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ackedon\Downloads\"/>
    </mc:Choice>
  </mc:AlternateContent>
  <xr:revisionPtr revIDLastSave="0" documentId="8_{43E54974-264A-4F55-92FA-F6E95376F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 - All Payment Requests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H24" i="1" l="1"/>
</calcChain>
</file>

<file path=xl/sharedStrings.xml><?xml version="1.0" encoding="utf-8"?>
<sst xmlns="http://schemas.openxmlformats.org/spreadsheetml/2006/main" count="321" uniqueCount="164">
  <si>
    <t>(Do Not Modify) Payment Request</t>
  </si>
  <si>
    <t>(Do Not Modify) Row Checksum</t>
  </si>
  <si>
    <t>(Do Not Modify) Modified On</t>
  </si>
  <si>
    <t>Application ID</t>
  </si>
  <si>
    <t>Reimbursement Request</t>
  </si>
  <si>
    <t>Payment Request ID</t>
  </si>
  <si>
    <t>BSR Date</t>
  </si>
  <si>
    <t>PVE Number</t>
  </si>
  <si>
    <t>Amount</t>
  </si>
  <si>
    <t>Pend3 Date</t>
  </si>
  <si>
    <t>Pend3 Payment Creation Status</t>
  </si>
  <si>
    <t>Pend4 Date</t>
  </si>
  <si>
    <t>Pend4 Payment Creation Status</t>
  </si>
  <si>
    <t>BETS Entry Date</t>
  </si>
  <si>
    <t>Status</t>
  </si>
  <si>
    <t>School</t>
  </si>
  <si>
    <t>Revision Reason 2 (Reimbursement Request) (Reimbursement Requests)</t>
  </si>
  <si>
    <t>Revision Reason 3 (Reimbursement Request) (Reimbursement Requests)</t>
  </si>
  <si>
    <t>Revision Reason 4 (Reimbursement Request) (Reimbursement Requests)</t>
  </si>
  <si>
    <t>Revision Reason 5 (Reimbursement Request) (Reimbursement Requests)</t>
  </si>
  <si>
    <t>Completed by (Reimbursement Request) (Reimbursement Requests)</t>
  </si>
  <si>
    <t>3eee1162-668a-ef11-ac21-001dd80419d0</t>
  </si>
  <si>
    <t>QM+HCqP3CuZsenWWohoOuKgGe4zGmlmx+PAwW7YOuujiIsu/+KgPBYLSIOVXCvVu+SMO9op7JokVRzD8ZpSO8A==</t>
  </si>
  <si>
    <t>APP-02613-G2H7-A1</t>
  </si>
  <si>
    <t>RR-17525-V1S7-A1</t>
  </si>
  <si>
    <t>PR-07250-Z4W9</t>
  </si>
  <si>
    <t>AB 495</t>
  </si>
  <si>
    <t>31500002117086</t>
  </si>
  <si>
    <t>Accepted</t>
  </si>
  <si>
    <t>Active</t>
  </si>
  <si>
    <t>Nevada Preparatory Charter School</t>
  </si>
  <si>
    <t>Kristine Myers</t>
  </si>
  <si>
    <t>357eb3fb-7f8a-ef11-ac21-001dd80419d0</t>
  </si>
  <si>
    <t>73vMfsGoICgQq3LNqUN1UyUeonVMPFTWPMTtdidInkb03OSB5qd40bLCg1tHfBvBpvlpQt75zZzc5JUuMVivfg==</t>
  </si>
  <si>
    <t>APP-03618-F7F8</t>
  </si>
  <si>
    <t>RR-29597-M7P3</t>
  </si>
  <si>
    <t>PR-07284-H5X5</t>
  </si>
  <si>
    <t>FY25 Special Education (IDEA, Part B)</t>
  </si>
  <si>
    <t>31500002117232</t>
  </si>
  <si>
    <t>Alissa Troxell</t>
  </si>
  <si>
    <t>df37468d-e98b-ef11-ac21-001dd803a96f</t>
  </si>
  <si>
    <t>MEJ1wUYZc4hsPn4YHX2cWwPO8iPXEIy4A6bzimYI8gK+e6JMYO6oXiUjvxS2zEn0Uv3KtLDtXBjqTKgpcFfLIw==</t>
  </si>
  <si>
    <t>APP-03582-V8V9</t>
  </si>
  <si>
    <t>RR-29705-B5G7</t>
  </si>
  <si>
    <t>PR-07339-G0F5</t>
  </si>
  <si>
    <t>FY25 Title III English Learner</t>
  </si>
  <si>
    <t>31500002117691</t>
  </si>
  <si>
    <t>Hiren Bhavsar</t>
  </si>
  <si>
    <t>1780b0c2-9d90-ef11-ac21-001dd80af215</t>
  </si>
  <si>
    <t>z7qQBkSFuj4U1peU+fclL2WshqDY86A/uM5GY5e/0inaWTvnL0CrgKCYbW0wDO4Q/fglAZkviji8lYK7oGjewg==</t>
  </si>
  <si>
    <t>APP-04174-W7Z6</t>
  </si>
  <si>
    <t>RR-29118-K4T5</t>
  </si>
  <si>
    <t>PR-07405-Q4N1</t>
  </si>
  <si>
    <t>FY25 Transportation Funding</t>
  </si>
  <si>
    <t>31500002119336</t>
  </si>
  <si>
    <t>681ba63b-5995-ef11-ac20-001dd80874d4</t>
  </si>
  <si>
    <t>8s1I4bAxYYapPWXz5wQJoSItPITXzP7aHZiTkpfUHOAHhgXzUVo5zbFQzZ28CHkMFn9AOmIEVQRGkfqdCYK+pw==</t>
  </si>
  <si>
    <t>APP-03686-N7W6</t>
  </si>
  <si>
    <t>RR-30154-Q0P3</t>
  </si>
  <si>
    <t>PR-07461-N9M6</t>
  </si>
  <si>
    <t>FY25 Title I, Part A</t>
  </si>
  <si>
    <t>31500002120490</t>
  </si>
  <si>
    <t>6ff2e5d9-bda2-ef11-8a69-001dd80874d4</t>
  </si>
  <si>
    <t>7y1SBIMNDyBTIwxt1OT2GmL8uS9sgWwfmPkHTvmEQVokbMO3H3ndF3hWmb0sDqNpDKBtGG2+CcOsCe3jPNVS0Q==</t>
  </si>
  <si>
    <t>RR-17526-T0K0-A1</t>
  </si>
  <si>
    <t>PR-07527-J8S4</t>
  </si>
  <si>
    <t>31500002124678</t>
  </si>
  <si>
    <t>7dc9322f-e1a2-ef11-8a69-001dd80874d4</t>
  </si>
  <si>
    <t>KIgDtdABf03z+WW2TDOAZ8f0Azx8iTbJwOQJOIyh06r9ZfzhaJ8EfkNkJYhmxd5NAErkoVjqFiIknxLwSsYVtw==</t>
  </si>
  <si>
    <t>RR-30156-B6L8</t>
  </si>
  <si>
    <t>PR-07533-H0P8</t>
  </si>
  <si>
    <t>31500002124879</t>
  </si>
  <si>
    <t>900d6711-84a3-ef11-8a69-001dd80874d4</t>
  </si>
  <si>
    <t>ocfjbtTGaBrWugfk49LRXiNM4il7ymNnCIcAI7i8uwWzI2OqpxUw15nIcmuCc6NkeMy+lYCcxJQjcyBp6beEYg==</t>
  </si>
  <si>
    <t>RR-29119-W6K2</t>
  </si>
  <si>
    <t>PR-07545-K0B4</t>
  </si>
  <si>
    <t>31500002125064</t>
  </si>
  <si>
    <t>Unable to  locate invoice numbers appears to be duplicates</t>
  </si>
  <si>
    <t>937cd974-dbb7-ef11-b8e9-001dd80af215</t>
  </si>
  <si>
    <t>a44LJQ6UlCl6BkLUTDwRW3a6kAXDyHD/obOsuz9mH6xZrutnG5aQNLsSIFVm8+QXr1bW3CFUttamUKGdpcwVOw==</t>
  </si>
  <si>
    <t>RR-29120-F8P6</t>
  </si>
  <si>
    <t>PR-07664-T2G6</t>
  </si>
  <si>
    <t>31500002131836</t>
  </si>
  <si>
    <t>02978318-95b9-ef11-b8e9-001dd80af215</t>
  </si>
  <si>
    <t>QAPLtb1uUFQm1dxlCiaj7uTiWjkI7+xcR6ST7WUquFHk5VFNj6LgzMNG4OJtx39odsTcTj83t1lCrhOd25oeFw==</t>
  </si>
  <si>
    <t>RR-29599-S5Q9</t>
  </si>
  <si>
    <t>PR-07707-C7J3</t>
  </si>
  <si>
    <t>31500002133138</t>
  </si>
  <si>
    <t>ce9d0354-dabb-ef11-b8e9-001dd80af215</t>
  </si>
  <si>
    <t>xRIXIahlT+iNpgGG9c4GNyPEObeVC6htoiQjkRHBG700CeSib/IeAufbhQtnPcYG6ZB8eVg7x4fqz1WXGGp6YQ==</t>
  </si>
  <si>
    <t>RR-30158-Z1J0</t>
  </si>
  <si>
    <t>PR-07722-F1N6</t>
  </si>
  <si>
    <t>31500002133438</t>
  </si>
  <si>
    <t>db82535b-86d3-ef11-8eea-001dd80af215</t>
  </si>
  <si>
    <t>Q+7IrlLJVMJON2XDF/M8Kthm4QJ2BzHv4/Phqe8fbAW7TwZ2eoPXChyIVqO9q5mlNoBh7rzItM6glWLh65kEmA==</t>
  </si>
  <si>
    <t>RR-29121-Y4W3</t>
  </si>
  <si>
    <t>PR-07822-W9Q6</t>
  </si>
  <si>
    <t>31525011500000000003098</t>
  </si>
  <si>
    <t>8c70dc45-a0d3-ef11-8eea-001dd80af215</t>
  </si>
  <si>
    <t>JxJMSXXc0AC40hzGOkgGOrzLTTaacL5ts6MlV3ppG0k0zlt108dJ75IkyVai+gACnEEkQWUnpfyUWAXwLIJl9w==</t>
  </si>
  <si>
    <t>RR-17528-Q2V1-A1</t>
  </si>
  <si>
    <t>PR-07834-N4H6</t>
  </si>
  <si>
    <t>31525011500000000003262</t>
  </si>
  <si>
    <t>95b242dd-50d4-ef11-8eea-001dd80af215</t>
  </si>
  <si>
    <t>iyAZBdPOAzbaj5w5GwjxjCq9XW0/caO0eQCohfjyWRcnEDETww3Ba0HxNn/yXdSeTDxp+MQ8s2zE1eiPtSc5dg==</t>
  </si>
  <si>
    <t>RR-29600-C3B6</t>
  </si>
  <si>
    <t>PR-07856-F9J5</t>
  </si>
  <si>
    <t>31525011600000000003526</t>
  </si>
  <si>
    <t>00daf65b-38d8-ef11-8eea-001dd80af215</t>
  </si>
  <si>
    <t>qefcTiWNWKFyc/cWVCCU19QR0uskCp3IiwDaNa8BQbigU9VD2vDedAfZG3AGewywJXUyR6r0NCH++asUgU7Ydw==</t>
  </si>
  <si>
    <t>RR-30160-S1W5</t>
  </si>
  <si>
    <t>PR-07869-M8G9</t>
  </si>
  <si>
    <t>31525012100000000004339</t>
  </si>
  <si>
    <t>6edd0342-47ee-ef11-be21-001dd80b8a4c</t>
  </si>
  <si>
    <t>3vdvD7cuiQ5hRq0vla20o+5KtDCxRRMoryztBeV1edi91XoHgpkLMh+1b2Q9DyRVHxdAZYnsqz11epgtvzJQew==</t>
  </si>
  <si>
    <t>RR-29601-C7Q6</t>
  </si>
  <si>
    <t>PR-08063-V6K7</t>
  </si>
  <si>
    <t>31525021800000000011471</t>
  </si>
  <si>
    <t>9d9c5c76-f2ee-ef11-be20-001dd8067ea9</t>
  </si>
  <si>
    <t>RrTxk165NugnyJHagS9HeFmD6E/8gZD5v/1qZF9dsF5kNpf1F4IUcaQ2pnP8wxXGbIeLVr2GOLNo3BhuWVK6IQ==</t>
  </si>
  <si>
    <t>RR-30162-L3B9</t>
  </si>
  <si>
    <t>PR-08072-M4N6</t>
  </si>
  <si>
    <t>31525021900000000011739</t>
  </si>
  <si>
    <t>7b3cb9ea-440b-f011-bae2-001dd8084713</t>
  </si>
  <si>
    <t>jxU+/wNM8m2i/qmlPcPq4qe+hkMFttESvGD/hO1AM/2gxIyWsDMfGmM9g88HCdBwVqGuMId6zr31dl6rK4Q7Dg==</t>
  </si>
  <si>
    <t>RR-30164-Z8N4</t>
  </si>
  <si>
    <t>PR-08256-J6Z8</t>
  </si>
  <si>
    <t>31525032700000000023091</t>
  </si>
  <si>
    <t>Provide an actual paystub .</t>
  </si>
  <si>
    <t>70190ba2-cc14-f011-998a-001dd8084713</t>
  </si>
  <si>
    <t>gwVJVIQrObikxSJ6GWo/MKOEpzj6DB/ivAJI7KbKrZG8DjjC2YTma1gs7/1bn3HR1xFLJB14OXHVRb/XfYKYJg==</t>
  </si>
  <si>
    <t>APP-03552-L7C9</t>
  </si>
  <si>
    <t>RR-32683-F0R4</t>
  </si>
  <si>
    <t>PR-08281-R7Y0</t>
  </si>
  <si>
    <t>FY25 Title II, Part A</t>
  </si>
  <si>
    <t>31525040800000000026120</t>
  </si>
  <si>
    <t>Pending</t>
  </si>
  <si>
    <t>Cannot except spreadsheet. Payroll Register or paystub is missing from reimbursement detail.</t>
  </si>
  <si>
    <t>a18b33b7-5816-f011-998a-001dd8084713</t>
  </si>
  <si>
    <t>swGwf61PkJBC9HVRCeoxcngngaPhcQy4JNLv4hb7fFH+6nwouf52dMnDmp2mo+8tV57wOUBIj/QSXvHTKeQsRg==</t>
  </si>
  <si>
    <t>RR-29602-W1K4</t>
  </si>
  <si>
    <t>PR-08306-F1X1</t>
  </si>
  <si>
    <t>31525041000000000026940</t>
  </si>
  <si>
    <t>Payroll Register or paystub is missing from reimbursement detail.</t>
  </si>
  <si>
    <t>1003a0f5-7819-f011-998a-001dd8084713</t>
  </si>
  <si>
    <t>rOlfPb9EHH1B2PT+L0oroH9JaMSe6z0vm6S8BrNsRwL9vTvhgy3CO5C6qH6O+vF7f600xubQ2EvMA2uNnytX0w==</t>
  </si>
  <si>
    <t>RR-29710-R0K1</t>
  </si>
  <si>
    <t>PR-08371-S2L1</t>
  </si>
  <si>
    <t>31525041400000000027767</t>
  </si>
  <si>
    <t>Gross Pay provided differs from amount on attached Payroll Register.</t>
  </si>
  <si>
    <t>gm_paymentrequest:6UdflF6SA4pNDPiZZIhWCIn/m7OSOhiy+JAxHMvVBuFwzYoXD8qj/h7byQatUw0YJDkfboY6OTcbJewzLMo2Yw==:gm_paymentrequestid=%28Do%20Not%20Modify%29%20Payment%20Request&amp;checksumLogicalName=%28Do%20Not%20Modify%29%20Row%20Checksum&amp;modifiedon=%28Do%20Not%20Modify%29%20Modified%20On&amp;gm_grantid=Application%20ID&amp;new_reimbursementrequest=Reimbursement%20Request&amp;new_paymentrequestid=Payment%20Request%20ID&amp;6cf95417-8ca2-4de1-932a-c9ea1929be68.new_grantprogram=Grant%20Program%20%28Reimbursement%20Request%29%20%28Reimbursement%20Requests%29&amp;6cf95417-8ca2-4de1-932a-c9ea1929be68.new_duedate=Due%20Date%20%28Reimbursement%20Request%29%20%28Reimbursement%20Requests%29&amp;6cf95417-8ca2-4de1-932a-c9ea1929be68.new_dateofsubmission=Submission%20Date%20%28Reimbursement%20Request%29%20%28Reimbursement%20Requests%29&amp;6cf95417-8ca2-4de1-932a-c9ea1929be68.new_reviewcompletiondate=Review%20Completion%20Date%20%28Reimbursement%20Request%29%20%28Reimbursement%20Requests%29&amp;new_bsrdate=BSR%20Date&amp;new_pvenumber=PVE%20Number&amp;new_amount=Amount&amp;new_pend3date=Pend3%20Date&amp;new_pend3paymentcreationstatus=Pend3%20Payment%20Creation%20Status&amp;new_pend4date=Pend4%20Date&amp;new_pend4paymentcreationstatus=Pend4%20Payment%20Creation%20Status&amp;new_betsentrydate=BETS%20Entry%20Date&amp;statecode=Status&amp;new_schoolnameaccount=School&amp;6cf95417-8ca2-4de1-932a-c9ea1929be68.new_revisionreason=Revision%20Reason%20%28Reimbursement%20Request%29%20%28Reimbursement%20Requests%29&amp;6cf95417-8ca2-4de1-932a-c9ea1929be68.new_revisionreason2=Revision%20Reason%202%20%28Reimbursement%20Request%29%20%28Reimbursement%20Requests%29&amp;6cf95417-8ca2-4de1-932a-c9ea1929be68.new_revisionreason3=Revision%20Reason%203%20%28Reimbursement%20Request%29%20%28Reimbursement%20Requests%29&amp;6cf95417-8ca2-4de1-932a-c9ea1929be68.new_revisionreason4=Revision%20Reason%204%20%28Reimbursement%20Request%29%20%28Reimbursement%20Requests%29&amp;6cf95417-8ca2-4de1-932a-c9ea1929be68.new_revisionreason5=Revision%20Reason%205%20%28Reimbursement%20Request%29%20%28Reimbursement%20Requests%29&amp;6cf95417-8ca2-4de1-932a-c9ea1929be68.new_completedby=Completed%20by%20%28Reimbursement%20Request%29%20%28Reimbursement%20Requests%29</t>
  </si>
  <si>
    <t>Rejected</t>
  </si>
  <si>
    <t>Inactive</t>
  </si>
  <si>
    <t>Total Days to Process RR</t>
  </si>
  <si>
    <t>N/A</t>
  </si>
  <si>
    <t>Revision Reason</t>
  </si>
  <si>
    <t>Review Completion Date</t>
  </si>
  <si>
    <t>Submission Date</t>
  </si>
  <si>
    <t xml:space="preserve">Due Date </t>
  </si>
  <si>
    <t>Grant Program</t>
  </si>
  <si>
    <t>Average processing time for January RRs (in days) =</t>
  </si>
  <si>
    <t>Status2</t>
  </si>
  <si>
    <t>Paid</t>
  </si>
  <si>
    <t>Pending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</si>
</sst>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>
    <font>
      <sz val="11"/>
      <name val="Aptos Narrow"/>
    </font>
    <font>
      <sz val="11"/>
      <name val="Aptos Narrow"/>
      <family val="2"/>
    </font>
    <font>
      <b/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43" fontId="0" fillId="0" borderId="0" xfId="1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43" fontId="1" fillId="0" borderId="0" xfId="1" applyFont="1"/>
    <xf numFmtId="49" fontId="0" fillId="2" borderId="0" xfId="0" applyNumberFormat="1" applyFill="1"/>
    <xf numFmtId="43" fontId="0" fillId="2" borderId="0" xfId="1" applyFont="1" applyFill="1"/>
    <xf numFmtId="49" fontId="1" fillId="2" borderId="0" xfId="0" applyNumberFormat="1" applyFont="1" applyFill="1"/>
  </cellXfs>
  <cellStyles count="2">
    <cellStyle name="Comma" xfId="1" builtinId="3"/>
    <cellStyle name="Normal" xfId="0" builtinId="0"/>
  </cellStyles>
  <dxfs count="28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9" formatCode="m/d/yyyy"/>
    </dxf>
    <dxf>
      <numFmt numFmtId="30" formatCode="@"/>
    </dxf>
    <dxf>
      <numFmt numFmtId="19" formatCode="m/d/yyyy"/>
    </dxf>
    <dxf>
      <numFmt numFmtId="30" formatCode="@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none"/>
      </font>
    </dxf>
    <dxf>
      <numFmt numFmtId="0" formatCode="General"/>
    </dxf>
    <dxf>
      <numFmt numFmtId="30" formatCode="@"/>
    </dxf>
    <dxf>
      <numFmt numFmtId="19" formatCode="m/d/yyyy"/>
    </dxf>
    <dxf>
      <numFmt numFmtId="19" formatCode="m/d/yyyy"/>
    </dxf>
    <dxf>
      <numFmt numFmtId="19" formatCode="m/d/yyyy"/>
    </dxf>
    <dxf>
      <numFmt numFmtId="19" formatCode="m/d/yyyy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27" formatCode="m/d/yyyy\ h:mm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B23" totalsRowCount="1">
  <autoFilter ref="A1:AB22" xr:uid="{00000000-0009-0000-0100-000001000000}"/>
  <tableColumns count="28">
    <tableColumn id="1" xr3:uid="{00000000-0010-0000-0000-000001000000}" name="(Do Not Modify) Payment Request"/>
    <tableColumn id="2" xr3:uid="{00000000-0010-0000-0000-000002000000}" name="(Do Not Modify) Row Checksum" totalsRowDxfId="27"/>
    <tableColumn id="3" xr3:uid="{00000000-0010-0000-0000-000003000000}" name="(Do Not Modify) Modified On" totalsRowDxfId="26"/>
    <tableColumn id="4" xr3:uid="{00000000-0010-0000-0000-000004000000}" name="Application ID" totalsRowDxfId="25"/>
    <tableColumn id="20" xr3:uid="{00000000-0010-0000-0000-000014000000}" name="School" dataDxfId="24" totalsRowDxfId="23"/>
    <tableColumn id="5" xr3:uid="{00000000-0010-0000-0000-000005000000}" name="Reimbursement Request" totalsRowDxfId="22"/>
    <tableColumn id="6" xr3:uid="{00000000-0010-0000-0000-000006000000}" name="Payment Request ID" totalsRowDxfId="21"/>
    <tableColumn id="7" xr3:uid="{00000000-0010-0000-0000-000007000000}" name="Grant Program" totalsRowDxfId="20"/>
    <tableColumn id="8" xr3:uid="{00000000-0010-0000-0000-000008000000}" name="Due Date " totalsRowDxfId="19"/>
    <tableColumn id="9" xr3:uid="{00000000-0010-0000-0000-000009000000}" name="Submission Date" totalsRowDxfId="18"/>
    <tableColumn id="10" xr3:uid="{00000000-0010-0000-0000-00000A000000}" name="Review Completion Date" totalsRowDxfId="17"/>
    <tableColumn id="11" xr3:uid="{00000000-0010-0000-0000-00000B000000}" name="BSR Date" totalsRowDxfId="16"/>
    <tableColumn id="12" xr3:uid="{00000000-0010-0000-0000-00000C000000}" name="PVE Number" totalsRowDxfId="15"/>
    <tableColumn id="27" xr3:uid="{0DBF8ACE-300C-487E-9259-97930D329470}" name="Total Days to Process RR" dataDxfId="14">
      <calculatedColumnFormula>ROUND(Table1[[#This Row],[BSR Date]]-Table1[[#This Row],[Submission Date]],0)</calculatedColumnFormula>
    </tableColumn>
    <tableColumn id="13" xr3:uid="{00000000-0010-0000-0000-00000D000000}" name="Amount" totalsRowFunction="sum" totalsRowDxfId="13" dataCellStyle="Comma" totalsRowCellStyle="Comma"/>
    <tableColumn id="28" xr3:uid="{302BD21D-71EA-4E1A-8DEF-F576DD04EDF3}" name="Status" dataDxfId="12" totalsRowDxfId="11" dataCellStyle="Comma" totalsRowCellStyle="Comma"/>
    <tableColumn id="14" xr3:uid="{00000000-0010-0000-0000-00000E000000}" name="Pend3 Date" totalsRowDxfId="10"/>
    <tableColumn id="15" xr3:uid="{00000000-0010-0000-0000-00000F000000}" name="Pend3 Payment Creation Status" totalsRowDxfId="9"/>
    <tableColumn id="16" xr3:uid="{00000000-0010-0000-0000-000010000000}" name="Pend4 Date" totalsRowDxfId="8"/>
    <tableColumn id="17" xr3:uid="{00000000-0010-0000-0000-000011000000}" name="Pend4 Payment Creation Status" totalsRowDxfId="7"/>
    <tableColumn id="18" xr3:uid="{00000000-0010-0000-0000-000012000000}" name="BETS Entry Date" totalsRowDxfId="6"/>
    <tableColumn id="19" xr3:uid="{00000000-0010-0000-0000-000013000000}" name="Status2" totalsRowDxfId="5"/>
    <tableColumn id="21" xr3:uid="{00000000-0010-0000-0000-000015000000}" name="Revision Reason"/>
    <tableColumn id="22" xr3:uid="{00000000-0010-0000-0000-000016000000}" name="Revision Reason 2 (Reimbursement Request) (Reimbursement Requests)" totalsRowDxfId="4"/>
    <tableColumn id="23" xr3:uid="{00000000-0010-0000-0000-000017000000}" name="Revision Reason 3 (Reimbursement Request) (Reimbursement Requests)" totalsRowDxfId="3"/>
    <tableColumn id="24" xr3:uid="{00000000-0010-0000-0000-000018000000}" name="Revision Reason 4 (Reimbursement Request) (Reimbursement Requests)" totalsRowDxfId="2"/>
    <tableColumn id="25" xr3:uid="{00000000-0010-0000-0000-000019000000}" name="Revision Reason 5 (Reimbursement Request) (Reimbursement Requests)" totalsRowDxfId="1"/>
    <tableColumn id="26" xr3:uid="{00000000-0010-0000-0000-00001A000000}" name="Completed by (Reimbursement Request) (Reimbursement Requests)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B24"/>
  <sheetViews>
    <sheetView tabSelected="1" topLeftCell="E1" workbookViewId="0">
      <selection activeCell="G28" sqref="G28"/>
    </sheetView>
  </sheetViews>
  <sheetFormatPr defaultRowHeight="15"/>
  <cols>
    <col min="1" max="1" width="37.42578125" bestFit="1" customWidth="1"/>
    <col min="2" max="2" width="103.5703125" style="1" bestFit="1" customWidth="1"/>
    <col min="3" max="3" width="29.5703125" style="2" bestFit="1" customWidth="1"/>
    <col min="4" max="4" width="18.5703125" style="1" bestFit="1" customWidth="1"/>
    <col min="5" max="5" width="48" style="1" bestFit="1" customWidth="1"/>
    <col min="6" max="6" width="26.28515625" style="1" bestFit="1" customWidth="1"/>
    <col min="7" max="7" width="21.85546875" style="1" bestFit="1" customWidth="1"/>
    <col min="8" max="8" width="34" style="1" bestFit="1" customWidth="1"/>
    <col min="9" max="9" width="12.140625" style="3" bestFit="1" customWidth="1"/>
    <col min="10" max="10" width="18.7109375" style="3" bestFit="1" customWidth="1"/>
    <col min="11" max="11" width="26.140625" style="3" bestFit="1" customWidth="1"/>
    <col min="12" max="12" width="11.5703125" style="3" bestFit="1" customWidth="1"/>
    <col min="13" max="13" width="24.42578125" style="1" bestFit="1" customWidth="1"/>
    <col min="14" max="14" width="14.85546875" style="1" bestFit="1" customWidth="1"/>
    <col min="15" max="15" width="11.7109375" style="4" bestFit="1" customWidth="1"/>
    <col min="16" max="16" width="17.85546875" style="4" bestFit="1" customWidth="1"/>
    <col min="17" max="17" width="13.5703125" style="3" bestFit="1" customWidth="1"/>
    <col min="18" max="18" width="32.28515625" style="1" bestFit="1" customWidth="1"/>
    <col min="19" max="19" width="13.5703125" style="3" bestFit="1" customWidth="1"/>
    <col min="20" max="20" width="32.28515625" style="1" bestFit="1" customWidth="1"/>
    <col min="21" max="21" width="17.7109375" style="3" bestFit="1" customWidth="1"/>
    <col min="22" max="22" width="10" style="1" bestFit="1" customWidth="1"/>
    <col min="23" max="23" width="85.28515625" bestFit="1" customWidth="1"/>
    <col min="24" max="27" width="71.5703125" style="1" bestFit="1" customWidth="1"/>
    <col min="28" max="28" width="67.7109375" style="1" bestFit="1" customWidth="1"/>
  </cols>
  <sheetData>
    <row r="1" spans="1:28" ht="30">
      <c r="A1" t="s">
        <v>0</v>
      </c>
      <c r="B1" t="s">
        <v>1</v>
      </c>
      <c r="C1" t="s">
        <v>2</v>
      </c>
      <c r="D1" t="s">
        <v>3</v>
      </c>
      <c r="E1" t="s">
        <v>15</v>
      </c>
      <c r="F1" t="s">
        <v>4</v>
      </c>
      <c r="G1" t="s">
        <v>5</v>
      </c>
      <c r="H1" s="5" t="s">
        <v>159</v>
      </c>
      <c r="I1" s="5" t="s">
        <v>158</v>
      </c>
      <c r="J1" s="5" t="s">
        <v>157</v>
      </c>
      <c r="K1" s="5" t="s">
        <v>156</v>
      </c>
      <c r="L1" t="s">
        <v>6</v>
      </c>
      <c r="M1" t="s">
        <v>7</v>
      </c>
      <c r="N1" s="7" t="s">
        <v>153</v>
      </c>
      <c r="O1" s="4" t="s">
        <v>8</v>
      </c>
      <c r="P1" s="10" t="s">
        <v>14</v>
      </c>
      <c r="Q1" t="s">
        <v>9</v>
      </c>
      <c r="R1" t="s">
        <v>10</v>
      </c>
      <c r="S1" t="s">
        <v>11</v>
      </c>
      <c r="T1" t="s">
        <v>12</v>
      </c>
      <c r="U1" t="s">
        <v>13</v>
      </c>
      <c r="V1" t="s">
        <v>161</v>
      </c>
      <c r="W1" s="5" t="s">
        <v>155</v>
      </c>
      <c r="X1" t="s">
        <v>16</v>
      </c>
      <c r="Y1" t="s">
        <v>17</v>
      </c>
      <c r="Z1" t="s">
        <v>18</v>
      </c>
      <c r="AA1" t="s">
        <v>19</v>
      </c>
      <c r="AB1" t="s">
        <v>20</v>
      </c>
    </row>
    <row r="2" spans="1:28">
      <c r="A2" t="s">
        <v>21</v>
      </c>
      <c r="B2" s="1" t="s">
        <v>22</v>
      </c>
      <c r="C2" s="2">
        <v>45619.6949074074</v>
      </c>
      <c r="D2" s="1" t="s">
        <v>23</v>
      </c>
      <c r="E2" s="1" t="s">
        <v>30</v>
      </c>
      <c r="F2" s="1" t="s">
        <v>24</v>
      </c>
      <c r="G2" s="1" t="s">
        <v>25</v>
      </c>
      <c r="H2" s="1" t="s">
        <v>26</v>
      </c>
      <c r="I2" s="3">
        <v>45580</v>
      </c>
      <c r="J2" s="3">
        <v>45576.5307986111</v>
      </c>
      <c r="K2" s="3">
        <v>45579</v>
      </c>
      <c r="L2" s="3">
        <v>45600</v>
      </c>
      <c r="M2" s="1" t="s">
        <v>27</v>
      </c>
      <c r="N2">
        <f>ROUND(Table1[[#This Row],[BSR Date]]-Table1[[#This Row],[Submission Date]],0)</f>
        <v>23</v>
      </c>
      <c r="O2" s="4">
        <v>2550</v>
      </c>
      <c r="P2" s="10" t="s">
        <v>162</v>
      </c>
      <c r="Q2" s="3">
        <v>45579</v>
      </c>
      <c r="R2" s="1" t="s">
        <v>28</v>
      </c>
      <c r="S2" s="3">
        <v>45600</v>
      </c>
      <c r="T2" s="1" t="s">
        <v>28</v>
      </c>
      <c r="U2" s="3">
        <v>45579</v>
      </c>
      <c r="V2" s="1" t="s">
        <v>29</v>
      </c>
      <c r="W2" s="1"/>
      <c r="AB2" s="1" t="s">
        <v>31</v>
      </c>
    </row>
    <row r="3" spans="1:28">
      <c r="A3" t="s">
        <v>32</v>
      </c>
      <c r="B3" s="1" t="s">
        <v>33</v>
      </c>
      <c r="C3" s="2">
        <v>45628.841388888897</v>
      </c>
      <c r="D3" s="1" t="s">
        <v>34</v>
      </c>
      <c r="E3" s="1" t="s">
        <v>30</v>
      </c>
      <c r="F3" s="1" t="s">
        <v>35</v>
      </c>
      <c r="G3" s="1" t="s">
        <v>36</v>
      </c>
      <c r="H3" s="1" t="s">
        <v>37</v>
      </c>
      <c r="I3" s="3">
        <v>45580</v>
      </c>
      <c r="J3" s="3">
        <v>45576.529861111099</v>
      </c>
      <c r="K3" s="3">
        <v>45579</v>
      </c>
      <c r="L3" s="3">
        <v>45608</v>
      </c>
      <c r="M3" s="1" t="s">
        <v>38</v>
      </c>
      <c r="N3">
        <f>ROUND(Table1[[#This Row],[BSR Date]]-Table1[[#This Row],[Submission Date]],0)</f>
        <v>31</v>
      </c>
      <c r="O3" s="4">
        <v>4000</v>
      </c>
      <c r="P3" s="10" t="s">
        <v>162</v>
      </c>
      <c r="Q3" s="3">
        <v>45579</v>
      </c>
      <c r="R3" s="1" t="s">
        <v>28</v>
      </c>
      <c r="S3" s="3">
        <v>45607</v>
      </c>
      <c r="T3" s="1" t="s">
        <v>28</v>
      </c>
      <c r="U3" s="3">
        <v>45579</v>
      </c>
      <c r="V3" s="1" t="s">
        <v>29</v>
      </c>
      <c r="W3" s="1"/>
      <c r="AB3" s="1" t="s">
        <v>39</v>
      </c>
    </row>
    <row r="4" spans="1:28">
      <c r="A4" t="s">
        <v>40</v>
      </c>
      <c r="B4" s="1" t="s">
        <v>41</v>
      </c>
      <c r="C4" s="2">
        <v>45620.673020833303</v>
      </c>
      <c r="D4" s="1" t="s">
        <v>42</v>
      </c>
      <c r="E4" s="1" t="s">
        <v>30</v>
      </c>
      <c r="F4" s="1" t="s">
        <v>43</v>
      </c>
      <c r="G4" s="1" t="s">
        <v>44</v>
      </c>
      <c r="H4" s="1" t="s">
        <v>45</v>
      </c>
      <c r="I4" s="3">
        <v>45580</v>
      </c>
      <c r="J4" s="3">
        <v>45576.531238425901</v>
      </c>
      <c r="K4" s="3">
        <v>45579</v>
      </c>
      <c r="L4" s="3">
        <v>45608</v>
      </c>
      <c r="M4" s="1" t="s">
        <v>46</v>
      </c>
      <c r="N4">
        <f>ROUND(Table1[[#This Row],[BSR Date]]-Table1[[#This Row],[Submission Date]],0)</f>
        <v>31</v>
      </c>
      <c r="O4" s="4">
        <v>949.16</v>
      </c>
      <c r="P4" s="10" t="s">
        <v>162</v>
      </c>
      <c r="Q4" s="3">
        <v>45581</v>
      </c>
      <c r="R4" s="1" t="s">
        <v>28</v>
      </c>
      <c r="S4" s="3">
        <v>45607</v>
      </c>
      <c r="T4" s="1" t="s">
        <v>28</v>
      </c>
      <c r="U4" s="3">
        <v>45581</v>
      </c>
      <c r="V4" s="1" t="s">
        <v>29</v>
      </c>
      <c r="W4" s="1"/>
      <c r="AB4" s="1" t="s">
        <v>47</v>
      </c>
    </row>
    <row r="5" spans="1:28">
      <c r="A5" t="s">
        <v>48</v>
      </c>
      <c r="B5" s="1" t="s">
        <v>49</v>
      </c>
      <c r="C5" s="2">
        <v>45600.172615740703</v>
      </c>
      <c r="D5" s="1" t="s">
        <v>50</v>
      </c>
      <c r="E5" s="1" t="s">
        <v>30</v>
      </c>
      <c r="F5" s="1" t="s">
        <v>51</v>
      </c>
      <c r="G5" s="1" t="s">
        <v>52</v>
      </c>
      <c r="H5" s="1" t="s">
        <v>53</v>
      </c>
      <c r="I5" s="3">
        <v>45580</v>
      </c>
      <c r="J5" s="3">
        <v>45576.5402314815</v>
      </c>
      <c r="K5" s="3">
        <v>45586</v>
      </c>
      <c r="L5" s="3">
        <v>45588</v>
      </c>
      <c r="M5" s="1" t="s">
        <v>54</v>
      </c>
      <c r="N5">
        <f>ROUND(Table1[[#This Row],[BSR Date]]-Table1[[#This Row],[Submission Date]],0)</f>
        <v>11</v>
      </c>
      <c r="O5" s="4">
        <v>37267.26</v>
      </c>
      <c r="P5" s="10" t="s">
        <v>162</v>
      </c>
      <c r="Q5" s="3">
        <v>45587</v>
      </c>
      <c r="R5" s="1" t="s">
        <v>28</v>
      </c>
      <c r="S5" s="3">
        <v>45588</v>
      </c>
      <c r="T5" s="1" t="s">
        <v>28</v>
      </c>
      <c r="U5" s="3">
        <v>45587</v>
      </c>
      <c r="V5" s="1" t="s">
        <v>29</v>
      </c>
      <c r="W5" s="1"/>
      <c r="AB5" s="1" t="s">
        <v>31</v>
      </c>
    </row>
    <row r="6" spans="1:28">
      <c r="A6" t="s">
        <v>55</v>
      </c>
      <c r="B6" s="1" t="s">
        <v>56</v>
      </c>
      <c r="C6" s="2">
        <v>45628.693090277797</v>
      </c>
      <c r="D6" s="1" t="s">
        <v>57</v>
      </c>
      <c r="E6" s="1" t="s">
        <v>30</v>
      </c>
      <c r="F6" s="1" t="s">
        <v>58</v>
      </c>
      <c r="G6" s="1" t="s">
        <v>59</v>
      </c>
      <c r="H6" s="1" t="s">
        <v>60</v>
      </c>
      <c r="I6" s="3">
        <v>45580</v>
      </c>
      <c r="J6" s="3">
        <v>45579.666273148097</v>
      </c>
      <c r="K6" s="3">
        <v>45583</v>
      </c>
      <c r="L6" s="3">
        <v>45608</v>
      </c>
      <c r="M6" s="1" t="s">
        <v>61</v>
      </c>
      <c r="N6">
        <f>ROUND(Table1[[#This Row],[BSR Date]]-Table1[[#This Row],[Submission Date]],0)</f>
        <v>28</v>
      </c>
      <c r="O6" s="4">
        <v>53069.32</v>
      </c>
      <c r="P6" s="10" t="s">
        <v>162</v>
      </c>
      <c r="Q6" s="3">
        <v>45593</v>
      </c>
      <c r="R6" s="1" t="s">
        <v>28</v>
      </c>
      <c r="S6" s="3">
        <v>45607</v>
      </c>
      <c r="T6" s="1" t="s">
        <v>28</v>
      </c>
      <c r="U6" s="3">
        <v>45593</v>
      </c>
      <c r="V6" s="1" t="s">
        <v>29</v>
      </c>
      <c r="W6" s="1"/>
      <c r="AB6" s="1" t="s">
        <v>31</v>
      </c>
    </row>
    <row r="7" spans="1:28">
      <c r="A7" t="s">
        <v>62</v>
      </c>
      <c r="B7" s="1" t="s">
        <v>63</v>
      </c>
      <c r="C7" s="2">
        <v>45630.911597222199</v>
      </c>
      <c r="D7" s="1" t="s">
        <v>23</v>
      </c>
      <c r="E7" s="1" t="s">
        <v>30</v>
      </c>
      <c r="F7" s="1" t="s">
        <v>64</v>
      </c>
      <c r="G7" s="1" t="s">
        <v>65</v>
      </c>
      <c r="H7" s="1" t="s">
        <v>26</v>
      </c>
      <c r="I7" s="3">
        <v>45611</v>
      </c>
      <c r="J7" s="3">
        <v>45609.657812500001</v>
      </c>
      <c r="K7" s="3">
        <v>45609</v>
      </c>
      <c r="L7" s="3">
        <v>45617</v>
      </c>
      <c r="M7" s="1" t="s">
        <v>66</v>
      </c>
      <c r="N7">
        <f>ROUND(Table1[[#This Row],[BSR Date]]-Table1[[#This Row],[Submission Date]],0)</f>
        <v>7</v>
      </c>
      <c r="O7" s="4">
        <v>2580</v>
      </c>
      <c r="P7" s="10" t="s">
        <v>162</v>
      </c>
      <c r="Q7" s="3">
        <v>45610</v>
      </c>
      <c r="R7" s="1" t="s">
        <v>28</v>
      </c>
      <c r="S7" s="3">
        <v>45617</v>
      </c>
      <c r="T7" s="1" t="s">
        <v>28</v>
      </c>
      <c r="U7" s="3">
        <v>45610</v>
      </c>
      <c r="V7" s="1" t="s">
        <v>29</v>
      </c>
      <c r="W7" s="1"/>
      <c r="AB7" s="1" t="s">
        <v>31</v>
      </c>
    </row>
    <row r="8" spans="1:28">
      <c r="A8" t="s">
        <v>67</v>
      </c>
      <c r="B8" s="1" t="s">
        <v>68</v>
      </c>
      <c r="C8" s="2">
        <v>45631.011817129598</v>
      </c>
      <c r="D8" s="1" t="s">
        <v>57</v>
      </c>
      <c r="E8" s="1" t="s">
        <v>30</v>
      </c>
      <c r="F8" s="1" t="s">
        <v>69</v>
      </c>
      <c r="G8" s="1" t="s">
        <v>70</v>
      </c>
      <c r="H8" s="1" t="s">
        <v>60</v>
      </c>
      <c r="I8" s="3">
        <v>45611</v>
      </c>
      <c r="J8" s="3">
        <v>45609.657187500001</v>
      </c>
      <c r="K8" s="3">
        <v>45609</v>
      </c>
      <c r="L8" s="3">
        <v>45621</v>
      </c>
      <c r="M8" s="1" t="s">
        <v>71</v>
      </c>
      <c r="N8">
        <f>ROUND(Table1[[#This Row],[BSR Date]]-Table1[[#This Row],[Submission Date]],0)</f>
        <v>11</v>
      </c>
      <c r="O8" s="4">
        <v>19205.080000000002</v>
      </c>
      <c r="P8" s="10" t="s">
        <v>162</v>
      </c>
      <c r="Q8" s="3">
        <v>45610</v>
      </c>
      <c r="R8" s="1" t="s">
        <v>28</v>
      </c>
      <c r="S8" s="3">
        <v>45620</v>
      </c>
      <c r="T8" s="1" t="s">
        <v>28</v>
      </c>
      <c r="U8" s="3">
        <v>45610</v>
      </c>
      <c r="V8" s="1" t="s">
        <v>29</v>
      </c>
      <c r="W8" s="1"/>
      <c r="AB8" s="1" t="s">
        <v>31</v>
      </c>
    </row>
    <row r="9" spans="1:28">
      <c r="A9" t="s">
        <v>72</v>
      </c>
      <c r="B9" s="1" t="s">
        <v>73</v>
      </c>
      <c r="C9" s="2">
        <v>45630.916863425897</v>
      </c>
      <c r="D9" s="1" t="s">
        <v>50</v>
      </c>
      <c r="E9" s="1" t="s">
        <v>30</v>
      </c>
      <c r="F9" s="1" t="s">
        <v>74</v>
      </c>
      <c r="G9" s="1" t="s">
        <v>75</v>
      </c>
      <c r="H9" s="1" t="s">
        <v>53</v>
      </c>
      <c r="I9" s="3">
        <v>45611</v>
      </c>
      <c r="J9" s="3">
        <v>45610.541377314803</v>
      </c>
      <c r="K9" s="3">
        <v>45610</v>
      </c>
      <c r="L9" s="3">
        <v>45617</v>
      </c>
      <c r="M9" s="1" t="s">
        <v>76</v>
      </c>
      <c r="N9">
        <f>ROUND(Table1[[#This Row],[BSR Date]]-Table1[[#This Row],[Submission Date]],0)</f>
        <v>6</v>
      </c>
      <c r="O9" s="4">
        <v>7261.55</v>
      </c>
      <c r="P9" s="10" t="s">
        <v>162</v>
      </c>
      <c r="Q9" s="3">
        <v>45611</v>
      </c>
      <c r="R9" s="1" t="s">
        <v>28</v>
      </c>
      <c r="S9" s="3">
        <v>45617</v>
      </c>
      <c r="T9" s="1" t="s">
        <v>28</v>
      </c>
      <c r="U9" s="3">
        <v>45611</v>
      </c>
      <c r="V9" s="1" t="s">
        <v>29</v>
      </c>
      <c r="W9" s="1" t="s">
        <v>77</v>
      </c>
      <c r="AB9" s="1" t="s">
        <v>31</v>
      </c>
    </row>
    <row r="10" spans="1:28">
      <c r="A10" t="s">
        <v>78</v>
      </c>
      <c r="B10" s="1" t="s">
        <v>79</v>
      </c>
      <c r="C10" s="2">
        <v>45656.987372685202</v>
      </c>
      <c r="D10" s="1" t="s">
        <v>50</v>
      </c>
      <c r="E10" s="1" t="s">
        <v>30</v>
      </c>
      <c r="F10" s="1" t="s">
        <v>80</v>
      </c>
      <c r="G10" s="1" t="s">
        <v>81</v>
      </c>
      <c r="H10" s="1" t="s">
        <v>53</v>
      </c>
      <c r="I10" s="3">
        <v>45641</v>
      </c>
      <c r="J10" s="3">
        <v>45636.390416666698</v>
      </c>
      <c r="K10" s="3">
        <v>45636</v>
      </c>
      <c r="L10" s="3">
        <v>45638</v>
      </c>
      <c r="M10" s="1" t="s">
        <v>82</v>
      </c>
      <c r="N10">
        <f>ROUND(Table1[[#This Row],[BSR Date]]-Table1[[#This Row],[Submission Date]],0)</f>
        <v>2</v>
      </c>
      <c r="O10" s="4">
        <v>42538.05</v>
      </c>
      <c r="P10" s="10" t="s">
        <v>162</v>
      </c>
      <c r="Q10" s="3">
        <v>45637</v>
      </c>
      <c r="R10" s="1" t="s">
        <v>28</v>
      </c>
      <c r="S10" s="3">
        <v>45638</v>
      </c>
      <c r="T10" s="1" t="s">
        <v>28</v>
      </c>
      <c r="U10" s="3">
        <v>45637</v>
      </c>
      <c r="V10" s="1" t="s">
        <v>29</v>
      </c>
      <c r="W10" s="1"/>
      <c r="AB10" s="1" t="s">
        <v>31</v>
      </c>
    </row>
    <row r="11" spans="1:28">
      <c r="A11" t="s">
        <v>83</v>
      </c>
      <c r="B11" s="1" t="s">
        <v>84</v>
      </c>
      <c r="C11" s="2">
        <v>45657.796620370398</v>
      </c>
      <c r="D11" s="1" t="s">
        <v>34</v>
      </c>
      <c r="E11" s="1" t="s">
        <v>30</v>
      </c>
      <c r="F11" s="1" t="s">
        <v>85</v>
      </c>
      <c r="G11" s="1" t="s">
        <v>86</v>
      </c>
      <c r="H11" s="1" t="s">
        <v>37</v>
      </c>
      <c r="I11" s="3">
        <v>45641</v>
      </c>
      <c r="J11" s="3">
        <v>45636.388159722199</v>
      </c>
      <c r="K11" s="3">
        <v>45636</v>
      </c>
      <c r="L11" s="3">
        <v>45642</v>
      </c>
      <c r="M11" s="1" t="s">
        <v>87</v>
      </c>
      <c r="N11">
        <f>ROUND(Table1[[#This Row],[BSR Date]]-Table1[[#This Row],[Submission Date]],0)</f>
        <v>6</v>
      </c>
      <c r="O11" s="4">
        <v>6749.99</v>
      </c>
      <c r="P11" s="10" t="s">
        <v>162</v>
      </c>
      <c r="Q11" s="3">
        <v>45639</v>
      </c>
      <c r="R11" s="1" t="s">
        <v>28</v>
      </c>
      <c r="S11" s="3">
        <v>45640</v>
      </c>
      <c r="T11" s="1" t="s">
        <v>28</v>
      </c>
      <c r="U11" s="3">
        <v>45639</v>
      </c>
      <c r="V11" s="1" t="s">
        <v>29</v>
      </c>
      <c r="W11" s="1"/>
      <c r="AB11" s="1" t="s">
        <v>39</v>
      </c>
    </row>
    <row r="12" spans="1:28">
      <c r="A12" t="s">
        <v>88</v>
      </c>
      <c r="B12" s="1" t="s">
        <v>89</v>
      </c>
      <c r="C12" s="2">
        <v>45657.818252314799</v>
      </c>
      <c r="D12" s="1" t="s">
        <v>57</v>
      </c>
      <c r="E12" s="1" t="s">
        <v>30</v>
      </c>
      <c r="F12" s="1" t="s">
        <v>90</v>
      </c>
      <c r="G12" s="1" t="s">
        <v>91</v>
      </c>
      <c r="H12" s="1" t="s">
        <v>60</v>
      </c>
      <c r="I12" s="3">
        <v>45641</v>
      </c>
      <c r="J12" s="3">
        <v>45636.391365740703</v>
      </c>
      <c r="K12" s="3">
        <v>45636</v>
      </c>
      <c r="L12" s="3">
        <v>45643</v>
      </c>
      <c r="M12" s="1" t="s">
        <v>92</v>
      </c>
      <c r="N12">
        <f>ROUND(Table1[[#This Row],[BSR Date]]-Table1[[#This Row],[Submission Date]],0)</f>
        <v>7</v>
      </c>
      <c r="O12" s="4">
        <v>19205.080000000002</v>
      </c>
      <c r="P12" s="10" t="s">
        <v>162</v>
      </c>
      <c r="Q12" s="3">
        <v>45642</v>
      </c>
      <c r="R12" s="1" t="s">
        <v>28</v>
      </c>
      <c r="S12" s="3">
        <v>45643</v>
      </c>
      <c r="T12" s="1" t="s">
        <v>28</v>
      </c>
      <c r="U12" s="3">
        <v>45642</v>
      </c>
      <c r="V12" s="1" t="s">
        <v>29</v>
      </c>
      <c r="W12" s="1"/>
      <c r="AB12" s="1" t="s">
        <v>31</v>
      </c>
    </row>
    <row r="13" spans="1:28">
      <c r="A13" t="s">
        <v>93</v>
      </c>
      <c r="B13" s="1" t="s">
        <v>94</v>
      </c>
      <c r="C13" s="2">
        <v>45712.637025463002</v>
      </c>
      <c r="D13" s="1" t="s">
        <v>50</v>
      </c>
      <c r="E13" s="1" t="s">
        <v>30</v>
      </c>
      <c r="F13" s="1" t="s">
        <v>95</v>
      </c>
      <c r="G13" s="1" t="s">
        <v>96</v>
      </c>
      <c r="H13" s="1" t="s">
        <v>53</v>
      </c>
      <c r="I13" s="3">
        <v>45672</v>
      </c>
      <c r="J13" s="3">
        <v>45671.746747685203</v>
      </c>
      <c r="K13" s="3">
        <v>45672</v>
      </c>
      <c r="L13" s="3">
        <v>45679</v>
      </c>
      <c r="M13" s="11" t="s">
        <v>97</v>
      </c>
      <c r="N13">
        <f>ROUND(Table1[[#This Row],[BSR Date]]-Table1[[#This Row],[Submission Date]],0)</f>
        <v>7</v>
      </c>
      <c r="O13" s="12">
        <v>8660</v>
      </c>
      <c r="P13" s="10" t="s">
        <v>162</v>
      </c>
      <c r="Q13" s="3">
        <v>45678</v>
      </c>
      <c r="R13" s="1" t="s">
        <v>28</v>
      </c>
      <c r="S13" s="3">
        <v>45678</v>
      </c>
      <c r="T13" s="1" t="s">
        <v>28</v>
      </c>
      <c r="U13" s="3">
        <v>45672</v>
      </c>
      <c r="V13" s="1" t="s">
        <v>29</v>
      </c>
      <c r="W13" s="1"/>
      <c r="AB13" s="1" t="s">
        <v>31</v>
      </c>
    </row>
    <row r="14" spans="1:28">
      <c r="A14" t="s">
        <v>98</v>
      </c>
      <c r="B14" s="1" t="s">
        <v>99</v>
      </c>
      <c r="C14" s="2">
        <v>45712.6024189815</v>
      </c>
      <c r="D14" s="1" t="s">
        <v>23</v>
      </c>
      <c r="E14" s="1" t="s">
        <v>30</v>
      </c>
      <c r="F14" s="1" t="s">
        <v>100</v>
      </c>
      <c r="G14" s="1" t="s">
        <v>101</v>
      </c>
      <c r="H14" s="1" t="s">
        <v>26</v>
      </c>
      <c r="I14" s="3">
        <v>45672</v>
      </c>
      <c r="J14" s="3">
        <v>45671.746539351901</v>
      </c>
      <c r="K14" s="3">
        <v>45672</v>
      </c>
      <c r="L14" s="3">
        <v>45679</v>
      </c>
      <c r="M14" s="13" t="s">
        <v>102</v>
      </c>
      <c r="N14">
        <f>ROUND(Table1[[#This Row],[BSR Date]]-Table1[[#This Row],[Submission Date]],0)</f>
        <v>7</v>
      </c>
      <c r="O14" s="12">
        <v>29095.52</v>
      </c>
      <c r="P14" s="10" t="s">
        <v>162</v>
      </c>
      <c r="Q14" s="3">
        <v>45678</v>
      </c>
      <c r="R14" s="1" t="s">
        <v>28</v>
      </c>
      <c r="S14" s="3">
        <v>45678</v>
      </c>
      <c r="T14" s="1" t="s">
        <v>28</v>
      </c>
      <c r="U14" s="3">
        <v>45672</v>
      </c>
      <c r="V14" s="1" t="s">
        <v>29</v>
      </c>
      <c r="W14" s="1"/>
      <c r="AB14" s="1" t="s">
        <v>31</v>
      </c>
    </row>
    <row r="15" spans="1:28">
      <c r="A15" t="s">
        <v>103</v>
      </c>
      <c r="B15" s="1" t="s">
        <v>104</v>
      </c>
      <c r="C15" s="2">
        <v>45713.637847222199</v>
      </c>
      <c r="D15" s="1" t="s">
        <v>34</v>
      </c>
      <c r="E15" s="1" t="s">
        <v>30</v>
      </c>
      <c r="F15" s="1" t="s">
        <v>105</v>
      </c>
      <c r="G15" s="1" t="s">
        <v>106</v>
      </c>
      <c r="H15" s="1" t="s">
        <v>37</v>
      </c>
      <c r="I15" s="3">
        <v>45672</v>
      </c>
      <c r="J15" s="3">
        <v>45671.687719907401</v>
      </c>
      <c r="K15" s="3">
        <v>45672</v>
      </c>
      <c r="L15" s="3">
        <v>45684</v>
      </c>
      <c r="M15" s="11" t="s">
        <v>107</v>
      </c>
      <c r="N15">
        <f>ROUND(Table1[[#This Row],[BSR Date]]-Table1[[#This Row],[Submission Date]],0)</f>
        <v>12</v>
      </c>
      <c r="O15" s="12">
        <v>3166.66</v>
      </c>
      <c r="P15" s="10" t="s">
        <v>162</v>
      </c>
      <c r="Q15" s="3">
        <v>45674</v>
      </c>
      <c r="R15" s="1" t="s">
        <v>28</v>
      </c>
      <c r="S15" s="3">
        <v>45684</v>
      </c>
      <c r="T15" s="1" t="s">
        <v>28</v>
      </c>
      <c r="U15" s="3">
        <v>45673</v>
      </c>
      <c r="V15" s="1" t="s">
        <v>29</v>
      </c>
      <c r="W15" s="1"/>
      <c r="AB15" s="1" t="s">
        <v>39</v>
      </c>
    </row>
    <row r="16" spans="1:28">
      <c r="A16" t="s">
        <v>108</v>
      </c>
      <c r="B16" s="1" t="s">
        <v>109</v>
      </c>
      <c r="C16" s="2">
        <v>45713.717372685198</v>
      </c>
      <c r="D16" s="1" t="s">
        <v>57</v>
      </c>
      <c r="E16" s="1" t="s">
        <v>30</v>
      </c>
      <c r="F16" s="1" t="s">
        <v>110</v>
      </c>
      <c r="G16" s="1" t="s">
        <v>111</v>
      </c>
      <c r="H16" s="1" t="s">
        <v>60</v>
      </c>
      <c r="I16" s="3">
        <v>45672</v>
      </c>
      <c r="J16" s="3">
        <v>45671.746111111097</v>
      </c>
      <c r="K16" s="3">
        <v>45673</v>
      </c>
      <c r="L16" s="3">
        <v>45686</v>
      </c>
      <c r="M16" s="11" t="s">
        <v>112</v>
      </c>
      <c r="N16">
        <f>ROUND(Table1[[#This Row],[BSR Date]]-Table1[[#This Row],[Submission Date]],0)</f>
        <v>14</v>
      </c>
      <c r="O16" s="12">
        <v>29693.13</v>
      </c>
      <c r="P16" s="10" t="s">
        <v>162</v>
      </c>
      <c r="Q16" s="3">
        <v>45686</v>
      </c>
      <c r="R16" s="1" t="s">
        <v>28</v>
      </c>
      <c r="S16" s="3">
        <v>45686</v>
      </c>
      <c r="T16" s="1" t="s">
        <v>28</v>
      </c>
      <c r="U16" s="3">
        <v>45678</v>
      </c>
      <c r="V16" s="1" t="s">
        <v>29</v>
      </c>
      <c r="W16" s="1"/>
      <c r="AB16" s="1" t="s">
        <v>31</v>
      </c>
    </row>
    <row r="17" spans="1:28">
      <c r="A17" t="s">
        <v>113</v>
      </c>
      <c r="B17" s="1" t="s">
        <v>114</v>
      </c>
      <c r="C17" s="2">
        <v>45729.576446759304</v>
      </c>
      <c r="D17" s="1" t="s">
        <v>34</v>
      </c>
      <c r="E17" s="1" t="s">
        <v>30</v>
      </c>
      <c r="F17" s="1" t="s">
        <v>115</v>
      </c>
      <c r="G17" s="1" t="s">
        <v>116</v>
      </c>
      <c r="H17" s="1" t="s">
        <v>37</v>
      </c>
      <c r="I17" s="3">
        <v>45703</v>
      </c>
      <c r="J17" s="3">
        <v>45703.61</v>
      </c>
      <c r="K17" s="3">
        <v>45706</v>
      </c>
      <c r="L17" s="3">
        <v>45716</v>
      </c>
      <c r="M17" s="11" t="s">
        <v>117</v>
      </c>
      <c r="N17">
        <f>ROUND(Table1[[#This Row],[BSR Date]]-Table1[[#This Row],[Submission Date]],0)</f>
        <v>12</v>
      </c>
      <c r="O17" s="12">
        <v>3166.66</v>
      </c>
      <c r="P17" s="10" t="s">
        <v>162</v>
      </c>
      <c r="Q17" s="3">
        <v>45709</v>
      </c>
      <c r="R17" s="1" t="s">
        <v>28</v>
      </c>
      <c r="S17" s="3">
        <v>45716</v>
      </c>
      <c r="T17" s="1" t="s">
        <v>28</v>
      </c>
      <c r="U17" s="3">
        <v>45706</v>
      </c>
      <c r="V17" s="1" t="s">
        <v>29</v>
      </c>
      <c r="W17" s="1"/>
      <c r="AB17" s="1" t="s">
        <v>39</v>
      </c>
    </row>
    <row r="18" spans="1:28">
      <c r="A18" t="s">
        <v>118</v>
      </c>
      <c r="B18" s="1" t="s">
        <v>119</v>
      </c>
      <c r="C18" s="2">
        <v>45729.589363425897</v>
      </c>
      <c r="D18" s="1" t="s">
        <v>57</v>
      </c>
      <c r="E18" s="1" t="s">
        <v>30</v>
      </c>
      <c r="F18" s="1" t="s">
        <v>120</v>
      </c>
      <c r="G18" s="1" t="s">
        <v>121</v>
      </c>
      <c r="H18" s="1" t="s">
        <v>60</v>
      </c>
      <c r="I18" s="3">
        <v>45703</v>
      </c>
      <c r="J18" s="3">
        <v>45703.614247685196</v>
      </c>
      <c r="K18" s="3">
        <v>45706</v>
      </c>
      <c r="L18" s="3">
        <v>45716</v>
      </c>
      <c r="M18" s="11" t="s">
        <v>122</v>
      </c>
      <c r="N18">
        <f>ROUND(Table1[[#This Row],[BSR Date]]-Table1[[#This Row],[Submission Date]],0)</f>
        <v>12</v>
      </c>
      <c r="O18" s="12">
        <v>15618.9</v>
      </c>
      <c r="P18" s="10" t="s">
        <v>162</v>
      </c>
      <c r="Q18" s="3">
        <v>45709</v>
      </c>
      <c r="R18" s="1" t="s">
        <v>28</v>
      </c>
      <c r="S18" s="3">
        <v>45716</v>
      </c>
      <c r="T18" s="1" t="s">
        <v>28</v>
      </c>
      <c r="U18" s="3">
        <v>45707</v>
      </c>
      <c r="V18" s="1" t="s">
        <v>29</v>
      </c>
      <c r="W18" s="1"/>
      <c r="AB18" s="1" t="s">
        <v>31</v>
      </c>
    </row>
    <row r="19" spans="1:28">
      <c r="A19" t="s">
        <v>123</v>
      </c>
      <c r="B19" s="1" t="s">
        <v>124</v>
      </c>
      <c r="C19" s="2">
        <v>45750.766620370399</v>
      </c>
      <c r="D19" s="1" t="s">
        <v>57</v>
      </c>
      <c r="E19" s="1" t="s">
        <v>30</v>
      </c>
      <c r="F19" s="1" t="s">
        <v>125</v>
      </c>
      <c r="G19" s="1" t="s">
        <v>126</v>
      </c>
      <c r="H19" s="1" t="s">
        <v>60</v>
      </c>
      <c r="I19" s="3">
        <v>45731</v>
      </c>
      <c r="J19" s="3">
        <v>45729.549710648098</v>
      </c>
      <c r="K19" s="3">
        <v>45729</v>
      </c>
      <c r="M19" s="1" t="s">
        <v>127</v>
      </c>
      <c r="N19" s="6" t="s">
        <v>154</v>
      </c>
      <c r="O19" s="4">
        <v>752.58</v>
      </c>
      <c r="P19" s="10" t="s">
        <v>163</v>
      </c>
      <c r="Q19" s="3">
        <v>45743</v>
      </c>
      <c r="R19" s="1" t="s">
        <v>28</v>
      </c>
      <c r="S19" s="3">
        <v>45750</v>
      </c>
      <c r="T19" s="1" t="s">
        <v>28</v>
      </c>
      <c r="U19" s="3">
        <v>45743</v>
      </c>
      <c r="V19" s="1" t="s">
        <v>29</v>
      </c>
      <c r="W19" s="1" t="s">
        <v>128</v>
      </c>
      <c r="AB19" s="1" t="s">
        <v>31</v>
      </c>
    </row>
    <row r="20" spans="1:28">
      <c r="A20" t="s">
        <v>129</v>
      </c>
      <c r="B20" s="1" t="s">
        <v>130</v>
      </c>
      <c r="C20" s="2">
        <v>45755.957395833299</v>
      </c>
      <c r="D20" s="1" t="s">
        <v>131</v>
      </c>
      <c r="E20" s="1" t="s">
        <v>30</v>
      </c>
      <c r="F20" s="1" t="s">
        <v>132</v>
      </c>
      <c r="G20" s="1" t="s">
        <v>133</v>
      </c>
      <c r="H20" s="1" t="s">
        <v>134</v>
      </c>
      <c r="I20" s="3">
        <v>45731</v>
      </c>
      <c r="J20" s="3">
        <v>45750.445034722201</v>
      </c>
      <c r="K20" s="3">
        <v>45754</v>
      </c>
      <c r="M20" s="1" t="s">
        <v>135</v>
      </c>
      <c r="N20" s="6" t="s">
        <v>154</v>
      </c>
      <c r="O20" s="4">
        <v>3750</v>
      </c>
      <c r="P20" s="10" t="s">
        <v>163</v>
      </c>
      <c r="Q20" s="3">
        <v>45755</v>
      </c>
      <c r="R20" s="1" t="s">
        <v>28</v>
      </c>
      <c r="T20" s="1" t="s">
        <v>136</v>
      </c>
      <c r="U20" s="3">
        <v>45755</v>
      </c>
      <c r="V20" s="1" t="s">
        <v>29</v>
      </c>
      <c r="W20" s="1" t="s">
        <v>137</v>
      </c>
      <c r="AB20" s="1" t="s">
        <v>39</v>
      </c>
    </row>
    <row r="21" spans="1:28">
      <c r="A21" t="s">
        <v>138</v>
      </c>
      <c r="B21" s="1" t="s">
        <v>139</v>
      </c>
      <c r="C21" s="2">
        <v>45757.926053240699</v>
      </c>
      <c r="D21" s="1" t="s">
        <v>34</v>
      </c>
      <c r="E21" s="1" t="s">
        <v>30</v>
      </c>
      <c r="F21" s="1" t="s">
        <v>140</v>
      </c>
      <c r="G21" s="1" t="s">
        <v>141</v>
      </c>
      <c r="H21" s="1" t="s">
        <v>37</v>
      </c>
      <c r="I21" s="3">
        <v>45731</v>
      </c>
      <c r="J21" s="3">
        <v>45750.4464351852</v>
      </c>
      <c r="K21" s="3">
        <v>45754</v>
      </c>
      <c r="M21" s="1" t="s">
        <v>142</v>
      </c>
      <c r="N21" s="6" t="s">
        <v>154</v>
      </c>
      <c r="O21" s="4">
        <v>1583.33</v>
      </c>
      <c r="P21" s="10" t="s">
        <v>163</v>
      </c>
      <c r="Q21" s="3">
        <v>45757</v>
      </c>
      <c r="R21" s="1" t="s">
        <v>28</v>
      </c>
      <c r="T21" s="1" t="s">
        <v>136</v>
      </c>
      <c r="U21" s="3">
        <v>45757</v>
      </c>
      <c r="V21" s="1" t="s">
        <v>29</v>
      </c>
      <c r="W21" s="1" t="s">
        <v>143</v>
      </c>
      <c r="AB21" s="1" t="s">
        <v>39</v>
      </c>
    </row>
    <row r="22" spans="1:28">
      <c r="A22" t="s">
        <v>144</v>
      </c>
      <c r="B22" s="1" t="s">
        <v>145</v>
      </c>
      <c r="C22" s="2">
        <v>45761.905185185198</v>
      </c>
      <c r="D22" s="1" t="s">
        <v>42</v>
      </c>
      <c r="E22" s="1" t="s">
        <v>30</v>
      </c>
      <c r="F22" s="1" t="s">
        <v>146</v>
      </c>
      <c r="G22" s="1" t="s">
        <v>147</v>
      </c>
      <c r="H22" s="1" t="s">
        <v>45</v>
      </c>
      <c r="I22" s="3">
        <v>45731</v>
      </c>
      <c r="J22" s="3">
        <v>45757.638912037</v>
      </c>
      <c r="K22" s="3">
        <v>45761</v>
      </c>
      <c r="M22" s="1" t="s">
        <v>148</v>
      </c>
      <c r="N22" s="6" t="s">
        <v>154</v>
      </c>
      <c r="O22" s="4">
        <v>1999.99</v>
      </c>
      <c r="P22" s="10" t="s">
        <v>163</v>
      </c>
      <c r="Q22" s="3">
        <v>45761</v>
      </c>
      <c r="R22" s="1" t="s">
        <v>28</v>
      </c>
      <c r="T22" s="1" t="s">
        <v>136</v>
      </c>
      <c r="U22" s="3">
        <v>45761</v>
      </c>
      <c r="V22" s="1" t="s">
        <v>29</v>
      </c>
      <c r="W22" s="1" t="s">
        <v>137</v>
      </c>
      <c r="X22" s="1" t="s">
        <v>149</v>
      </c>
      <c r="AB22" s="1" t="s">
        <v>39</v>
      </c>
    </row>
    <row r="23" spans="1:28">
      <c r="N23"/>
      <c r="O23" s="4">
        <f>SUBTOTAL(109,Table1[Amount])</f>
        <v>292862.26</v>
      </c>
      <c r="P23" s="10"/>
    </row>
    <row r="24" spans="1:28">
      <c r="E24" s="8" t="s">
        <v>160</v>
      </c>
      <c r="H24" s="9">
        <f>AVERAGE($N$13:$N$16)</f>
        <v>10</v>
      </c>
    </row>
  </sheetData>
  <dataValidations count="18">
    <dataValidation type="date" operator="greaterThanOrEqual" allowBlank="1" showInputMessage="1" showErrorMessage="1" errorTitle="Invalid Date" error="(Do Not Modify) Modified On must be in the correct date and time format." promptTitle="Date and time" prompt=" " sqref="C2:C22 C24:C1048576" xr:uid="{00000000-0002-0000-0000-000000000000}">
      <formula1>1</formula1>
    </dataValidation>
    <dataValidation allowBlank="1" showInputMessage="1" showErrorMessage="1" error=" " promptTitle="Lookup" prompt="This Application ID record must already exist in Microsoft Dynamics 365 or in this source file." sqref="D2:E22 D24:E1048576" xr:uid="{00000000-0002-0000-0000-000001000000}"/>
    <dataValidation showInputMessage="1" showErrorMessage="1" error=" " promptTitle="Lookup (required)" prompt="This Reimbursement Request record must already exist in Microsoft Dynamics 365 or in this source file." sqref="F2:F22 E24 F25:F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:G22 G24:G1048576" xr:uid="{00000000-0002-0000-0000-000003000000}">
      <formula1>100</formula1>
    </dataValidation>
    <dataValidation allowBlank="1" showInputMessage="1" showErrorMessage="1" error=" " promptTitle="Lookup" prompt="This Grant Program (Reimbursement Request) (Reimbursement Requests) record must already exist in Microsoft Dynamics 365 or in this source file." sqref="H2:H22 H24:H1048576" xr:uid="{00000000-0002-0000-0000-000004000000}"/>
    <dataValidation type="date" operator="greaterThanOrEqual" allowBlank="1" showInputMessage="1" showErrorMessage="1" errorTitle="Invalid Date" error="Due Date (Reimbursement Request) (Reimbursement Requests) must be in the correct date format." promptTitle="Date" prompt=" " sqref="I2:I22 H24 I25:I1048576" xr:uid="{00000000-0002-0000-0000-000005000000}">
      <formula1>1</formula1>
    </dataValidation>
    <dataValidation type="date" operator="greaterThanOrEqual" showInputMessage="1" showErrorMessage="1" errorTitle="Invalid Date" error="Submission Date (Reimbursement Request) (Reimbursement Requests) must be in the correct date format." promptTitle="Date (required)" prompt=" " sqref="J2:J22 J24:J1048576" xr:uid="{00000000-0002-0000-0000-000006000000}">
      <formula1>1</formula1>
    </dataValidation>
    <dataValidation type="date" operator="greaterThanOrEqual" allowBlank="1" showInputMessage="1" showErrorMessage="1" errorTitle="Invalid Date" error="Review Completion Date (Reimbursement Request) (Reimbursement Requests) must be in the correct date format." promptTitle="Date" prompt=" " sqref="K2:K22 K24:K1048576" xr:uid="{00000000-0002-0000-0000-000007000000}">
      <formula1>1</formula1>
    </dataValidation>
    <dataValidation type="date" operator="greaterThanOrEqual" allowBlank="1" showInputMessage="1" showErrorMessage="1" errorTitle="Invalid Date" error="BSR Date must be in the correct date format." promptTitle="Date" prompt=" " sqref="L2:L22 L24:L1048576" xr:uid="{00000000-0002-0000-0000-000008000000}">
      <formula1>1</formula1>
    </dataValidation>
    <dataValidation type="textLength" operator="lessThanOrEqual" allowBlank="1" showInputMessage="1" showErrorMessage="1" errorTitle="Length Exceeded" error="This value must be less than or equal to 23 characters long." promptTitle="Text" prompt="Maximum Length: 23 characters." sqref="M2:N22 M24:N1048576" xr:uid="{00000000-0002-0000-0000-000009000000}">
      <formula1>23</formula1>
    </dataValidation>
    <dataValidation type="decimal" allowBlank="1" showInputMessage="1" showErrorMessage="1" errorTitle="Value beyond range" error="Amount must be a number from -922337203685477 through 922337203685477." promptTitle="Decimal number" prompt="Minimum Value: -922337203685477._x000d__x000a_Maximum Value: 922337203685477._x000d__x000a_  " sqref="O2:O22 O24:O1048576" xr:uid="{00000000-0002-0000-0000-00000A000000}">
      <formula1>-922337203685477</formula1>
      <formula2>922337203685477</formula2>
    </dataValidation>
    <dataValidation type="date" operator="greaterThanOrEqual" allowBlank="1" showInputMessage="1" showErrorMessage="1" errorTitle="Invalid Date" error="Pend3 Date must be in the correct date format." promptTitle="Date" prompt=" " sqref="Q2:Q22 Q24:Q1048576" xr:uid="{00000000-0002-0000-0000-00000B000000}">
      <formula1>1</formula1>
    </dataValidation>
    <dataValidation type="date" operator="greaterThanOrEqual" allowBlank="1" showInputMessage="1" showErrorMessage="1" errorTitle="Invalid Date" error="Pend4 Date must be in the correct date format." promptTitle="Date" prompt=" " sqref="S2:S22 S24:S1048576" xr:uid="{00000000-0002-0000-0000-00000D000000}">
      <formula1>1</formula1>
    </dataValidation>
    <dataValidation type="date" operator="greaterThanOrEqual" allowBlank="1" showInputMessage="1" showErrorMessage="1" errorTitle="Invalid Date" error="BETS Entry Date must be in the correct date format." promptTitle="Date" prompt=" " sqref="U2:U22 U24:U1048576" xr:uid="{00000000-0002-0000-0000-00000F000000}">
      <formula1>1</formula1>
    </dataValidation>
    <dataValidation allowBlank="1" showInputMessage="1" showErrorMessage="1" error=" " promptTitle="Lookup" prompt="This School record must already exist in Microsoft Dynamics 365 or in this source file." sqref="E2:E22 E24:E1048576" xr:uid="{00000000-0002-0000-0000-000011000000}"/>
    <dataValidation type="textLength" operator="lessThanOrEqual" allowBlank="1" showInputMessage="1" showErrorMessage="1" errorTitle="Length Exceeded" error="This value must be less than or equal to 1000 characters long." promptTitle="Text" prompt="Maximum Length: 1000 characters." sqref="X24:Z1048576 W2:Y22 AA2:AA22 AB24:AB1048576" xr:uid="{00000000-0002-0000-0000-000012000000}">
      <formula1>1000</formula1>
    </dataValidation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Z2:Z22 AA24:AA1048576" xr:uid="{00000000-0002-0000-0000-000015000000}">
      <formula1>2000</formula1>
    </dataValidation>
    <dataValidation allowBlank="1" showInputMessage="1" showErrorMessage="1" error=" " promptTitle="Lookup" prompt="This Completed by (Reimbursement Request) (Reimbursement Requests) record must already exist in Microsoft Dynamics 365 or in this source file." sqref="AB2:AB22 N24:N1048576" xr:uid="{00000000-0002-0000-0000-000017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st Value" error="Pend3 Payment Creation Status must be selected from the drop-down list." promptTitle="Option set (required)" prompt="Select a value from the drop-down list." xr:uid="{00000000-0002-0000-0000-00000C000000}">
          <x14:formula1>
            <xm:f>hiddenSheet!$A$2:$C$2</xm:f>
          </x14:formula1>
          <xm:sqref>R2:R22 R24:R1048576</xm:sqref>
        </x14:dataValidation>
        <x14:dataValidation type="list" allowBlank="1" showInputMessage="1" showErrorMessage="1" errorTitle="List Value" error="Pend4 Payment Creation Status must be selected from the drop-down list." promptTitle="Option set" prompt="Select a value from the drop-down list." xr:uid="{00000000-0002-0000-0000-00000E000000}">
          <x14:formula1>
            <xm:f>hiddenSheet!$A$3:$C$3</xm:f>
          </x14:formula1>
          <xm:sqref>T2:T22 T24:T1048576</xm:sqref>
        </x14:dataValidation>
        <x14:dataValidation type="list" showInputMessage="1" showErrorMessage="1" errorTitle="List Value" error="Status must be selected from the drop-down list." promptTitle="Option set (required)" prompt="Select a value from the drop-down list." xr:uid="{00000000-0002-0000-0000-000010000000}">
          <x14:formula1>
            <xm:f>hiddenSheet!$A$4:$B$4</xm:f>
          </x14:formula1>
          <xm:sqref>V2:V22 V24:V1048576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4"/>
  <sheetViews>
    <sheetView workbookViewId="0"/>
  </sheetViews>
  <sheetFormatPr defaultRowHeight="15"/>
  <sheetData>
    <row r="1" spans="1:3">
      <c r="A1" t="s">
        <v>150</v>
      </c>
    </row>
    <row r="2" spans="1:3">
      <c r="A2" t="s">
        <v>136</v>
      </c>
      <c r="B2" t="s">
        <v>28</v>
      </c>
      <c r="C2" t="s">
        <v>151</v>
      </c>
    </row>
    <row r="3" spans="1:3">
      <c r="A3" t="s">
        <v>136</v>
      </c>
      <c r="B3" t="s">
        <v>28</v>
      </c>
      <c r="C3" t="s">
        <v>151</v>
      </c>
    </row>
    <row r="4" spans="1:3">
      <c r="A4" t="s">
        <v>29</v>
      </c>
      <c r="B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06 - All Payment 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Bauer</dc:creator>
  <cp:lastModifiedBy>Melissa Mackedon</cp:lastModifiedBy>
  <dcterms:created xsi:type="dcterms:W3CDTF">2025-04-16T21:42:48Z</dcterms:created>
  <dcterms:modified xsi:type="dcterms:W3CDTF">2025-04-21T15:52:51Z</dcterms:modified>
</cp:coreProperties>
</file>