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.sharepoint.com/sites/spcsa/Shared Documents/Authority Board/May 17, 2024/ED Report/"/>
    </mc:Choice>
  </mc:AlternateContent>
  <xr:revisionPtr revIDLastSave="1" documentId="8_{D451D59C-B45E-4AB6-AECB-A03F5DDBA994}" xr6:coauthVersionLast="47" xr6:coauthVersionMax="47" xr10:uidLastSave="{3B3D7723-9E1E-4BFF-85A3-6CE02509CA34}"/>
  <bookViews>
    <workbookView xWindow="-120" yWindow="-120" windowWidth="29040" windowHeight="15840" xr2:uid="{0C254B68-76CC-4F19-B2D6-616353CBADCB}"/>
  </bookViews>
  <sheets>
    <sheet name="#278 " sheetId="4" r:id="rId1"/>
    <sheet name="#284" sheetId="1" r:id="rId2"/>
    <sheet name="#285" sheetId="5" r:id="rId3"/>
    <sheet name="#292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6" l="1"/>
  <c r="H12" i="6"/>
  <c r="F12" i="6"/>
  <c r="E12" i="6"/>
  <c r="D12" i="6"/>
  <c r="C12" i="6"/>
  <c r="B12" i="6"/>
  <c r="B18" i="5"/>
  <c r="H8" i="5"/>
  <c r="B8" i="5"/>
  <c r="C8" i="5"/>
  <c r="D8" i="5"/>
  <c r="E8" i="5"/>
  <c r="F8" i="5"/>
  <c r="B19" i="1"/>
  <c r="C19" i="1"/>
  <c r="D19" i="1"/>
  <c r="E19" i="1"/>
  <c r="F19" i="1"/>
  <c r="H19" i="1"/>
  <c r="C18" i="1"/>
  <c r="B29" i="4"/>
  <c r="B18" i="4"/>
  <c r="C18" i="4"/>
  <c r="D18" i="4"/>
  <c r="E18" i="4"/>
  <c r="F18" i="4"/>
  <c r="H18" i="4"/>
  <c r="B22" i="6" l="1"/>
  <c r="C17" i="1" l="1"/>
  <c r="C16" i="1"/>
  <c r="C15" i="1" l="1"/>
  <c r="C14" i="1" l="1"/>
  <c r="C13" i="1" l="1"/>
  <c r="C12" i="1" l="1"/>
  <c r="C11" i="1" l="1"/>
  <c r="C10" i="1"/>
  <c r="C9" i="1" l="1"/>
  <c r="C8" i="1" l="1"/>
  <c r="C7" i="1"/>
  <c r="C6" i="1"/>
  <c r="C4" i="1"/>
  <c r="E4" i="1" l="1"/>
  <c r="B31" i="4"/>
  <c r="B27" i="1" l="1"/>
  <c r="B20" i="5"/>
</calcChain>
</file>

<file path=xl/sharedStrings.xml><?xml version="1.0" encoding="utf-8"?>
<sst xmlns="http://schemas.openxmlformats.org/spreadsheetml/2006/main" count="145" uniqueCount="48">
  <si>
    <t>NV Prep Charter # 278</t>
  </si>
  <si>
    <t>Outstanding PERS Contribution Reports as of 5/1/2024</t>
  </si>
  <si>
    <t>Report Month</t>
  </si>
  <si>
    <t>Employee Contributions</t>
  </si>
  <si>
    <t>Employer Contribution</t>
  </si>
  <si>
    <t>Employer Paid Plan</t>
  </si>
  <si>
    <t>Total Contributions Due</t>
  </si>
  <si>
    <t>Total Wages</t>
  </si>
  <si>
    <t>Data File Received</t>
  </si>
  <si>
    <t>Est Penalty</t>
  </si>
  <si>
    <t>02/2023</t>
  </si>
  <si>
    <t>Yes</t>
  </si>
  <si>
    <t>03/2023</t>
  </si>
  <si>
    <t>04/2023</t>
  </si>
  <si>
    <t>05/2023</t>
  </si>
  <si>
    <t>06/2023</t>
  </si>
  <si>
    <t>07/2023</t>
  </si>
  <si>
    <t>08/2023</t>
  </si>
  <si>
    <t>09/2023</t>
  </si>
  <si>
    <t>10/2023</t>
  </si>
  <si>
    <t>11/2023</t>
  </si>
  <si>
    <t>12/2023</t>
  </si>
  <si>
    <t>01/2024</t>
  </si>
  <si>
    <t>02/2024</t>
  </si>
  <si>
    <t>03/2024</t>
  </si>
  <si>
    <t>No</t>
  </si>
  <si>
    <t>TOTALS</t>
  </si>
  <si>
    <t>Estimated Contributions Due $578,568.40</t>
  </si>
  <si>
    <t>Estimated Penalties $ 28,362.48</t>
  </si>
  <si>
    <t>unallocated funds/Deposits:</t>
  </si>
  <si>
    <t>Total unallocated funds</t>
  </si>
  <si>
    <t>Total estimated amount due:</t>
  </si>
  <si>
    <t>Explore Las Vegas # 284</t>
  </si>
  <si>
    <t>01/2023</t>
  </si>
  <si>
    <t>NO</t>
  </si>
  <si>
    <t>Estimated Contributions Due $473,570.62</t>
  </si>
  <si>
    <t>Estimated Penalties $ 25,037.91</t>
  </si>
  <si>
    <t>Teach Las Vegas # 285</t>
  </si>
  <si>
    <t>Estimated Contributions Due $54,161.87</t>
  </si>
  <si>
    <t>Estimated Penalties $852.66</t>
  </si>
  <si>
    <t>Eagle Charter School # 292</t>
  </si>
  <si>
    <t>8/2023</t>
  </si>
  <si>
    <t>9/2023</t>
  </si>
  <si>
    <t>1/2024</t>
  </si>
  <si>
    <t>2/2024</t>
  </si>
  <si>
    <t>3/2024</t>
  </si>
  <si>
    <t>Estimated Contributions Due $unknown</t>
  </si>
  <si>
    <t>Estimated Penalties $unknown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</si>
</sst>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mm/dd/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7">
    <xf numFmtId="0" fontId="0" fillId="0" borderId="0" xfId="0"/>
    <xf numFmtId="49" fontId="3" fillId="2" borderId="1" xfId="0" applyNumberFormat="1" applyFont="1" applyFill="1" applyBorder="1"/>
    <xf numFmtId="49" fontId="0" fillId="2" borderId="1" xfId="0" applyNumberFormat="1" applyFill="1" applyBorder="1"/>
    <xf numFmtId="164" fontId="0" fillId="2" borderId="1" xfId="0" applyNumberFormat="1" applyFill="1" applyBorder="1"/>
    <xf numFmtId="49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0" fontId="0" fillId="2" borderId="0" xfId="0" applyFill="1"/>
    <xf numFmtId="4" fontId="0" fillId="0" borderId="0" xfId="0" applyNumberFormat="1"/>
    <xf numFmtId="0" fontId="5" fillId="0" borderId="0" xfId="0" applyFont="1"/>
    <xf numFmtId="0" fontId="1" fillId="3" borderId="0" xfId="0" applyFont="1" applyFill="1"/>
    <xf numFmtId="49" fontId="3" fillId="2" borderId="3" xfId="0" applyNumberFormat="1" applyFont="1" applyFill="1" applyBorder="1"/>
    <xf numFmtId="164" fontId="0" fillId="2" borderId="4" xfId="0" applyNumberFormat="1" applyFill="1" applyBorder="1"/>
    <xf numFmtId="164" fontId="1" fillId="2" borderId="4" xfId="0" applyNumberFormat="1" applyFont="1" applyFill="1" applyBorder="1"/>
    <xf numFmtId="0" fontId="0" fillId="2" borderId="3" xfId="0" applyFill="1" applyBorder="1"/>
    <xf numFmtId="0" fontId="0" fillId="0" borderId="3" xfId="0" applyBorder="1"/>
    <xf numFmtId="49" fontId="0" fillId="2" borderId="3" xfId="0" applyNumberFormat="1" applyFill="1" applyBorder="1"/>
    <xf numFmtId="164" fontId="0" fillId="2" borderId="3" xfId="0" applyNumberFormat="1" applyFill="1" applyBorder="1"/>
    <xf numFmtId="49" fontId="1" fillId="2" borderId="3" xfId="0" applyNumberFormat="1" applyFont="1" applyFill="1" applyBorder="1"/>
    <xf numFmtId="164" fontId="1" fillId="2" borderId="3" xfId="0" applyNumberFormat="1" applyFont="1" applyFill="1" applyBorder="1"/>
    <xf numFmtId="164" fontId="1" fillId="3" borderId="3" xfId="0" applyNumberFormat="1" applyFont="1" applyFill="1" applyBorder="1"/>
    <xf numFmtId="8" fontId="1" fillId="3" borderId="0" xfId="0" applyNumberFormat="1" applyFont="1" applyFill="1"/>
    <xf numFmtId="0" fontId="1" fillId="0" borderId="0" xfId="0" applyFont="1"/>
    <xf numFmtId="165" fontId="5" fillId="0" borderId="5" xfId="0" applyNumberFormat="1" applyFont="1" applyBorder="1" applyAlignment="1">
      <alignment horizontal="left"/>
    </xf>
    <xf numFmtId="0" fontId="0" fillId="0" borderId="7" xfId="0" applyBorder="1"/>
    <xf numFmtId="4" fontId="5" fillId="2" borderId="8" xfId="1" applyNumberFormat="1" applyFont="1" applyFill="1" applyBorder="1"/>
    <xf numFmtId="4" fontId="5" fillId="0" borderId="6" xfId="1" applyNumberFormat="1" applyFont="1" applyBorder="1"/>
    <xf numFmtId="0" fontId="0" fillId="0" borderId="6" xfId="0" applyBorder="1"/>
    <xf numFmtId="49" fontId="1" fillId="2" borderId="9" xfId="0" applyNumberFormat="1" applyFont="1" applyFill="1" applyBorder="1"/>
    <xf numFmtId="165" fontId="5" fillId="0" borderId="9" xfId="0" applyNumberFormat="1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2" borderId="14" xfId="0" applyFill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14" fontId="1" fillId="2" borderId="18" xfId="0" applyNumberFormat="1" applyFont="1" applyFill="1" applyBorder="1"/>
    <xf numFmtId="14" fontId="1" fillId="2" borderId="19" xfId="0" applyNumberFormat="1" applyFont="1" applyFill="1" applyBorder="1"/>
    <xf numFmtId="8" fontId="0" fillId="0" borderId="20" xfId="0" applyNumberFormat="1" applyBorder="1"/>
    <xf numFmtId="8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14" xfId="0" applyBorder="1"/>
    <xf numFmtId="0" fontId="0" fillId="0" borderId="24" xfId="0" applyBorder="1"/>
    <xf numFmtId="164" fontId="0" fillId="2" borderId="12" xfId="0" applyNumberFormat="1" applyFill="1" applyBorder="1"/>
    <xf numFmtId="164" fontId="0" fillId="2" borderId="25" xfId="0" applyNumberFormat="1" applyFill="1" applyBorder="1"/>
    <xf numFmtId="0" fontId="0" fillId="2" borderId="26" xfId="0" applyFill="1" applyBorder="1"/>
    <xf numFmtId="0" fontId="0" fillId="0" borderId="27" xfId="0" applyBorder="1"/>
    <xf numFmtId="49" fontId="0" fillId="2" borderId="12" xfId="0" applyNumberFormat="1" applyFill="1" applyBorder="1"/>
    <xf numFmtId="164" fontId="0" fillId="2" borderId="26" xfId="0" applyNumberFormat="1" applyFill="1" applyBorder="1"/>
    <xf numFmtId="14" fontId="1" fillId="2" borderId="23" xfId="0" applyNumberFormat="1" applyFont="1" applyFill="1" applyBorder="1"/>
    <xf numFmtId="164" fontId="0" fillId="0" borderId="0" xfId="0" applyNumberFormat="1"/>
    <xf numFmtId="4" fontId="5" fillId="0" borderId="8" xfId="1" applyNumberFormat="1" applyFont="1" applyBorder="1"/>
    <xf numFmtId="49" fontId="7" fillId="2" borderId="3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</cellXfs>
  <cellStyles count="3">
    <cellStyle name="Comma" xfId="1" builtinId="3"/>
    <cellStyle name="Comma 2" xfId="2" xr:uid="{12691A6D-3689-416A-8567-FF54A2CF4B1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3628-194B-4E6A-9ED6-B8AC6B2975F3}">
  <sheetPr>
    <tabColor rgb="FF92D050"/>
  </sheetPr>
  <dimension ref="A1:CF31"/>
  <sheetViews>
    <sheetView tabSelected="1" workbookViewId="0">
      <selection activeCell="D24" sqref="D24"/>
    </sheetView>
  </sheetViews>
  <sheetFormatPr defaultRowHeight="15"/>
  <cols>
    <col min="1" max="1" width="38" bestFit="1" customWidth="1"/>
    <col min="2" max="2" width="22.85546875" bestFit="1" customWidth="1"/>
    <col min="3" max="3" width="21.5703125" bestFit="1" customWidth="1"/>
    <col min="4" max="4" width="18.28515625" bestFit="1" customWidth="1"/>
    <col min="5" max="5" width="22.42578125" bestFit="1" customWidth="1"/>
    <col min="6" max="6" width="15.140625" customWidth="1"/>
    <col min="7" max="7" width="17.5703125" bestFit="1" customWidth="1"/>
    <col min="8" max="8" width="10.7109375" bestFit="1" customWidth="1"/>
  </cols>
  <sheetData>
    <row r="1" spans="1:84" ht="23.25">
      <c r="A1" s="55" t="s">
        <v>0</v>
      </c>
      <c r="B1" s="56"/>
      <c r="C1" s="56"/>
      <c r="D1" s="56"/>
      <c r="E1" s="56"/>
      <c r="F1" s="56"/>
      <c r="G1" s="56"/>
      <c r="H1" s="56"/>
    </row>
    <row r="2" spans="1:84" ht="23.25">
      <c r="A2" s="55" t="s">
        <v>1</v>
      </c>
      <c r="B2" s="56"/>
      <c r="C2" s="56"/>
      <c r="D2" s="56"/>
      <c r="E2" s="56"/>
      <c r="F2" s="56"/>
      <c r="G2" s="56"/>
      <c r="H2" s="56"/>
    </row>
    <row r="3" spans="1:84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1" t="s">
        <v>8</v>
      </c>
      <c r="H3" s="11" t="s">
        <v>9</v>
      </c>
    </row>
    <row r="4" spans="1:84">
      <c r="A4" s="2" t="s">
        <v>10</v>
      </c>
      <c r="B4" s="3">
        <v>13243.67</v>
      </c>
      <c r="C4" s="3">
        <v>13243.67</v>
      </c>
      <c r="D4" s="3">
        <v>16251.04</v>
      </c>
      <c r="E4" s="3">
        <v>42738.38</v>
      </c>
      <c r="F4" s="12">
        <v>140068.32</v>
      </c>
      <c r="G4" s="14" t="s">
        <v>11</v>
      </c>
      <c r="H4" s="17">
        <v>3961.6103905555551</v>
      </c>
    </row>
    <row r="5" spans="1:84">
      <c r="A5" s="2" t="s">
        <v>12</v>
      </c>
      <c r="B5" s="3">
        <v>11522.01</v>
      </c>
      <c r="C5" s="3">
        <v>11522.01</v>
      </c>
      <c r="D5" s="3">
        <v>16370.04</v>
      </c>
      <c r="E5" s="3">
        <v>39414.06</v>
      </c>
      <c r="F5" s="12">
        <v>129360.84</v>
      </c>
      <c r="G5" s="14" t="s">
        <v>11</v>
      </c>
      <c r="H5" s="17">
        <v>3357.5852362499995</v>
      </c>
    </row>
    <row r="6" spans="1:84">
      <c r="A6" s="2" t="s">
        <v>13</v>
      </c>
      <c r="B6" s="3">
        <v>11399.94</v>
      </c>
      <c r="C6" s="3">
        <v>11399.94</v>
      </c>
      <c r="D6" s="3">
        <v>16370.04</v>
      </c>
      <c r="E6" s="3">
        <v>39169.919999999998</v>
      </c>
      <c r="F6" s="12">
        <v>128573.34</v>
      </c>
      <c r="G6" s="14" t="s">
        <v>11</v>
      </c>
      <c r="H6" s="17">
        <v>3146.6502399999995</v>
      </c>
    </row>
    <row r="7" spans="1:84">
      <c r="A7" s="2" t="s">
        <v>14</v>
      </c>
      <c r="B7" s="3">
        <v>13243.67</v>
      </c>
      <c r="C7" s="3">
        <v>13243.67</v>
      </c>
      <c r="D7" s="3">
        <v>16251.04</v>
      </c>
      <c r="E7" s="3">
        <v>42738.38</v>
      </c>
      <c r="F7" s="12">
        <v>140068.32</v>
      </c>
      <c r="G7" s="14" t="s">
        <v>11</v>
      </c>
      <c r="H7" s="17">
        <v>3119.9017400000002</v>
      </c>
    </row>
    <row r="8" spans="1:84">
      <c r="A8" s="2" t="s">
        <v>15</v>
      </c>
      <c r="B8" s="3">
        <v>10528.84</v>
      </c>
      <c r="C8" s="3">
        <v>10528.84</v>
      </c>
      <c r="D8" s="3">
        <v>16370.04</v>
      </c>
      <c r="E8" s="3">
        <v>37427.72</v>
      </c>
      <c r="F8" s="12">
        <v>122953.34</v>
      </c>
      <c r="G8" s="14" t="s">
        <v>11</v>
      </c>
      <c r="H8" s="17">
        <v>2521.6926349999999</v>
      </c>
    </row>
    <row r="9" spans="1:84" s="7" customFormat="1">
      <c r="A9" s="2" t="s">
        <v>16</v>
      </c>
      <c r="B9" s="3">
        <v>10777.61</v>
      </c>
      <c r="C9" s="3">
        <v>10777.61</v>
      </c>
      <c r="D9" s="3">
        <v>11999.01</v>
      </c>
      <c r="E9" s="3">
        <v>33249.300000000003</v>
      </c>
      <c r="F9" s="12">
        <v>98066.880000000005</v>
      </c>
      <c r="G9" s="14" t="s">
        <v>11</v>
      </c>
      <c r="H9" s="17">
        <v>2002.57763125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spans="1:84" s="7" customFormat="1">
      <c r="A10" s="2" t="s">
        <v>17</v>
      </c>
      <c r="B10" s="3">
        <v>17651.57</v>
      </c>
      <c r="C10" s="3">
        <v>17651.57</v>
      </c>
      <c r="D10" s="3">
        <v>10072.73</v>
      </c>
      <c r="E10" s="3">
        <v>45375.87</v>
      </c>
      <c r="F10" s="12">
        <v>123807.95</v>
      </c>
      <c r="G10" s="14" t="s">
        <v>11</v>
      </c>
      <c r="H10" s="17">
        <v>2426.348604166667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s="7" customFormat="1">
      <c r="A11" s="2" t="s">
        <v>18</v>
      </c>
      <c r="B11" s="3">
        <v>11950.23</v>
      </c>
      <c r="C11" s="3">
        <v>11950.23</v>
      </c>
      <c r="D11" s="3">
        <v>23241.759999999998</v>
      </c>
      <c r="E11" s="3">
        <v>47142.22</v>
      </c>
      <c r="F11" s="12">
        <v>140681.25</v>
      </c>
      <c r="G11" s="14" t="s">
        <v>11</v>
      </c>
      <c r="H11" s="17">
        <v>2177.0539097222222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1:84" s="7" customFormat="1">
      <c r="A12" s="2" t="s">
        <v>19</v>
      </c>
      <c r="B12" s="3">
        <v>9762.9</v>
      </c>
      <c r="C12" s="3">
        <v>9762.9</v>
      </c>
      <c r="D12" s="3">
        <v>29440.86</v>
      </c>
      <c r="E12" s="3">
        <v>48966.66</v>
      </c>
      <c r="F12" s="12">
        <v>143781.57999999999</v>
      </c>
      <c r="G12" s="14" t="s">
        <v>11</v>
      </c>
      <c r="H12" s="17">
        <v>1921.2613125000003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1:84" s="7" customFormat="1">
      <c r="A13" s="2" t="s">
        <v>20</v>
      </c>
      <c r="B13" s="3">
        <v>6698.68</v>
      </c>
      <c r="C13" s="3">
        <v>6698.68</v>
      </c>
      <c r="D13" s="3">
        <v>26239.200000000001</v>
      </c>
      <c r="E13" s="3">
        <v>39636.559999999998</v>
      </c>
      <c r="F13" s="12">
        <v>116714.88</v>
      </c>
      <c r="G13" s="14" t="s">
        <v>11</v>
      </c>
      <c r="H13" s="17">
        <v>1293.6932777777777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84" s="7" customFormat="1">
      <c r="A14" s="49" t="s">
        <v>21</v>
      </c>
      <c r="B14" s="45">
        <v>6749.87</v>
      </c>
      <c r="C14" s="45">
        <v>6749.87</v>
      </c>
      <c r="D14" s="45">
        <v>26540.7</v>
      </c>
      <c r="E14" s="45">
        <v>40040.44</v>
      </c>
      <c r="F14" s="46">
        <v>116714.88</v>
      </c>
      <c r="G14" s="47" t="s">
        <v>11</v>
      </c>
      <c r="H14" s="50">
        <v>1042.7197916666667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  <row r="15" spans="1:84" s="7" customFormat="1">
      <c r="A15" s="16" t="s">
        <v>22</v>
      </c>
      <c r="B15" s="17">
        <v>6946.48</v>
      </c>
      <c r="C15" s="17">
        <v>6946.48</v>
      </c>
      <c r="D15" s="17">
        <v>26996.67</v>
      </c>
      <c r="E15" s="17">
        <v>40889.629999999997</v>
      </c>
      <c r="F15" s="17">
        <v>119197.46</v>
      </c>
      <c r="G15" s="14" t="s">
        <v>11</v>
      </c>
      <c r="H15" s="17">
        <v>752.48277430555549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</row>
    <row r="16" spans="1:84" s="7" customFormat="1">
      <c r="A16" s="16" t="s">
        <v>23</v>
      </c>
      <c r="B16" s="17">
        <v>6946.48</v>
      </c>
      <c r="C16" s="17">
        <v>6946.48</v>
      </c>
      <c r="D16" s="17">
        <v>26996.67</v>
      </c>
      <c r="E16" s="17">
        <v>40889.629999999997</v>
      </c>
      <c r="F16" s="17">
        <v>119197.46</v>
      </c>
      <c r="G16" s="14" t="s">
        <v>11</v>
      </c>
      <c r="H16" s="17">
        <v>468.52701041666666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1:84" s="7" customFormat="1">
      <c r="A17" s="16" t="s">
        <v>24</v>
      </c>
      <c r="B17" s="17">
        <v>6946.48</v>
      </c>
      <c r="C17" s="17">
        <v>6946.48</v>
      </c>
      <c r="D17" s="17">
        <v>26996.67</v>
      </c>
      <c r="E17" s="17">
        <v>40889.629999999997</v>
      </c>
      <c r="F17" s="17">
        <v>119197.46</v>
      </c>
      <c r="G17" s="14" t="s">
        <v>25</v>
      </c>
      <c r="H17" s="17">
        <v>170.37345833333333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4" ht="13.5" customHeight="1">
      <c r="A18" s="18" t="s">
        <v>26</v>
      </c>
      <c r="B18" s="19">
        <f>SUM(B4:B17)</f>
        <v>144368.43</v>
      </c>
      <c r="C18" s="19">
        <f>SUM(C4:C17)</f>
        <v>144368.43</v>
      </c>
      <c r="D18" s="19">
        <f>SUM(D4:D17)</f>
        <v>290136.46999999997</v>
      </c>
      <c r="E18" s="20">
        <f>SUM(E4:E17)</f>
        <v>578568.4</v>
      </c>
      <c r="F18" s="19">
        <f>SUM(F4:F17)</f>
        <v>1758383.96</v>
      </c>
      <c r="G18" s="15"/>
      <c r="H18" s="20">
        <f>SUM(H4:H17)</f>
        <v>28362.478011944433</v>
      </c>
    </row>
    <row r="19" spans="1:84">
      <c r="A19" s="44"/>
      <c r="C19" s="48"/>
    </row>
    <row r="20" spans="1:84">
      <c r="A20" s="34" t="s">
        <v>27</v>
      </c>
    </row>
    <row r="21" spans="1:84">
      <c r="A21" s="32" t="s">
        <v>28</v>
      </c>
    </row>
    <row r="22" spans="1:84">
      <c r="A22" s="33"/>
      <c r="B22" s="41"/>
    </row>
    <row r="23" spans="1:84">
      <c r="A23" s="36" t="s">
        <v>29</v>
      </c>
      <c r="B23" s="35"/>
    </row>
    <row r="24" spans="1:84">
      <c r="A24" s="37">
        <v>45357</v>
      </c>
      <c r="B24" s="40">
        <v>21157.55</v>
      </c>
    </row>
    <row r="25" spans="1:84">
      <c r="A25" s="38">
        <v>45364</v>
      </c>
      <c r="B25" s="39">
        <v>38633.39</v>
      </c>
      <c r="C25" s="35"/>
    </row>
    <row r="26" spans="1:84">
      <c r="A26" s="51">
        <v>45390</v>
      </c>
      <c r="B26" s="40">
        <v>21157.55</v>
      </c>
    </row>
    <row r="27" spans="1:84">
      <c r="A27" s="51">
        <v>45393</v>
      </c>
      <c r="B27" s="39">
        <v>44372.4</v>
      </c>
    </row>
    <row r="28" spans="1:84">
      <c r="A28" s="42"/>
    </row>
    <row r="29" spans="1:84">
      <c r="A29" s="43" t="s">
        <v>30</v>
      </c>
      <c r="B29" s="40">
        <f>B24+B25+B26+B27</f>
        <v>125320.89000000001</v>
      </c>
      <c r="C29" s="35"/>
    </row>
    <row r="30" spans="1:84">
      <c r="A30" s="41"/>
      <c r="B30" s="41"/>
    </row>
    <row r="31" spans="1:84">
      <c r="A31" s="10" t="s">
        <v>31</v>
      </c>
      <c r="B31" s="21">
        <f>E18+H18-B29</f>
        <v>481609.98801194446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37D7F-1D8F-4764-B29B-57B2730322E6}">
  <sheetPr>
    <tabColor rgb="FF92D050"/>
  </sheetPr>
  <dimension ref="A1:CF27"/>
  <sheetViews>
    <sheetView topLeftCell="A8" workbookViewId="0">
      <selection activeCell="D24" sqref="D24"/>
    </sheetView>
  </sheetViews>
  <sheetFormatPr defaultRowHeight="15"/>
  <cols>
    <col min="1" max="1" width="38" bestFit="1" customWidth="1"/>
    <col min="2" max="2" width="22.85546875" bestFit="1" customWidth="1"/>
    <col min="3" max="4" width="21.7109375" customWidth="1"/>
    <col min="5" max="5" width="22.42578125" bestFit="1" customWidth="1"/>
    <col min="6" max="6" width="12.7109375" bestFit="1" customWidth="1"/>
    <col min="7" max="7" width="17.5703125" bestFit="1" customWidth="1"/>
    <col min="8" max="8" width="10.7109375" bestFit="1" customWidth="1"/>
  </cols>
  <sheetData>
    <row r="1" spans="1:84" ht="23.25" customHeight="1">
      <c r="A1" s="55" t="s">
        <v>32</v>
      </c>
      <c r="B1" s="56"/>
      <c r="C1" s="56"/>
      <c r="D1" s="56"/>
      <c r="E1" s="56"/>
      <c r="F1" s="56"/>
      <c r="G1" s="56"/>
      <c r="H1" s="56"/>
    </row>
    <row r="2" spans="1:84" ht="23.25" customHeight="1">
      <c r="A2" s="55" t="s">
        <v>1</v>
      </c>
      <c r="B2" s="56"/>
      <c r="C2" s="56"/>
      <c r="D2" s="56"/>
      <c r="E2" s="56"/>
      <c r="F2" s="56"/>
      <c r="G2" s="56"/>
      <c r="H2" s="56"/>
    </row>
    <row r="3" spans="1:8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4" s="7" customFormat="1">
      <c r="A4" s="2" t="s">
        <v>33</v>
      </c>
      <c r="B4" s="3">
        <v>11008.38</v>
      </c>
      <c r="C4" s="3">
        <f t="shared" ref="C4" si="0">B4</f>
        <v>11008.38</v>
      </c>
      <c r="D4" s="3">
        <v>10878.58</v>
      </c>
      <c r="E4" s="3">
        <f t="shared" ref="E4" si="1">B4+C4+D4</f>
        <v>32895.339999999997</v>
      </c>
      <c r="F4" s="12">
        <v>102088.26</v>
      </c>
      <c r="G4" s="14" t="s">
        <v>11</v>
      </c>
      <c r="H4" s="17">
        <v>3183.9947841666662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84">
      <c r="A5" s="2" t="s">
        <v>10</v>
      </c>
      <c r="B5" s="3">
        <v>11602.79</v>
      </c>
      <c r="C5" s="3">
        <v>11602.79</v>
      </c>
      <c r="D5" s="3">
        <v>10878.58</v>
      </c>
      <c r="E5" s="3">
        <v>34084.160000000003</v>
      </c>
      <c r="F5" s="12">
        <v>111423.29</v>
      </c>
      <c r="G5" s="15" t="s">
        <v>11</v>
      </c>
      <c r="H5" s="17">
        <v>3159.4122755555559</v>
      </c>
    </row>
    <row r="6" spans="1:84">
      <c r="A6" s="2" t="s">
        <v>12</v>
      </c>
      <c r="B6" s="3">
        <v>10198.83</v>
      </c>
      <c r="C6" s="3">
        <f t="shared" ref="C6" si="2">B6</f>
        <v>10198.83</v>
      </c>
      <c r="D6" s="3">
        <v>10878.58</v>
      </c>
      <c r="E6" s="3">
        <v>31276.240000000002</v>
      </c>
      <c r="F6" s="12">
        <v>102365.43</v>
      </c>
      <c r="G6" s="15" t="s">
        <v>11</v>
      </c>
      <c r="H6" s="17">
        <v>2664.3446950000002</v>
      </c>
    </row>
    <row r="7" spans="1:84">
      <c r="A7" s="2" t="s">
        <v>13</v>
      </c>
      <c r="B7" s="3">
        <v>10198.83</v>
      </c>
      <c r="C7" s="3">
        <f t="shared" ref="C7" si="3">B7</f>
        <v>10198.83</v>
      </c>
      <c r="D7" s="3">
        <v>10878.58</v>
      </c>
      <c r="E7" s="3">
        <v>31276.240000000002</v>
      </c>
      <c r="F7" s="12">
        <v>102365.43</v>
      </c>
      <c r="G7" s="15" t="s">
        <v>34</v>
      </c>
      <c r="H7" s="17">
        <v>2512.5246133333335</v>
      </c>
    </row>
    <row r="8" spans="1:84">
      <c r="A8" s="2" t="s">
        <v>14</v>
      </c>
      <c r="B8" s="3">
        <v>10198.83</v>
      </c>
      <c r="C8" s="3">
        <f t="shared" ref="C8" si="4">B8</f>
        <v>10198.83</v>
      </c>
      <c r="D8" s="3">
        <v>10878.58</v>
      </c>
      <c r="E8" s="3">
        <v>31276.240000000002</v>
      </c>
      <c r="F8" s="12">
        <v>102365.43</v>
      </c>
      <c r="G8" s="15" t="s">
        <v>34</v>
      </c>
      <c r="H8" s="17">
        <v>2283.16552</v>
      </c>
    </row>
    <row r="9" spans="1:84">
      <c r="A9" s="2" t="s">
        <v>15</v>
      </c>
      <c r="B9" s="3">
        <v>10198.83</v>
      </c>
      <c r="C9" s="3">
        <f t="shared" ref="C9" si="5">B9</f>
        <v>10198.83</v>
      </c>
      <c r="D9" s="3">
        <v>10878.58</v>
      </c>
      <c r="E9" s="3">
        <v>31276.240000000002</v>
      </c>
      <c r="F9" s="12">
        <v>102365.43</v>
      </c>
      <c r="G9" s="15" t="s">
        <v>34</v>
      </c>
      <c r="H9" s="17">
        <v>2107.2366700000002</v>
      </c>
    </row>
    <row r="10" spans="1:84">
      <c r="A10" s="2" t="s">
        <v>16</v>
      </c>
      <c r="B10" s="3">
        <v>10198.83</v>
      </c>
      <c r="C10" s="3">
        <f t="shared" ref="C10" si="6">B10</f>
        <v>10198.83</v>
      </c>
      <c r="D10" s="3">
        <v>10878.58</v>
      </c>
      <c r="E10" s="3">
        <v>31276.240000000002</v>
      </c>
      <c r="F10" s="12">
        <v>102365.43</v>
      </c>
      <c r="G10" s="15" t="s">
        <v>34</v>
      </c>
      <c r="H10" s="17">
        <v>1883.7418716666668</v>
      </c>
    </row>
    <row r="11" spans="1:84">
      <c r="A11" s="2" t="s">
        <v>17</v>
      </c>
      <c r="B11" s="3">
        <v>10198.83</v>
      </c>
      <c r="C11" s="3">
        <f t="shared" ref="C11" si="7">B11</f>
        <v>10198.83</v>
      </c>
      <c r="D11" s="3">
        <v>10878.58</v>
      </c>
      <c r="E11" s="3">
        <v>31276.240000000002</v>
      </c>
      <c r="F11" s="12">
        <v>102365.43</v>
      </c>
      <c r="G11" s="15" t="s">
        <v>34</v>
      </c>
      <c r="H11" s="17">
        <v>1672.4100555555558</v>
      </c>
    </row>
    <row r="12" spans="1:84">
      <c r="A12" s="2" t="s">
        <v>18</v>
      </c>
      <c r="B12" s="3">
        <v>10198.83</v>
      </c>
      <c r="C12" s="3">
        <f t="shared" ref="C12" si="8">B12</f>
        <v>10198.83</v>
      </c>
      <c r="D12" s="3">
        <v>10878.58</v>
      </c>
      <c r="E12" s="3">
        <v>31276.240000000002</v>
      </c>
      <c r="F12" s="12">
        <v>102365.43</v>
      </c>
      <c r="G12" s="15" t="s">
        <v>34</v>
      </c>
      <c r="H12" s="17">
        <v>1444.3541388888891</v>
      </c>
    </row>
    <row r="13" spans="1:84">
      <c r="A13" s="2" t="s">
        <v>19</v>
      </c>
      <c r="B13" s="3">
        <v>10198.83</v>
      </c>
      <c r="C13" s="3">
        <f t="shared" ref="C13" si="9">B13</f>
        <v>10198.83</v>
      </c>
      <c r="D13" s="3">
        <v>10878.58</v>
      </c>
      <c r="E13" s="3">
        <v>31276.240000000002</v>
      </c>
      <c r="F13" s="12">
        <v>102365.43</v>
      </c>
      <c r="G13" s="15" t="s">
        <v>34</v>
      </c>
      <c r="H13" s="17">
        <v>1227.158027777778</v>
      </c>
    </row>
    <row r="14" spans="1:84">
      <c r="A14" s="2" t="s">
        <v>20</v>
      </c>
      <c r="B14" s="3">
        <v>10198.83</v>
      </c>
      <c r="C14" s="3">
        <f t="shared" ref="C14" si="10">B14</f>
        <v>10198.83</v>
      </c>
      <c r="D14" s="3">
        <v>10878.58</v>
      </c>
      <c r="E14" s="3">
        <v>31276.240000000002</v>
      </c>
      <c r="F14" s="12">
        <v>102365.43</v>
      </c>
      <c r="G14" s="15" t="s">
        <v>34</v>
      </c>
      <c r="H14" s="17">
        <v>1020.8217222222223</v>
      </c>
    </row>
    <row r="15" spans="1:84">
      <c r="A15" s="2" t="s">
        <v>21</v>
      </c>
      <c r="B15" s="3">
        <v>10198.83</v>
      </c>
      <c r="C15" s="3">
        <f t="shared" ref="C15" si="11">B15</f>
        <v>10198.83</v>
      </c>
      <c r="D15" s="3">
        <v>10878.58</v>
      </c>
      <c r="E15" s="3">
        <v>31276.240000000002</v>
      </c>
      <c r="F15" s="12">
        <v>102365.43</v>
      </c>
      <c r="G15" s="15" t="s">
        <v>34</v>
      </c>
      <c r="H15" s="17">
        <v>814.48541666666677</v>
      </c>
    </row>
    <row r="16" spans="1:84">
      <c r="A16" s="2" t="s">
        <v>22</v>
      </c>
      <c r="B16" s="3">
        <v>10198.83</v>
      </c>
      <c r="C16" s="3">
        <f t="shared" ref="C16" si="12">B16</f>
        <v>10198.83</v>
      </c>
      <c r="D16" s="3">
        <v>10878.58</v>
      </c>
      <c r="E16" s="3">
        <v>31276.240000000002</v>
      </c>
      <c r="F16" s="12">
        <v>102365.43</v>
      </c>
      <c r="G16" s="15" t="s">
        <v>34</v>
      </c>
      <c r="H16" s="17">
        <v>575.56969444444451</v>
      </c>
    </row>
    <row r="17" spans="1:8">
      <c r="A17" s="2" t="s">
        <v>23</v>
      </c>
      <c r="B17" s="3">
        <v>10198.83</v>
      </c>
      <c r="C17" s="3">
        <f t="shared" ref="C17" si="13">B17</f>
        <v>10198.83</v>
      </c>
      <c r="D17" s="3">
        <v>10878.58</v>
      </c>
      <c r="E17" s="3">
        <v>31276.240000000002</v>
      </c>
      <c r="F17" s="12">
        <v>102365.43</v>
      </c>
      <c r="G17" s="15" t="s">
        <v>34</v>
      </c>
      <c r="H17" s="17">
        <v>358.37358333333339</v>
      </c>
    </row>
    <row r="18" spans="1:8">
      <c r="A18" s="2" t="s">
        <v>24</v>
      </c>
      <c r="B18" s="3">
        <v>10198.83</v>
      </c>
      <c r="C18" s="3">
        <f t="shared" ref="C18" si="14">B18</f>
        <v>10198.83</v>
      </c>
      <c r="D18" s="3">
        <v>10878.58</v>
      </c>
      <c r="E18" s="3">
        <v>31276.240000000002</v>
      </c>
      <c r="F18" s="12">
        <v>102365.43</v>
      </c>
      <c r="G18" s="15" t="s">
        <v>34</v>
      </c>
      <c r="H18" s="17">
        <v>130.3176666666667</v>
      </c>
    </row>
    <row r="19" spans="1:8">
      <c r="A19" s="4" t="s">
        <v>26</v>
      </c>
      <c r="B19" s="5">
        <f>SUM(B4:B18)</f>
        <v>155195.96</v>
      </c>
      <c r="C19" s="5">
        <f>SUM(C4:C18)</f>
        <v>155195.96</v>
      </c>
      <c r="D19" s="5">
        <f>SUM(D4:D18)</f>
        <v>163178.69999999998</v>
      </c>
      <c r="E19" s="6">
        <f>SUM(E4:E18)</f>
        <v>473570.61999999994</v>
      </c>
      <c r="F19" s="13">
        <f>SUM(F4:F18)</f>
        <v>1544262.1399999994</v>
      </c>
      <c r="G19" s="15"/>
      <c r="H19" s="20">
        <f>SUM(H4:H18)</f>
        <v>25037.910735277779</v>
      </c>
    </row>
    <row r="21" spans="1:8">
      <c r="A21" t="s">
        <v>35</v>
      </c>
    </row>
    <row r="22" spans="1:8">
      <c r="A22" t="s">
        <v>36</v>
      </c>
    </row>
    <row r="24" spans="1:8">
      <c r="A24" s="22" t="s">
        <v>29</v>
      </c>
    </row>
    <row r="25" spans="1:8">
      <c r="B25" s="8"/>
    </row>
    <row r="27" spans="1:8">
      <c r="A27" s="10" t="s">
        <v>31</v>
      </c>
      <c r="B27" s="21">
        <f>E19+H19-B25</f>
        <v>498608.53073527769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7CED1-9220-477D-A8BE-945999D224C9}">
  <sheetPr>
    <tabColor rgb="FF92D050"/>
  </sheetPr>
  <dimension ref="A1:H20"/>
  <sheetViews>
    <sheetView topLeftCell="A5" workbookViewId="0">
      <selection activeCell="D16" sqref="D16"/>
    </sheetView>
  </sheetViews>
  <sheetFormatPr defaultRowHeight="15"/>
  <cols>
    <col min="1" max="1" width="38" bestFit="1" customWidth="1"/>
    <col min="2" max="2" width="22.85546875" bestFit="1" customWidth="1"/>
    <col min="3" max="3" width="21.5703125" bestFit="1" customWidth="1"/>
    <col min="4" max="4" width="18.28515625" bestFit="1" customWidth="1"/>
    <col min="5" max="5" width="22.42578125" bestFit="1" customWidth="1"/>
    <col min="6" max="6" width="12.7109375" bestFit="1" customWidth="1"/>
    <col min="7" max="7" width="17.5703125" bestFit="1" customWidth="1"/>
    <col min="8" max="8" width="10.7109375" bestFit="1" customWidth="1"/>
  </cols>
  <sheetData>
    <row r="1" spans="1:8" ht="23.25">
      <c r="A1" s="55" t="s">
        <v>37</v>
      </c>
      <c r="B1" s="56"/>
      <c r="C1" s="56"/>
      <c r="D1" s="56"/>
      <c r="E1" s="56"/>
      <c r="F1" s="56"/>
      <c r="G1" s="56"/>
      <c r="H1" s="56"/>
    </row>
    <row r="2" spans="1:8" ht="23.25">
      <c r="A2" s="55" t="s">
        <v>1</v>
      </c>
      <c r="B2" s="56"/>
      <c r="C2" s="56"/>
      <c r="D2" s="56"/>
      <c r="E2" s="56"/>
      <c r="F2" s="56"/>
      <c r="G2" s="56"/>
      <c r="H2" s="56"/>
    </row>
    <row r="3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>
      <c r="A4" s="16" t="s">
        <v>21</v>
      </c>
      <c r="B4" s="17">
        <v>5178.46</v>
      </c>
      <c r="C4" s="17">
        <v>5178.46</v>
      </c>
      <c r="D4" s="17">
        <v>5856.75</v>
      </c>
      <c r="E4" s="17">
        <v>16213.67</v>
      </c>
      <c r="F4" s="17">
        <v>47073.85</v>
      </c>
      <c r="G4" s="14" t="s">
        <v>11</v>
      </c>
      <c r="H4" s="17">
        <v>422.23098958333333</v>
      </c>
    </row>
    <row r="5" spans="1:8">
      <c r="A5" s="16" t="s">
        <v>22</v>
      </c>
      <c r="B5" s="17">
        <v>3774.06</v>
      </c>
      <c r="C5" s="17">
        <v>3774.06</v>
      </c>
      <c r="D5" s="17">
        <v>5101.28</v>
      </c>
      <c r="E5" s="17">
        <v>12649.4</v>
      </c>
      <c r="F5" s="17">
        <v>36793.665999999997</v>
      </c>
      <c r="G5" s="14" t="s">
        <v>11</v>
      </c>
      <c r="H5" s="17">
        <v>232.78409722222221</v>
      </c>
    </row>
    <row r="6" spans="1:8">
      <c r="A6" s="16" t="s">
        <v>23</v>
      </c>
      <c r="B6" s="17">
        <v>3774.06</v>
      </c>
      <c r="C6" s="17">
        <v>3774.06</v>
      </c>
      <c r="D6" s="17">
        <v>5101.28</v>
      </c>
      <c r="E6" s="17">
        <v>12649.4</v>
      </c>
      <c r="F6" s="17">
        <v>36793.665999999997</v>
      </c>
      <c r="G6" s="14" t="s">
        <v>34</v>
      </c>
      <c r="H6" s="17">
        <v>144.94104166666665</v>
      </c>
    </row>
    <row r="7" spans="1:8">
      <c r="A7" s="16" t="s">
        <v>24</v>
      </c>
      <c r="B7" s="17">
        <v>3774.06</v>
      </c>
      <c r="C7" s="17">
        <v>3774.06</v>
      </c>
      <c r="D7" s="17">
        <v>5101.28</v>
      </c>
      <c r="E7" s="17">
        <v>12649.4</v>
      </c>
      <c r="F7" s="17">
        <v>36793.665999999997</v>
      </c>
      <c r="G7" s="14" t="s">
        <v>34</v>
      </c>
      <c r="H7" s="17">
        <v>52.705833333333331</v>
      </c>
    </row>
    <row r="8" spans="1:8" ht="13.5" customHeight="1">
      <c r="A8" s="18" t="s">
        <v>26</v>
      </c>
      <c r="B8" s="19">
        <f>SUM(B4:B7)</f>
        <v>16500.64</v>
      </c>
      <c r="C8" s="19">
        <f>SUM(C4:C7)</f>
        <v>16500.64</v>
      </c>
      <c r="D8" s="19">
        <f>SUM(D4:D7)</f>
        <v>21160.589999999997</v>
      </c>
      <c r="E8" s="20">
        <f>SUM(E4:E7)</f>
        <v>54161.87</v>
      </c>
      <c r="F8" s="19">
        <f>SUM(F4:F7)</f>
        <v>157454.848</v>
      </c>
      <c r="G8" s="15"/>
      <c r="H8" s="20">
        <f>SUM(H4:H7)</f>
        <v>852.66196180555551</v>
      </c>
    </row>
    <row r="9" spans="1:8">
      <c r="H9" s="52"/>
    </row>
    <row r="10" spans="1:8">
      <c r="A10" t="s">
        <v>38</v>
      </c>
    </row>
    <row r="11" spans="1:8">
      <c r="A11" t="s">
        <v>39</v>
      </c>
    </row>
    <row r="12" spans="1:8">
      <c r="B12" s="24"/>
    </row>
    <row r="13" spans="1:8">
      <c r="A13" s="28" t="s">
        <v>29</v>
      </c>
      <c r="B13" s="27"/>
    </row>
    <row r="14" spans="1:8" ht="15.75">
      <c r="A14" s="29">
        <v>45365</v>
      </c>
      <c r="B14" s="26">
        <v>15049.4</v>
      </c>
      <c r="C14" s="9"/>
    </row>
    <row r="15" spans="1:8" ht="15.75">
      <c r="A15" s="23">
        <v>45394</v>
      </c>
      <c r="B15" s="53">
        <v>16152.14</v>
      </c>
      <c r="C15" s="9"/>
    </row>
    <row r="16" spans="1:8" ht="15.75">
      <c r="A16" s="23">
        <v>45394</v>
      </c>
      <c r="B16" s="53">
        <v>12649.37</v>
      </c>
      <c r="C16" s="9"/>
    </row>
    <row r="17" spans="1:3" ht="15.75">
      <c r="A17" s="23"/>
      <c r="B17" s="25"/>
      <c r="C17" s="9"/>
    </row>
    <row r="18" spans="1:3" ht="15.75">
      <c r="A18" s="25" t="s">
        <v>30</v>
      </c>
      <c r="B18" s="25">
        <f>B14+B15+B16</f>
        <v>43850.91</v>
      </c>
    </row>
    <row r="19" spans="1:3" ht="15.75">
      <c r="A19" s="25"/>
      <c r="B19" s="25"/>
      <c r="C19" s="30"/>
    </row>
    <row r="20" spans="1:3">
      <c r="A20" s="10" t="s">
        <v>31</v>
      </c>
      <c r="B20" s="21">
        <f>E8+H8-B18</f>
        <v>11163.621961805555</v>
      </c>
      <c r="C20" s="31"/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0A11B-15AF-4AF3-9DDD-C9DC80BAAC95}">
  <sheetPr>
    <tabColor rgb="FF92D050"/>
  </sheetPr>
  <dimension ref="A1:H22"/>
  <sheetViews>
    <sheetView workbookViewId="0">
      <selection activeCell="C21" sqref="C21"/>
    </sheetView>
  </sheetViews>
  <sheetFormatPr defaultRowHeight="15"/>
  <cols>
    <col min="1" max="1" width="38" bestFit="1" customWidth="1"/>
    <col min="2" max="2" width="22.85546875" bestFit="1" customWidth="1"/>
    <col min="3" max="3" width="21.5703125" bestFit="1" customWidth="1"/>
    <col min="4" max="4" width="18.28515625" bestFit="1" customWidth="1"/>
    <col min="5" max="5" width="22.42578125" bestFit="1" customWidth="1"/>
    <col min="6" max="6" width="12.7109375" bestFit="1" customWidth="1"/>
    <col min="7" max="7" width="17.5703125" bestFit="1" customWidth="1"/>
    <col min="8" max="8" width="10.7109375" bestFit="1" customWidth="1"/>
  </cols>
  <sheetData>
    <row r="1" spans="1:8" ht="23.25">
      <c r="A1" s="55" t="s">
        <v>40</v>
      </c>
      <c r="B1" s="56"/>
      <c r="C1" s="56"/>
      <c r="D1" s="56"/>
      <c r="E1" s="56"/>
      <c r="F1" s="56"/>
      <c r="G1" s="56"/>
      <c r="H1" s="56"/>
    </row>
    <row r="2" spans="1:8" ht="23.25">
      <c r="A2" s="55" t="s">
        <v>1</v>
      </c>
      <c r="B2" s="56"/>
      <c r="C2" s="56"/>
      <c r="D2" s="56"/>
      <c r="E2" s="56"/>
      <c r="F2" s="56"/>
      <c r="G2" s="56"/>
      <c r="H2" s="56"/>
    </row>
    <row r="3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>
      <c r="A4" s="54" t="s">
        <v>41</v>
      </c>
      <c r="B4" s="11"/>
      <c r="C4" s="11"/>
      <c r="D4" s="11"/>
      <c r="E4" s="11"/>
      <c r="F4" s="11"/>
      <c r="G4" s="14" t="s">
        <v>34</v>
      </c>
      <c r="H4" s="11"/>
    </row>
    <row r="5" spans="1:8">
      <c r="A5" s="54" t="s">
        <v>42</v>
      </c>
      <c r="B5" s="11"/>
      <c r="C5" s="11"/>
      <c r="D5" s="11"/>
      <c r="E5" s="11"/>
      <c r="F5" s="11"/>
      <c r="G5" s="14" t="s">
        <v>34</v>
      </c>
      <c r="H5" s="11"/>
    </row>
    <row r="6" spans="1:8">
      <c r="A6" s="54" t="s">
        <v>19</v>
      </c>
      <c r="B6" s="11"/>
      <c r="C6" s="11"/>
      <c r="D6" s="11"/>
      <c r="E6" s="11"/>
      <c r="F6" s="11"/>
      <c r="G6" s="14" t="s">
        <v>34</v>
      </c>
      <c r="H6" s="11"/>
    </row>
    <row r="7" spans="1:8">
      <c r="A7" s="16" t="s">
        <v>20</v>
      </c>
      <c r="B7" s="17"/>
      <c r="C7" s="17"/>
      <c r="D7" s="17"/>
      <c r="E7" s="17"/>
      <c r="F7" s="17"/>
      <c r="G7" s="14" t="s">
        <v>34</v>
      </c>
      <c r="H7" s="17"/>
    </row>
    <row r="8" spans="1:8">
      <c r="A8" s="16" t="s">
        <v>21</v>
      </c>
      <c r="B8" s="17"/>
      <c r="C8" s="17"/>
      <c r="D8" s="17"/>
      <c r="E8" s="17"/>
      <c r="F8" s="17"/>
      <c r="G8" s="14" t="s">
        <v>34</v>
      </c>
      <c r="H8" s="17"/>
    </row>
    <row r="9" spans="1:8">
      <c r="A9" s="16" t="s">
        <v>43</v>
      </c>
      <c r="B9" s="17"/>
      <c r="C9" s="17"/>
      <c r="D9" s="17"/>
      <c r="E9" s="17"/>
      <c r="F9" s="17"/>
      <c r="G9" s="14" t="s">
        <v>34</v>
      </c>
      <c r="H9" s="17"/>
    </row>
    <row r="10" spans="1:8">
      <c r="A10" s="16" t="s">
        <v>44</v>
      </c>
      <c r="B10" s="17"/>
      <c r="C10" s="17"/>
      <c r="D10" s="17"/>
      <c r="E10" s="17"/>
      <c r="F10" s="17"/>
      <c r="G10" s="14" t="s">
        <v>34</v>
      </c>
      <c r="H10" s="17"/>
    </row>
    <row r="11" spans="1:8">
      <c r="A11" s="16" t="s">
        <v>45</v>
      </c>
      <c r="B11" s="17"/>
      <c r="C11" s="17"/>
      <c r="D11" s="17"/>
      <c r="E11" s="17"/>
      <c r="F11" s="17"/>
      <c r="G11" s="14" t="s">
        <v>34</v>
      </c>
      <c r="H11" s="17"/>
    </row>
    <row r="12" spans="1:8" ht="13.5" customHeight="1">
      <c r="A12" s="18" t="s">
        <v>26</v>
      </c>
      <c r="B12" s="19">
        <f>SUM(B7:B10)</f>
        <v>0</v>
      </c>
      <c r="C12" s="19">
        <f>SUM(C7:C10)</f>
        <v>0</v>
      </c>
      <c r="D12" s="19">
        <f>SUM(D7:D10)</f>
        <v>0</v>
      </c>
      <c r="E12" s="20">
        <f>SUM(E7:E10)</f>
        <v>0</v>
      </c>
      <c r="F12" s="19">
        <f>SUM(F7:F10)</f>
        <v>0</v>
      </c>
      <c r="G12" s="15"/>
      <c r="H12" s="20">
        <f>SUM(H7:H10)</f>
        <v>0</v>
      </c>
    </row>
    <row r="13" spans="1:8">
      <c r="H13" s="52"/>
    </row>
    <row r="14" spans="1:8">
      <c r="A14" t="s">
        <v>46</v>
      </c>
    </row>
    <row r="15" spans="1:8">
      <c r="A15" t="s">
        <v>47</v>
      </c>
    </row>
    <row r="16" spans="1:8">
      <c r="B16" s="24"/>
    </row>
    <row r="17" spans="1:3">
      <c r="A17" s="28" t="s">
        <v>29</v>
      </c>
      <c r="B17" s="27"/>
    </row>
    <row r="18" spans="1:3" ht="15.75">
      <c r="A18" s="29">
        <v>45401</v>
      </c>
      <c r="B18" s="26">
        <v>46489.7</v>
      </c>
      <c r="C18" s="9"/>
    </row>
    <row r="19" spans="1:3" ht="15.75">
      <c r="A19" s="23"/>
      <c r="B19" s="25"/>
      <c r="C19" s="9"/>
    </row>
    <row r="20" spans="1:3" ht="15.75">
      <c r="A20" s="25" t="s">
        <v>30</v>
      </c>
      <c r="B20" s="25">
        <f>B18</f>
        <v>46489.7</v>
      </c>
    </row>
    <row r="21" spans="1:3" ht="15.75">
      <c r="A21" s="25"/>
      <c r="B21" s="25"/>
      <c r="C21" s="30"/>
    </row>
    <row r="22" spans="1:3">
      <c r="A22" s="10" t="s">
        <v>31</v>
      </c>
      <c r="B22" s="21">
        <f>E12+H12-B20</f>
        <v>-46489.7</v>
      </c>
      <c r="C22" s="31"/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  <_ip_UnifiedCompliancePolicyProperties xmlns="http://schemas.microsoft.com/sharepoint/v3" xsi:nil="true"/>
    <Dateandtime xmlns="edb173ee-3fb8-4f75-bf43-79a22ca96f2e" xsi:nil="true"/>
    <NOC_x002d_FIP xmlns="edb173ee-3fb8-4f75-bf43-79a22ca96f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5" ma:contentTypeDescription="Create a new document." ma:contentTypeScope="" ma:versionID="8b4e231f0871fdb0e011b7a8a8ba70d1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24df24c107946910672405b9dd5cbff0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  <xsd:element ref="ns2:NOC_x002d_FI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NOC_x002d_FIP" ma:index="29" nillable="true" ma:displayName="NOC-FIP" ma:description="School received or is continuing under a Notice Of Concern (NOC) or is required to submit a Financial Improvement Plan (FIP)" ma:format="Dropdown" ma:internalName="NOC_x002d_FI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168408-DC35-4D6D-A691-F587DE1FEF36}"/>
</file>

<file path=customXml/itemProps2.xml><?xml version="1.0" encoding="utf-8"?>
<ds:datastoreItem xmlns:ds="http://schemas.openxmlformats.org/officeDocument/2006/customXml" ds:itemID="{0D578812-3EFD-4A48-B60A-E83EAEF2CF32}"/>
</file>

<file path=customXml/itemProps3.xml><?xml version="1.0" encoding="utf-8"?>
<ds:datastoreItem xmlns:ds="http://schemas.openxmlformats.org/officeDocument/2006/customXml" ds:itemID="{21C6E78F-C816-4435-8EE3-FEFE97836E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Charyl Lacombe</dc:creator>
  <cp:keywords/>
  <dc:description/>
  <cp:lastModifiedBy>Teresa Potter</cp:lastModifiedBy>
  <cp:revision/>
  <dcterms:created xsi:type="dcterms:W3CDTF">2022-07-06T18:24:12Z</dcterms:created>
  <dcterms:modified xsi:type="dcterms:W3CDTF">2024-05-14T16:38:43Z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MediaServiceImageTags">
    <vt:lpwstr/>
  </property>
</Properties>
</file>