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ckedon\Downloads\"/>
    </mc:Choice>
  </mc:AlternateContent>
  <xr:revisionPtr revIDLastSave="0" documentId="8_{80520D86-4081-4D1E-8523-1637972BF3BA}" xr6:coauthVersionLast="47" xr6:coauthVersionMax="47" xr10:uidLastSave="{00000000-0000-0000-0000-000000000000}"/>
  <bookViews>
    <workbookView xWindow="2250" yWindow="2250" windowWidth="21600" windowHeight="11265" activeTab="3" xr2:uid="{0C254B68-76CC-4F19-B2D6-616353CBADCB}"/>
  </bookViews>
  <sheets>
    <sheet name="#278 " sheetId="4" r:id="rId1"/>
    <sheet name="#284" sheetId="1" r:id="rId2"/>
    <sheet name="#285" sheetId="5" r:id="rId3"/>
    <sheet name="#288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B14" i="3"/>
  <c r="H6" i="3"/>
  <c r="F6" i="3"/>
  <c r="E6" i="3"/>
  <c r="D6" i="3"/>
  <c r="C6" i="3"/>
  <c r="B6" i="3"/>
  <c r="B8" i="5"/>
  <c r="C8" i="5"/>
  <c r="D8" i="5"/>
  <c r="E8" i="5"/>
  <c r="F8" i="5"/>
  <c r="H8" i="5"/>
  <c r="B16" i="1"/>
  <c r="D16" i="1"/>
  <c r="F16" i="1"/>
  <c r="H16" i="1"/>
  <c r="C15" i="1"/>
  <c r="F15" i="4"/>
  <c r="E15" i="4"/>
  <c r="D15" i="4"/>
  <c r="C15" i="4"/>
  <c r="B15" i="4"/>
  <c r="H15" i="4"/>
  <c r="B27" i="4"/>
  <c r="B28" i="4" l="1"/>
  <c r="B17" i="5" l="1"/>
  <c r="C14" i="1" l="1"/>
  <c r="C13" i="1" l="1"/>
  <c r="B19" i="5" l="1"/>
  <c r="C12" i="1"/>
  <c r="C11" i="1" l="1"/>
  <c r="C10" i="1"/>
  <c r="C9" i="1" l="1"/>
  <c r="C8" i="1" l="1"/>
  <c r="C7" i="1"/>
  <c r="C6" i="1"/>
  <c r="C4" i="1"/>
  <c r="E4" i="1" l="1"/>
  <c r="E16" i="1" s="1"/>
  <c r="B26" i="1" s="1"/>
  <c r="C16" i="1"/>
</calcChain>
</file>

<file path=xl/sharedStrings.xml><?xml version="1.0" encoding="utf-8"?>
<sst xmlns="http://schemas.openxmlformats.org/spreadsheetml/2006/main" count="135" uniqueCount="52">
  <si>
    <t>Total Wages</t>
  </si>
  <si>
    <t>Explore Academy Las Vegas # 284</t>
  </si>
  <si>
    <t>Cactus Park Elem Piloted # 288</t>
  </si>
  <si>
    <t>01/2023</t>
  </si>
  <si>
    <t>Total unallocated funds</t>
  </si>
  <si>
    <t>02/2023</t>
  </si>
  <si>
    <t>03/2023</t>
  </si>
  <si>
    <t>04/2023</t>
  </si>
  <si>
    <t>unallocated funds/Deposits:</t>
  </si>
  <si>
    <t>Total estimated amount due:</t>
  </si>
  <si>
    <t>Teach Las Vegas # 285</t>
  </si>
  <si>
    <t>Yes</t>
  </si>
  <si>
    <t>NO</t>
  </si>
  <si>
    <t>05/2023</t>
  </si>
  <si>
    <t>06/2023</t>
  </si>
  <si>
    <t>Est Penalty</t>
  </si>
  <si>
    <t>07/2023</t>
  </si>
  <si>
    <t>TOTALS</t>
  </si>
  <si>
    <t>08/2023</t>
  </si>
  <si>
    <t>09/2023</t>
  </si>
  <si>
    <t>10/2023</t>
  </si>
  <si>
    <t>11/2023</t>
  </si>
  <si>
    <t>Report 
Month</t>
  </si>
  <si>
    <t>Employee 
Contributions</t>
  </si>
  <si>
    <t>Employer 
Contribution</t>
  </si>
  <si>
    <t>Employer 
Paid Plan</t>
  </si>
  <si>
    <t>Total 
Contributions Due</t>
  </si>
  <si>
    <t>Total 
Wages</t>
  </si>
  <si>
    <t>Data 
File Received</t>
  </si>
  <si>
    <t>(Total unallocated funds)</t>
  </si>
  <si>
    <t xml:space="preserve">Status Update From Employer: </t>
  </si>
  <si>
    <t>Data 
File 
Received</t>
  </si>
  <si>
    <t>Total estimated:</t>
  </si>
  <si>
    <t>(Total estimated amount due)</t>
  </si>
  <si>
    <t>NV Prep Charter # 278</t>
  </si>
  <si>
    <t>12/2023</t>
  </si>
  <si>
    <t>278- NV Prep has provided the missing enrollment forms needed to process their reports through 1/2023.  Staff is continuing to work with the agency to receive and process their 2/2023 -12/2023 reports.</t>
  </si>
  <si>
    <t xml:space="preserve">Status Update From Employer Services: </t>
  </si>
  <si>
    <t>Estimated Contributions Due $474,155.83</t>
  </si>
  <si>
    <t>Estimated Penalties $ 13,967.81</t>
  </si>
  <si>
    <t xml:space="preserve">284- Staff was successful in receiving missing enrollment forms needed to fully post the 12/2022 report. </t>
  </si>
  <si>
    <t xml:space="preserve">285- PERS staff continues to work with Teach Las Vegas to request missing enrollment forms, and Monthly retirement reports for 9/2023-12/2023. </t>
  </si>
  <si>
    <t>Part of $26,494.16 deposit</t>
  </si>
  <si>
    <t>Estimated Contributions Due $379,741.90</t>
  </si>
  <si>
    <t>Estimated Penalties $20,036.19</t>
  </si>
  <si>
    <t>Estimated Contributions Due $207,308.08</t>
  </si>
  <si>
    <t>Estimated Penalties $ 1,592.96</t>
  </si>
  <si>
    <t>Estimated Contributions Due $51,028.08</t>
  </si>
  <si>
    <t>Estimated Penalties $ 363.22</t>
  </si>
  <si>
    <t xml:space="preserve">288- Agency has submitted funds to process reports through 10/2023, and monthly retirement reports through 12/2023.  Staff is working with employer to obtain enrollment forms. </t>
  </si>
  <si>
    <t>Outstanding PERS Contribution Reports as of 2/12/2024</t>
  </si>
  <si>
    <t>Total Unallocated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</si>
</sst>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m/dd/yy;@"/>
    <numFmt numFmtId="166" formatCode="[$-409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5">
    <xf numFmtId="0" fontId="0" fillId="0" borderId="0" xfId="0"/>
    <xf numFmtId="49" fontId="0" fillId="2" borderId="1" xfId="0" applyNumberFormat="1" applyFill="1" applyBorder="1"/>
    <xf numFmtId="164" fontId="0" fillId="2" borderId="1" xfId="0" applyNumberFormat="1" applyFill="1" applyBorder="1"/>
    <xf numFmtId="49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0" fillId="2" borderId="0" xfId="0" applyFill="1"/>
    <xf numFmtId="4" fontId="0" fillId="0" borderId="0" xfId="0" applyNumberFormat="1"/>
    <xf numFmtId="165" fontId="5" fillId="0" borderId="0" xfId="0" applyNumberFormat="1" applyFont="1" applyAlignment="1">
      <alignment horizontal="left"/>
    </xf>
    <xf numFmtId="4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0" fontId="1" fillId="3" borderId="0" xfId="0" applyFont="1" applyFill="1"/>
    <xf numFmtId="164" fontId="0" fillId="2" borderId="3" xfId="0" applyNumberFormat="1" applyFill="1" applyBorder="1"/>
    <xf numFmtId="164" fontId="1" fillId="2" borderId="3" xfId="0" applyNumberFormat="1" applyFont="1" applyFill="1" applyBorder="1"/>
    <xf numFmtId="0" fontId="0" fillId="2" borderId="2" xfId="0" applyFill="1" applyBorder="1"/>
    <xf numFmtId="0" fontId="0" fillId="0" borderId="2" xfId="0" applyBorder="1"/>
    <xf numFmtId="49" fontId="0" fillId="2" borderId="2" xfId="0" applyNumberFormat="1" applyFill="1" applyBorder="1"/>
    <xf numFmtId="164" fontId="0" fillId="2" borderId="2" xfId="0" applyNumberFormat="1" applyFill="1" applyBorder="1"/>
    <xf numFmtId="49" fontId="1" fillId="2" borderId="2" xfId="0" applyNumberFormat="1" applyFont="1" applyFill="1" applyBorder="1"/>
    <xf numFmtId="164" fontId="1" fillId="2" borderId="2" xfId="0" applyNumberFormat="1" applyFont="1" applyFill="1" applyBorder="1"/>
    <xf numFmtId="164" fontId="1" fillId="3" borderId="2" xfId="0" applyNumberFormat="1" applyFont="1" applyFill="1" applyBorder="1"/>
    <xf numFmtId="8" fontId="1" fillId="3" borderId="0" xfId="0" applyNumberFormat="1" applyFont="1" applyFill="1"/>
    <xf numFmtId="0" fontId="1" fillId="0" borderId="0" xfId="0" applyFont="1"/>
    <xf numFmtId="165" fontId="5" fillId="0" borderId="4" xfId="0" applyNumberFormat="1" applyFont="1" applyBorder="1" applyAlignment="1">
      <alignment horizontal="left"/>
    </xf>
    <xf numFmtId="0" fontId="0" fillId="0" borderId="6" xfId="0" applyBorder="1"/>
    <xf numFmtId="4" fontId="5" fillId="2" borderId="7" xfId="1" applyNumberFormat="1" applyFont="1" applyFill="1" applyBorder="1"/>
    <xf numFmtId="4" fontId="5" fillId="0" borderId="5" xfId="1" applyNumberFormat="1" applyFont="1" applyBorder="1"/>
    <xf numFmtId="0" fontId="0" fillId="0" borderId="5" xfId="0" applyBorder="1"/>
    <xf numFmtId="49" fontId="1" fillId="2" borderId="8" xfId="0" applyNumberFormat="1" applyFont="1" applyFill="1" applyBorder="1"/>
    <xf numFmtId="165" fontId="5" fillId="0" borderId="8" xfId="0" applyNumberFormat="1" applyFont="1" applyBorder="1" applyAlignment="1">
      <alignment horizontal="left"/>
    </xf>
    <xf numFmtId="0" fontId="0" fillId="0" borderId="11" xfId="0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7" fillId="3" borderId="0" xfId="0" applyFont="1" applyFill="1"/>
    <xf numFmtId="4" fontId="7" fillId="3" borderId="0" xfId="0" applyNumberFormat="1" applyFont="1" applyFill="1"/>
    <xf numFmtId="0" fontId="8" fillId="3" borderId="0" xfId="0" applyFont="1" applyFill="1"/>
    <xf numFmtId="8" fontId="8" fillId="3" borderId="0" xfId="0" applyNumberFormat="1" applyFont="1" applyFill="1"/>
    <xf numFmtId="0" fontId="0" fillId="4" borderId="2" xfId="0" applyFill="1" applyBorder="1"/>
    <xf numFmtId="0" fontId="9" fillId="0" borderId="0" xfId="0" applyFont="1"/>
    <xf numFmtId="0" fontId="7" fillId="0" borderId="0" xfId="0" applyFont="1"/>
    <xf numFmtId="0" fontId="8" fillId="0" borderId="0" xfId="0" applyFont="1"/>
    <xf numFmtId="4" fontId="5" fillId="3" borderId="7" xfId="1" applyNumberFormat="1" applyFont="1" applyFill="1" applyBorder="1"/>
    <xf numFmtId="0" fontId="7" fillId="0" borderId="9" xfId="0" applyFont="1" applyBorder="1"/>
    <xf numFmtId="0" fontId="8" fillId="0" borderId="10" xfId="0" applyFont="1" applyBorder="1"/>
    <xf numFmtId="49" fontId="3" fillId="2" borderId="3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/>
    </xf>
    <xf numFmtId="0" fontId="0" fillId="2" borderId="11" xfId="0" applyFill="1" applyBorder="1"/>
    <xf numFmtId="49" fontId="2" fillId="2" borderId="0" xfId="0" applyNumberFormat="1" applyFont="1" applyFill="1" applyAlignment="1">
      <alignment horizontal="center"/>
    </xf>
    <xf numFmtId="0" fontId="0" fillId="5" borderId="0" xfId="0" applyFill="1" applyAlignment="1">
      <alignment vertical="center" wrapText="1"/>
    </xf>
    <xf numFmtId="49" fontId="2" fillId="2" borderId="12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left" vertical="top" wrapText="1"/>
    </xf>
    <xf numFmtId="0" fontId="0" fillId="5" borderId="0" xfId="0" applyFill="1" applyAlignment="1">
      <alignment wrapText="1"/>
    </xf>
  </cellXfs>
  <cellStyles count="3">
    <cellStyle name="Comma" xfId="1" builtinId="3"/>
    <cellStyle name="Comma 2" xfId="2" xr:uid="{12691A6D-3689-416A-8567-FF54A2CF4B1C}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3628-194B-4E6A-9ED6-B8AC6B2975F3}">
  <sheetPr>
    <tabColor rgb="FF92D050"/>
  </sheetPr>
  <dimension ref="A1:H28"/>
  <sheetViews>
    <sheetView workbookViewId="0">
      <selection activeCell="D31" sqref="D31"/>
    </sheetView>
  </sheetViews>
  <sheetFormatPr defaultRowHeight="15" x14ac:dyDescent="0.25"/>
  <cols>
    <col min="1" max="1" width="12.7109375" customWidth="1"/>
    <col min="2" max="6" width="15.7109375" customWidth="1"/>
    <col min="7" max="7" width="9.7109375" customWidth="1"/>
    <col min="8" max="8" width="15.7109375" customWidth="1"/>
  </cols>
  <sheetData>
    <row r="1" spans="1:8" ht="23.25" x14ac:dyDescent="0.35">
      <c r="A1" s="50" t="s">
        <v>34</v>
      </c>
      <c r="B1" s="50"/>
      <c r="C1" s="50"/>
      <c r="D1" s="50"/>
      <c r="E1" s="50"/>
      <c r="F1" s="50"/>
      <c r="G1" s="50"/>
      <c r="H1" s="50"/>
    </row>
    <row r="2" spans="1:8" ht="23.25" x14ac:dyDescent="0.35">
      <c r="A2" s="50" t="s">
        <v>50</v>
      </c>
      <c r="B2" s="50"/>
      <c r="C2" s="50"/>
      <c r="D2" s="50"/>
      <c r="E2" s="50"/>
      <c r="F2" s="50"/>
      <c r="G2" s="50"/>
      <c r="H2" s="50"/>
    </row>
    <row r="3" spans="1:8" ht="45" x14ac:dyDescent="0.25">
      <c r="A3" s="32" t="s">
        <v>22</v>
      </c>
      <c r="B3" s="32" t="s">
        <v>23</v>
      </c>
      <c r="C3" s="32" t="s">
        <v>24</v>
      </c>
      <c r="D3" s="32" t="s">
        <v>25</v>
      </c>
      <c r="E3" s="32" t="s">
        <v>26</v>
      </c>
      <c r="F3" s="32" t="s">
        <v>27</v>
      </c>
      <c r="G3" s="33" t="s">
        <v>28</v>
      </c>
      <c r="H3" s="34" t="s">
        <v>15</v>
      </c>
    </row>
    <row r="4" spans="1:8" x14ac:dyDescent="0.25">
      <c r="A4" s="1" t="s">
        <v>5</v>
      </c>
      <c r="B4" s="2">
        <v>13243.67</v>
      </c>
      <c r="C4" s="2">
        <v>13243.67</v>
      </c>
      <c r="D4" s="2">
        <v>16251.04</v>
      </c>
      <c r="E4" s="2">
        <v>42738.38</v>
      </c>
      <c r="F4" s="13">
        <v>140068.32</v>
      </c>
      <c r="G4" s="39" t="s">
        <v>12</v>
      </c>
      <c r="H4" s="18">
        <v>2775.9171398611106</v>
      </c>
    </row>
    <row r="5" spans="1:8" x14ac:dyDescent="0.25">
      <c r="A5" s="1" t="s">
        <v>6</v>
      </c>
      <c r="B5" s="2">
        <v>11522.01</v>
      </c>
      <c r="C5" s="2">
        <v>11522.01</v>
      </c>
      <c r="D5" s="2">
        <v>16370.04</v>
      </c>
      <c r="E5" s="2">
        <v>39414.06</v>
      </c>
      <c r="F5" s="13">
        <v>129360.84</v>
      </c>
      <c r="G5" s="15" t="s">
        <v>11</v>
      </c>
      <c r="H5" s="18">
        <v>2264.1187799999998</v>
      </c>
    </row>
    <row r="6" spans="1:8" x14ac:dyDescent="0.25">
      <c r="A6" s="1" t="s">
        <v>7</v>
      </c>
      <c r="B6" s="2">
        <v>11399.94</v>
      </c>
      <c r="C6" s="2">
        <v>11399.94</v>
      </c>
      <c r="D6" s="2">
        <v>16370.04</v>
      </c>
      <c r="E6" s="2">
        <v>39169.919999999998</v>
      </c>
      <c r="F6" s="13">
        <v>128573.34</v>
      </c>
      <c r="G6" s="15" t="s">
        <v>11</v>
      </c>
      <c r="H6" s="18">
        <v>2036.8358399999997</v>
      </c>
    </row>
    <row r="7" spans="1:8" x14ac:dyDescent="0.25">
      <c r="A7" s="1" t="s">
        <v>13</v>
      </c>
      <c r="B7" s="2">
        <v>13243.67</v>
      </c>
      <c r="C7" s="2">
        <v>13243.67</v>
      </c>
      <c r="D7" s="2">
        <v>16251.04</v>
      </c>
      <c r="E7" s="2">
        <v>42738.38</v>
      </c>
      <c r="F7" s="13">
        <v>140068.32</v>
      </c>
      <c r="G7" s="39" t="s">
        <v>12</v>
      </c>
      <c r="H7" s="18">
        <v>1908.9809733333334</v>
      </c>
    </row>
    <row r="8" spans="1:8" x14ac:dyDescent="0.25">
      <c r="A8" s="1" t="s">
        <v>14</v>
      </c>
      <c r="B8" s="2">
        <v>10528.84</v>
      </c>
      <c r="C8" s="2">
        <v>10528.84</v>
      </c>
      <c r="D8" s="2">
        <v>16370.04</v>
      </c>
      <c r="E8" s="2">
        <v>37427.72</v>
      </c>
      <c r="F8" s="13">
        <v>122953.34</v>
      </c>
      <c r="G8" s="15" t="s">
        <v>11</v>
      </c>
      <c r="H8" s="18">
        <v>1439.1478169444445</v>
      </c>
    </row>
    <row r="9" spans="1:8" s="6" customFormat="1" x14ac:dyDescent="0.25">
      <c r="A9" s="1" t="s">
        <v>16</v>
      </c>
      <c r="B9" s="2">
        <v>10777.61</v>
      </c>
      <c r="C9" s="2">
        <v>10777.61</v>
      </c>
      <c r="D9" s="2">
        <v>11999.01</v>
      </c>
      <c r="E9" s="2">
        <v>33249.300000000003</v>
      </c>
      <c r="F9" s="13">
        <v>98066.880000000005</v>
      </c>
      <c r="G9" s="15" t="s">
        <v>11</v>
      </c>
      <c r="H9" s="18">
        <v>1040.8878083333334</v>
      </c>
    </row>
    <row r="10" spans="1:8" s="6" customFormat="1" x14ac:dyDescent="0.25">
      <c r="A10" s="1" t="s">
        <v>18</v>
      </c>
      <c r="B10" s="2">
        <v>17651.57</v>
      </c>
      <c r="C10" s="2">
        <v>17651.57</v>
      </c>
      <c r="D10" s="2">
        <v>10072.73</v>
      </c>
      <c r="E10" s="2">
        <v>45375.87</v>
      </c>
      <c r="F10" s="13">
        <v>123807.95</v>
      </c>
      <c r="G10" s="15" t="s">
        <v>11</v>
      </c>
      <c r="H10" s="18">
        <v>1087.13021875</v>
      </c>
    </row>
    <row r="11" spans="1:8" s="6" customFormat="1" x14ac:dyDescent="0.25">
      <c r="A11" s="1" t="s">
        <v>19</v>
      </c>
      <c r="B11" s="2">
        <v>11950.23</v>
      </c>
      <c r="C11" s="2">
        <v>11950.23</v>
      </c>
      <c r="D11" s="2">
        <v>23241.759999999998</v>
      </c>
      <c r="E11" s="2">
        <v>47142.22</v>
      </c>
      <c r="F11" s="13">
        <v>140681.25</v>
      </c>
      <c r="G11" s="15" t="s">
        <v>11</v>
      </c>
      <c r="H11" s="18">
        <v>785.70366666666655</v>
      </c>
    </row>
    <row r="12" spans="1:8" s="6" customFormat="1" x14ac:dyDescent="0.25">
      <c r="A12" s="1" t="s">
        <v>20</v>
      </c>
      <c r="B12" s="2">
        <v>9762.9</v>
      </c>
      <c r="C12" s="2">
        <v>9762.9</v>
      </c>
      <c r="D12" s="2">
        <v>29440.86</v>
      </c>
      <c r="E12" s="2">
        <v>48966.66</v>
      </c>
      <c r="F12" s="13">
        <v>143781.57999999999</v>
      </c>
      <c r="G12" s="15" t="s">
        <v>11</v>
      </c>
      <c r="H12" s="18">
        <v>476.06475000000006</v>
      </c>
    </row>
    <row r="13" spans="1:8" s="6" customFormat="1" x14ac:dyDescent="0.25">
      <c r="A13" s="1" t="s">
        <v>21</v>
      </c>
      <c r="B13" s="2">
        <v>9762.9</v>
      </c>
      <c r="C13" s="2">
        <v>9762.9</v>
      </c>
      <c r="D13" s="2">
        <v>29440.86</v>
      </c>
      <c r="E13" s="2">
        <v>48966.66</v>
      </c>
      <c r="F13" s="13">
        <v>143781.57999999999</v>
      </c>
      <c r="G13" s="39" t="s">
        <v>12</v>
      </c>
      <c r="H13" s="18">
        <v>153.02081250000003</v>
      </c>
    </row>
    <row r="14" spans="1:8" s="6" customFormat="1" x14ac:dyDescent="0.25">
      <c r="A14" s="1" t="s">
        <v>35</v>
      </c>
      <c r="B14" s="2">
        <v>9762.9</v>
      </c>
      <c r="C14" s="2">
        <v>9762.9</v>
      </c>
      <c r="D14" s="2">
        <v>29440.86</v>
      </c>
      <c r="E14" s="2">
        <v>48966.66</v>
      </c>
      <c r="F14" s="13">
        <v>143781.57999999999</v>
      </c>
      <c r="G14" s="39" t="s">
        <v>12</v>
      </c>
      <c r="H14" s="18">
        <v>59.848140000000001</v>
      </c>
    </row>
    <row r="15" spans="1:8" ht="13.5" customHeight="1" x14ac:dyDescent="0.25">
      <c r="A15" s="3" t="s">
        <v>17</v>
      </c>
      <c r="B15" s="4">
        <f>SUM(B4:B14)</f>
        <v>129606.23999999998</v>
      </c>
      <c r="C15" s="4">
        <f>SUM(C4:C14)</f>
        <v>129606.23999999998</v>
      </c>
      <c r="D15" s="4">
        <f>SUM(D4:D14)</f>
        <v>215248.27999999997</v>
      </c>
      <c r="E15" s="5">
        <f>SUM(E4:E14)</f>
        <v>474155.83000000007</v>
      </c>
      <c r="F15" s="14">
        <f>SUM(F4:F14)</f>
        <v>1454924.9800000002</v>
      </c>
      <c r="G15" s="16"/>
      <c r="H15" s="21">
        <f>SUM(H4:H13)</f>
        <v>13967.807806388888</v>
      </c>
    </row>
    <row r="17" spans="1:8" x14ac:dyDescent="0.25">
      <c r="A17" t="s">
        <v>38</v>
      </c>
    </row>
    <row r="18" spans="1:8" x14ac:dyDescent="0.25">
      <c r="A18" t="s">
        <v>39</v>
      </c>
    </row>
    <row r="19" spans="1:8" x14ac:dyDescent="0.25">
      <c r="A19" s="23" t="s">
        <v>8</v>
      </c>
      <c r="E19" t="s">
        <v>37</v>
      </c>
    </row>
    <row r="20" spans="1:8" ht="15.75" x14ac:dyDescent="0.25">
      <c r="A20" s="8">
        <v>45330</v>
      </c>
      <c r="B20" s="9">
        <v>21157.55</v>
      </c>
      <c r="C20" s="10"/>
    </row>
    <row r="21" spans="1:8" ht="15.75" customHeight="1" x14ac:dyDescent="0.25">
      <c r="A21" s="8"/>
      <c r="B21" s="9"/>
      <c r="C21" s="10"/>
      <c r="E21" s="51" t="s">
        <v>36</v>
      </c>
      <c r="F21" s="51"/>
      <c r="G21" s="51"/>
      <c r="H21" s="51"/>
    </row>
    <row r="22" spans="1:8" ht="15.75" x14ac:dyDescent="0.25">
      <c r="A22" s="8"/>
      <c r="B22" s="9"/>
      <c r="C22" s="10"/>
      <c r="E22" s="51"/>
      <c r="F22" s="51"/>
      <c r="G22" s="51"/>
      <c r="H22" s="51"/>
    </row>
    <row r="23" spans="1:8" ht="15.75" x14ac:dyDescent="0.25">
      <c r="A23" s="8"/>
      <c r="B23" s="9"/>
      <c r="C23" s="10"/>
      <c r="E23" s="51"/>
      <c r="F23" s="51"/>
      <c r="G23" s="51"/>
      <c r="H23" s="51"/>
    </row>
    <row r="24" spans="1:8" ht="15.75" x14ac:dyDescent="0.25">
      <c r="A24" s="8"/>
      <c r="B24" s="9"/>
      <c r="C24" s="10"/>
      <c r="E24" s="51"/>
      <c r="F24" s="51"/>
      <c r="G24" s="51"/>
      <c r="H24" s="51"/>
    </row>
    <row r="25" spans="1:8" ht="15.75" x14ac:dyDescent="0.25">
      <c r="A25" s="8"/>
      <c r="B25" s="9"/>
      <c r="C25" s="10"/>
      <c r="E25" s="51"/>
      <c r="F25" s="51"/>
      <c r="G25" s="51"/>
      <c r="H25" s="51"/>
    </row>
    <row r="26" spans="1:8" ht="15.75" x14ac:dyDescent="0.25">
      <c r="A26" s="8"/>
      <c r="B26" s="9"/>
      <c r="C26" s="10"/>
      <c r="E26" s="51"/>
      <c r="F26" s="51"/>
      <c r="G26" s="51"/>
      <c r="H26" s="51"/>
    </row>
    <row r="27" spans="1:8" ht="15.75" x14ac:dyDescent="0.25">
      <c r="A27" s="35" t="s">
        <v>4</v>
      </c>
      <c r="B27" s="36">
        <f>SUM(B20:B26)</f>
        <v>21157.55</v>
      </c>
      <c r="C27" s="41" t="s">
        <v>29</v>
      </c>
      <c r="E27" s="51"/>
      <c r="F27" s="51"/>
      <c r="G27" s="51"/>
      <c r="H27" s="51"/>
    </row>
    <row r="28" spans="1:8" ht="15.75" x14ac:dyDescent="0.25">
      <c r="A28" s="37" t="s">
        <v>9</v>
      </c>
      <c r="B28" s="38">
        <f>E15+H15-B27</f>
        <v>466966.08780638897</v>
      </c>
      <c r="C28" s="42" t="s">
        <v>33</v>
      </c>
      <c r="E28" s="51"/>
      <c r="F28" s="51"/>
      <c r="G28" s="51"/>
      <c r="H28" s="51"/>
    </row>
  </sheetData>
  <mergeCells count="3">
    <mergeCell ref="A1:H1"/>
    <mergeCell ref="A2:H2"/>
    <mergeCell ref="E21:H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7D7F-1D8F-4764-B29B-57B2730322E6}">
  <sheetPr>
    <tabColor rgb="FF92D050"/>
  </sheetPr>
  <dimension ref="A1:H31"/>
  <sheetViews>
    <sheetView workbookViewId="0">
      <selection activeCell="B32" sqref="B32"/>
    </sheetView>
  </sheetViews>
  <sheetFormatPr defaultRowHeight="15" x14ac:dyDescent="0.25"/>
  <cols>
    <col min="1" max="1" width="12.7109375" customWidth="1"/>
    <col min="2" max="6" width="15.7109375" customWidth="1"/>
    <col min="7" max="7" width="9.7109375" customWidth="1"/>
    <col min="8" max="8" width="15.7109375" customWidth="1"/>
  </cols>
  <sheetData>
    <row r="1" spans="1:8" ht="23.25" customHeight="1" x14ac:dyDescent="0.35">
      <c r="A1" s="50" t="s">
        <v>1</v>
      </c>
      <c r="B1" s="50"/>
      <c r="C1" s="50"/>
      <c r="D1" s="50"/>
      <c r="E1" s="50"/>
      <c r="F1" s="50"/>
      <c r="G1" s="50"/>
      <c r="H1" s="48"/>
    </row>
    <row r="2" spans="1:8" ht="23.25" customHeight="1" x14ac:dyDescent="0.35">
      <c r="A2" s="52" t="s">
        <v>50</v>
      </c>
      <c r="B2" s="52"/>
      <c r="C2" s="52"/>
      <c r="D2" s="52"/>
      <c r="E2" s="52"/>
      <c r="F2" s="52"/>
      <c r="G2" s="52"/>
      <c r="H2" s="48"/>
    </row>
    <row r="3" spans="1:8" ht="45" x14ac:dyDescent="0.25">
      <c r="A3" s="33" t="s">
        <v>22</v>
      </c>
      <c r="B3" s="33" t="s">
        <v>23</v>
      </c>
      <c r="C3" s="33" t="s">
        <v>24</v>
      </c>
      <c r="D3" s="33" t="s">
        <v>25</v>
      </c>
      <c r="E3" s="33" t="s">
        <v>26</v>
      </c>
      <c r="F3" s="34" t="s">
        <v>0</v>
      </c>
      <c r="G3" s="33" t="s">
        <v>28</v>
      </c>
      <c r="H3" s="34" t="s">
        <v>15</v>
      </c>
    </row>
    <row r="4" spans="1:8" s="6" customFormat="1" x14ac:dyDescent="0.25">
      <c r="A4" s="1" t="s">
        <v>3</v>
      </c>
      <c r="B4" s="2">
        <v>11008.38</v>
      </c>
      <c r="C4" s="2">
        <f t="shared" ref="C4" si="0">B4</f>
        <v>11008.38</v>
      </c>
      <c r="D4" s="2">
        <v>10878.58</v>
      </c>
      <c r="E4" s="2">
        <f t="shared" ref="E4" si="1">B4+C4+D4</f>
        <v>32895.339999999997</v>
      </c>
      <c r="F4" s="13">
        <v>102088.26</v>
      </c>
      <c r="G4" s="15" t="s">
        <v>11</v>
      </c>
      <c r="H4" s="18">
        <v>6864.9219604861119</v>
      </c>
    </row>
    <row r="5" spans="1:8" s="6" customFormat="1" x14ac:dyDescent="0.25">
      <c r="A5" s="1" t="s">
        <v>5</v>
      </c>
      <c r="B5" s="2">
        <v>11602.79</v>
      </c>
      <c r="C5" s="2">
        <v>11602.79</v>
      </c>
      <c r="D5" s="2">
        <v>10878.58</v>
      </c>
      <c r="E5" s="2">
        <v>34084.160000000003</v>
      </c>
      <c r="F5" s="13">
        <v>111423.29</v>
      </c>
      <c r="G5" s="16" t="s">
        <v>11</v>
      </c>
      <c r="H5" s="18">
        <v>2447.4320444444447</v>
      </c>
    </row>
    <row r="6" spans="1:8" x14ac:dyDescent="0.25">
      <c r="A6" s="1" t="s">
        <v>6</v>
      </c>
      <c r="B6" s="2">
        <v>10198.83</v>
      </c>
      <c r="C6" s="2">
        <f t="shared" ref="C6" si="2">B6</f>
        <v>10198.83</v>
      </c>
      <c r="D6" s="2">
        <v>10878.58</v>
      </c>
      <c r="E6" s="2">
        <v>31276.240000000002</v>
      </c>
      <c r="F6" s="13">
        <v>102365.43</v>
      </c>
      <c r="G6" s="16" t="s">
        <v>11</v>
      </c>
      <c r="H6" s="18">
        <v>2011.0187927777779</v>
      </c>
    </row>
    <row r="7" spans="1:8" x14ac:dyDescent="0.25">
      <c r="A7" s="1" t="s">
        <v>7</v>
      </c>
      <c r="B7" s="2">
        <v>10198.83</v>
      </c>
      <c r="C7" s="2">
        <f t="shared" ref="C7" si="3">B7</f>
        <v>10198.83</v>
      </c>
      <c r="D7" s="2">
        <v>10878.58</v>
      </c>
      <c r="E7" s="2">
        <v>31276.240000000002</v>
      </c>
      <c r="F7" s="13">
        <v>102365.43</v>
      </c>
      <c r="G7" s="39" t="s">
        <v>12</v>
      </c>
      <c r="H7" s="18">
        <v>1845.2981600000001</v>
      </c>
    </row>
    <row r="8" spans="1:8" x14ac:dyDescent="0.25">
      <c r="A8" s="1" t="s">
        <v>13</v>
      </c>
      <c r="B8" s="2">
        <v>10198.83</v>
      </c>
      <c r="C8" s="2">
        <f t="shared" ref="C8" si="4">B8</f>
        <v>10198.83</v>
      </c>
      <c r="D8" s="2">
        <v>10878.58</v>
      </c>
      <c r="E8" s="2">
        <v>31276.240000000002</v>
      </c>
      <c r="F8" s="13">
        <v>102365.43</v>
      </c>
      <c r="G8" s="39" t="s">
        <v>12</v>
      </c>
      <c r="H8" s="18">
        <v>1615.9390666666666</v>
      </c>
    </row>
    <row r="9" spans="1:8" x14ac:dyDescent="0.25">
      <c r="A9" s="1" t="s">
        <v>14</v>
      </c>
      <c r="B9" s="2">
        <v>10198.83</v>
      </c>
      <c r="C9" s="2">
        <f t="shared" ref="C9" si="5">B9</f>
        <v>10198.83</v>
      </c>
      <c r="D9" s="2">
        <v>10878.58</v>
      </c>
      <c r="E9" s="2">
        <v>31276.240000000002</v>
      </c>
      <c r="F9" s="13">
        <v>102365.43</v>
      </c>
      <c r="G9" s="39" t="s">
        <v>12</v>
      </c>
      <c r="H9" s="18">
        <v>1426.1096655555557</v>
      </c>
    </row>
    <row r="10" spans="1:8" x14ac:dyDescent="0.25">
      <c r="A10" s="1" t="s">
        <v>16</v>
      </c>
      <c r="B10" s="2">
        <v>10198.83</v>
      </c>
      <c r="C10" s="2">
        <f t="shared" ref="C10" si="6">B10</f>
        <v>10198.83</v>
      </c>
      <c r="D10" s="2">
        <v>10878.58</v>
      </c>
      <c r="E10" s="2">
        <v>31276.240000000002</v>
      </c>
      <c r="F10" s="13">
        <v>102365.43</v>
      </c>
      <c r="G10" s="39" t="s">
        <v>12</v>
      </c>
      <c r="H10" s="18">
        <v>1202.6148672222223</v>
      </c>
    </row>
    <row r="11" spans="1:8" x14ac:dyDescent="0.25">
      <c r="A11" s="1" t="s">
        <v>18</v>
      </c>
      <c r="B11" s="2">
        <v>10198.83</v>
      </c>
      <c r="C11" s="2">
        <f t="shared" ref="C11" si="7">B11</f>
        <v>10198.83</v>
      </c>
      <c r="D11" s="2">
        <v>10878.58</v>
      </c>
      <c r="E11" s="2">
        <v>31276.240000000002</v>
      </c>
      <c r="F11" s="13">
        <v>102365.43</v>
      </c>
      <c r="G11" s="39" t="s">
        <v>12</v>
      </c>
      <c r="H11" s="18">
        <v>977.38250000000016</v>
      </c>
    </row>
    <row r="12" spans="1:8" x14ac:dyDescent="0.25">
      <c r="A12" s="1" t="s">
        <v>19</v>
      </c>
      <c r="B12" s="2">
        <v>10198.83</v>
      </c>
      <c r="C12" s="2">
        <f t="shared" ref="C12" si="8">B12</f>
        <v>10198.83</v>
      </c>
      <c r="D12" s="2">
        <v>10878.58</v>
      </c>
      <c r="E12" s="2">
        <v>31276.240000000002</v>
      </c>
      <c r="F12" s="13">
        <v>102365.43</v>
      </c>
      <c r="G12" s="39" t="s">
        <v>12</v>
      </c>
      <c r="H12" s="18">
        <v>749.32658333333347</v>
      </c>
    </row>
    <row r="13" spans="1:8" x14ac:dyDescent="0.25">
      <c r="A13" s="1" t="s">
        <v>20</v>
      </c>
      <c r="B13" s="2">
        <v>10198.83</v>
      </c>
      <c r="C13" s="2">
        <f t="shared" ref="C13" si="9">B13</f>
        <v>10198.83</v>
      </c>
      <c r="D13" s="2">
        <v>10878.58</v>
      </c>
      <c r="E13" s="2">
        <v>31276.240000000002</v>
      </c>
      <c r="F13" s="13">
        <v>102365.43</v>
      </c>
      <c r="G13" s="39" t="s">
        <v>12</v>
      </c>
      <c r="H13" s="18">
        <v>532.13047222222224</v>
      </c>
    </row>
    <row r="14" spans="1:8" x14ac:dyDescent="0.25">
      <c r="A14" s="1" t="s">
        <v>21</v>
      </c>
      <c r="B14" s="2">
        <v>10198.83</v>
      </c>
      <c r="C14" s="2">
        <f t="shared" ref="C14" si="10">B14</f>
        <v>10198.83</v>
      </c>
      <c r="D14" s="2">
        <v>10878.58</v>
      </c>
      <c r="E14" s="2">
        <v>31276.240000000002</v>
      </c>
      <c r="F14" s="13">
        <v>102365.43</v>
      </c>
      <c r="G14" s="39" t="s">
        <v>12</v>
      </c>
      <c r="H14" s="18">
        <v>325.79416666666668</v>
      </c>
    </row>
    <row r="15" spans="1:8" x14ac:dyDescent="0.25">
      <c r="A15" s="1" t="s">
        <v>35</v>
      </c>
      <c r="B15" s="2">
        <v>10198.83</v>
      </c>
      <c r="C15" s="2">
        <f t="shared" ref="C15" si="11">B15</f>
        <v>10198.83</v>
      </c>
      <c r="D15" s="2">
        <v>10878.58</v>
      </c>
      <c r="E15" s="2">
        <v>31276.240000000002</v>
      </c>
      <c r="F15" s="13">
        <v>102365.43</v>
      </c>
      <c r="G15" s="39" t="s">
        <v>12</v>
      </c>
      <c r="H15" s="18">
        <v>38.226515555555558</v>
      </c>
    </row>
    <row r="16" spans="1:8" x14ac:dyDescent="0.25">
      <c r="A16" s="3" t="s">
        <v>17</v>
      </c>
      <c r="B16" s="4">
        <f>SUM(B4:B15)</f>
        <v>124599.47000000002</v>
      </c>
      <c r="C16" s="4">
        <f>SUM(C4:C15)</f>
        <v>124599.47000000002</v>
      </c>
      <c r="D16" s="4">
        <f>SUM(D4:D15)</f>
        <v>130542.96</v>
      </c>
      <c r="E16" s="5">
        <f>SUM(E4:E15)</f>
        <v>379741.89999999997</v>
      </c>
      <c r="F16" s="14">
        <f>SUM(F4:F15)</f>
        <v>1237165.8499999996</v>
      </c>
      <c r="G16" s="16"/>
      <c r="H16" s="21">
        <f>SUM(H4:H15)</f>
        <v>20036.194794930554</v>
      </c>
    </row>
    <row r="18" spans="1:8" x14ac:dyDescent="0.25">
      <c r="A18" t="s">
        <v>43</v>
      </c>
      <c r="D18" t="s">
        <v>37</v>
      </c>
    </row>
    <row r="19" spans="1:8" x14ac:dyDescent="0.25">
      <c r="A19" t="s">
        <v>44</v>
      </c>
      <c r="E19" s="53" t="s">
        <v>40</v>
      </c>
      <c r="F19" s="53"/>
      <c r="G19" s="53"/>
      <c r="H19" s="53"/>
    </row>
    <row r="20" spans="1:8" x14ac:dyDescent="0.25">
      <c r="E20" s="53"/>
      <c r="F20" s="53"/>
      <c r="G20" s="53"/>
      <c r="H20" s="53"/>
    </row>
    <row r="21" spans="1:8" x14ac:dyDescent="0.25">
      <c r="A21" s="23" t="s">
        <v>8</v>
      </c>
      <c r="E21" s="53"/>
      <c r="F21" s="53"/>
      <c r="G21" s="53"/>
      <c r="H21" s="53"/>
    </row>
    <row r="22" spans="1:8" ht="15.75" x14ac:dyDescent="0.25">
      <c r="A22" s="8"/>
      <c r="B22" s="9"/>
      <c r="C22" s="10"/>
      <c r="D22" s="11"/>
      <c r="E22" s="53"/>
      <c r="F22" s="53"/>
      <c r="G22" s="53"/>
      <c r="H22" s="53"/>
    </row>
    <row r="23" spans="1:8" ht="15.75" x14ac:dyDescent="0.25">
      <c r="A23" s="8"/>
      <c r="B23" s="9"/>
      <c r="C23" s="10"/>
      <c r="D23" s="11"/>
      <c r="E23" s="53"/>
      <c r="F23" s="53"/>
      <c r="G23" s="53"/>
      <c r="H23" s="53"/>
    </row>
    <row r="24" spans="1:8" ht="15.75" x14ac:dyDescent="0.25">
      <c r="A24" s="10"/>
      <c r="B24" s="11"/>
      <c r="C24" s="41"/>
      <c r="D24" s="40"/>
      <c r="E24" s="53"/>
      <c r="F24" s="53"/>
      <c r="G24" s="53"/>
      <c r="H24" s="53"/>
    </row>
    <row r="25" spans="1:8" ht="15" customHeight="1" x14ac:dyDescent="0.25">
      <c r="C25" s="40"/>
      <c r="D25" s="40"/>
      <c r="E25" s="53"/>
      <c r="F25" s="53"/>
      <c r="G25" s="53"/>
      <c r="H25" s="53"/>
    </row>
    <row r="26" spans="1:8" ht="15.75" x14ac:dyDescent="0.25">
      <c r="A26" s="12" t="s">
        <v>9</v>
      </c>
      <c r="B26" s="22">
        <f>E16+H16-B24</f>
        <v>399778.09479493054</v>
      </c>
      <c r="C26" s="42" t="s">
        <v>33</v>
      </c>
      <c r="D26" s="40"/>
      <c r="E26" s="53"/>
      <c r="F26" s="53"/>
      <c r="G26" s="53"/>
      <c r="H26" s="53"/>
    </row>
    <row r="27" spans="1:8" x14ac:dyDescent="0.25">
      <c r="C27" s="40"/>
      <c r="D27" s="40"/>
      <c r="E27" s="53"/>
      <c r="F27" s="53"/>
      <c r="G27" s="53"/>
      <c r="H27" s="53"/>
    </row>
    <row r="28" spans="1:8" x14ac:dyDescent="0.25">
      <c r="C28" s="40"/>
      <c r="D28" s="40"/>
      <c r="E28" s="53"/>
      <c r="F28" s="53"/>
      <c r="G28" s="53"/>
      <c r="H28" s="53"/>
    </row>
    <row r="29" spans="1:8" x14ac:dyDescent="0.25">
      <c r="C29" s="40"/>
      <c r="D29" s="40"/>
      <c r="E29" s="53"/>
      <c r="F29" s="53"/>
      <c r="G29" s="53"/>
      <c r="H29" s="53"/>
    </row>
    <row r="30" spans="1:8" x14ac:dyDescent="0.25">
      <c r="C30" s="40"/>
      <c r="D30" s="40"/>
      <c r="E30" s="53"/>
      <c r="F30" s="53"/>
      <c r="G30" s="53"/>
      <c r="H30" s="53"/>
    </row>
    <row r="31" spans="1:8" x14ac:dyDescent="0.25">
      <c r="C31" s="40"/>
      <c r="D31" s="40"/>
      <c r="E31" s="53"/>
      <c r="F31" s="53"/>
      <c r="G31" s="53"/>
      <c r="H31" s="53"/>
    </row>
  </sheetData>
  <mergeCells count="3">
    <mergeCell ref="A1:G1"/>
    <mergeCell ref="A2:G2"/>
    <mergeCell ref="E19:H31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CED1-9220-477D-A8BE-945999D224C9}">
  <sheetPr>
    <tabColor rgb="FF92D050"/>
  </sheetPr>
  <dimension ref="A1:H19"/>
  <sheetViews>
    <sheetView topLeftCell="A3" workbookViewId="0">
      <selection activeCell="A17" sqref="A17:C17"/>
    </sheetView>
  </sheetViews>
  <sheetFormatPr defaultRowHeight="15" x14ac:dyDescent="0.25"/>
  <cols>
    <col min="1" max="1" width="12.7109375" customWidth="1"/>
    <col min="2" max="6" width="15.7109375" customWidth="1"/>
    <col min="7" max="7" width="9.7109375" customWidth="1"/>
    <col min="8" max="8" width="15.7109375" customWidth="1"/>
  </cols>
  <sheetData>
    <row r="1" spans="1:8" ht="23.25" x14ac:dyDescent="0.35">
      <c r="A1" s="50" t="s">
        <v>10</v>
      </c>
      <c r="B1" s="50"/>
      <c r="C1" s="50"/>
      <c r="D1" s="50"/>
      <c r="E1" s="50"/>
      <c r="F1" s="50"/>
      <c r="G1" s="50"/>
    </row>
    <row r="2" spans="1:8" ht="23.25" x14ac:dyDescent="0.35">
      <c r="A2" s="52" t="s">
        <v>50</v>
      </c>
      <c r="B2" s="52"/>
      <c r="C2" s="52"/>
      <c r="D2" s="52"/>
      <c r="E2" s="52"/>
      <c r="F2" s="52"/>
      <c r="G2" s="52"/>
    </row>
    <row r="3" spans="1:8" ht="45" x14ac:dyDescent="0.25">
      <c r="A3" s="33" t="s">
        <v>22</v>
      </c>
      <c r="B3" s="33" t="s">
        <v>23</v>
      </c>
      <c r="C3" s="33" t="s">
        <v>24</v>
      </c>
      <c r="D3" s="33" t="s">
        <v>25</v>
      </c>
      <c r="E3" s="33" t="s">
        <v>26</v>
      </c>
      <c r="F3" s="34" t="s">
        <v>0</v>
      </c>
      <c r="G3" s="33" t="s">
        <v>31</v>
      </c>
      <c r="H3" s="34" t="s">
        <v>15</v>
      </c>
    </row>
    <row r="4" spans="1:8" x14ac:dyDescent="0.25">
      <c r="A4" s="17" t="s">
        <v>19</v>
      </c>
      <c r="B4" s="18">
        <v>19172.16</v>
      </c>
      <c r="C4" s="18">
        <v>19172.16</v>
      </c>
      <c r="D4" s="18">
        <v>13482.7</v>
      </c>
      <c r="E4" s="18">
        <v>51827.02</v>
      </c>
      <c r="F4" s="18">
        <v>149802.14000000001</v>
      </c>
      <c r="G4" s="39" t="s">
        <v>12</v>
      </c>
      <c r="H4" s="18">
        <v>863.78366666666648</v>
      </c>
    </row>
    <row r="5" spans="1:8" x14ac:dyDescent="0.25">
      <c r="A5" s="17" t="s">
        <v>20</v>
      </c>
      <c r="B5" s="18">
        <v>19172.16</v>
      </c>
      <c r="C5" s="18">
        <v>19172.16</v>
      </c>
      <c r="D5" s="18">
        <v>13482.7</v>
      </c>
      <c r="E5" s="18">
        <v>51827.02</v>
      </c>
      <c r="F5" s="18">
        <v>149802.14000000001</v>
      </c>
      <c r="G5" s="39" t="s">
        <v>12</v>
      </c>
      <c r="H5" s="18">
        <v>503.87380555555546</v>
      </c>
    </row>
    <row r="6" spans="1:8" x14ac:dyDescent="0.25">
      <c r="A6" s="17" t="s">
        <v>21</v>
      </c>
      <c r="B6" s="18">
        <v>19172.16</v>
      </c>
      <c r="C6" s="18">
        <v>19172.16</v>
      </c>
      <c r="D6" s="18">
        <v>13482.7</v>
      </c>
      <c r="E6" s="18">
        <v>51827.02</v>
      </c>
      <c r="F6" s="18">
        <v>149802.14000000001</v>
      </c>
      <c r="G6" s="39" t="s">
        <v>12</v>
      </c>
      <c r="H6" s="18">
        <v>161.95943749999998</v>
      </c>
    </row>
    <row r="7" spans="1:8" x14ac:dyDescent="0.25">
      <c r="A7" s="17" t="s">
        <v>35</v>
      </c>
      <c r="B7" s="18">
        <v>19172.16</v>
      </c>
      <c r="C7" s="18">
        <v>19172.16</v>
      </c>
      <c r="D7" s="18">
        <v>13482.7</v>
      </c>
      <c r="E7" s="18">
        <v>51827.02</v>
      </c>
      <c r="F7" s="18">
        <v>149802.14000000001</v>
      </c>
      <c r="G7" s="39" t="s">
        <v>12</v>
      </c>
      <c r="H7" s="18">
        <v>63.34</v>
      </c>
    </row>
    <row r="8" spans="1:8" ht="13.5" customHeight="1" x14ac:dyDescent="0.25">
      <c r="A8" s="19" t="s">
        <v>17</v>
      </c>
      <c r="B8" s="20">
        <f>SUM(B4:B7)</f>
        <v>76688.639999999999</v>
      </c>
      <c r="C8" s="20">
        <f>SUM(C4:C7)</f>
        <v>76688.639999999999</v>
      </c>
      <c r="D8" s="20">
        <f>SUM(D4:D7)</f>
        <v>53930.8</v>
      </c>
      <c r="E8" s="21">
        <f>SUM(E4:E7)</f>
        <v>207308.08</v>
      </c>
      <c r="F8" s="20">
        <f>SUM(F4:F7)</f>
        <v>599208.56000000006</v>
      </c>
      <c r="G8" s="16"/>
      <c r="H8" s="21">
        <f>SUM(H4:H7)</f>
        <v>1592.9569097222218</v>
      </c>
    </row>
    <row r="10" spans="1:8" x14ac:dyDescent="0.25">
      <c r="A10" t="s">
        <v>45</v>
      </c>
      <c r="E10" t="s">
        <v>30</v>
      </c>
    </row>
    <row r="11" spans="1:8" x14ac:dyDescent="0.25">
      <c r="A11" t="s">
        <v>46</v>
      </c>
    </row>
    <row r="12" spans="1:8" x14ac:dyDescent="0.25">
      <c r="B12" s="25"/>
      <c r="E12" s="51" t="s">
        <v>41</v>
      </c>
      <c r="F12" s="54"/>
      <c r="G12" s="54"/>
      <c r="H12" s="54"/>
    </row>
    <row r="13" spans="1:8" x14ac:dyDescent="0.25">
      <c r="A13" s="29" t="s">
        <v>8</v>
      </c>
      <c r="B13" s="28"/>
      <c r="E13" s="54"/>
      <c r="F13" s="54"/>
      <c r="G13" s="54"/>
      <c r="H13" s="54"/>
    </row>
    <row r="14" spans="1:8" ht="15.75" x14ac:dyDescent="0.25">
      <c r="A14" s="24">
        <v>45299</v>
      </c>
      <c r="B14" s="26">
        <v>16915.759999999998</v>
      </c>
      <c r="C14" s="10" t="s">
        <v>42</v>
      </c>
      <c r="E14" s="54"/>
      <c r="F14" s="54"/>
      <c r="G14" s="54"/>
      <c r="H14" s="54"/>
    </row>
    <row r="15" spans="1:8" ht="15.75" x14ac:dyDescent="0.25">
      <c r="A15" s="24">
        <v>45299</v>
      </c>
      <c r="B15" s="26">
        <v>25000</v>
      </c>
      <c r="C15" s="10"/>
      <c r="E15" s="54"/>
      <c r="F15" s="54"/>
      <c r="G15" s="54"/>
      <c r="H15" s="54"/>
    </row>
    <row r="16" spans="1:8" ht="15.75" x14ac:dyDescent="0.25">
      <c r="A16" s="24"/>
      <c r="B16" s="26"/>
      <c r="C16" s="10"/>
      <c r="E16" s="54"/>
      <c r="F16" s="54"/>
      <c r="G16" s="54"/>
      <c r="H16" s="54"/>
    </row>
    <row r="17" spans="1:8" ht="15.75" x14ac:dyDescent="0.25">
      <c r="A17" s="43" t="s">
        <v>4</v>
      </c>
      <c r="B17" s="43">
        <f>SUM(B14:B15)</f>
        <v>41915.759999999995</v>
      </c>
      <c r="C17" s="41" t="s">
        <v>29</v>
      </c>
      <c r="D17" s="41"/>
      <c r="E17" s="54"/>
      <c r="F17" s="54"/>
      <c r="G17" s="54"/>
      <c r="H17" s="54"/>
    </row>
    <row r="18" spans="1:8" ht="15.75" x14ac:dyDescent="0.25">
      <c r="A18" s="26"/>
      <c r="B18" s="26"/>
      <c r="C18" s="44"/>
      <c r="D18" s="41"/>
      <c r="E18" s="54"/>
      <c r="F18" s="54"/>
      <c r="G18" s="54"/>
      <c r="H18" s="54"/>
    </row>
    <row r="19" spans="1:8" ht="15.75" x14ac:dyDescent="0.25">
      <c r="A19" s="12" t="s">
        <v>9</v>
      </c>
      <c r="B19" s="22">
        <f>E8+H8-B17</f>
        <v>166985.27690972219</v>
      </c>
      <c r="C19" s="45" t="s">
        <v>33</v>
      </c>
      <c r="D19" s="41"/>
      <c r="E19" s="54"/>
      <c r="F19" s="54"/>
      <c r="G19" s="54"/>
      <c r="H19" s="54"/>
    </row>
  </sheetData>
  <mergeCells count="3">
    <mergeCell ref="A1:G1"/>
    <mergeCell ref="A2:G2"/>
    <mergeCell ref="E12:H19"/>
  </mergeCells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9F75C-11F6-4E4C-BDF9-529E2FFBF9EF}">
  <sheetPr>
    <tabColor rgb="FF92D050"/>
  </sheetPr>
  <dimension ref="A1:H17"/>
  <sheetViews>
    <sheetView tabSelected="1" workbookViewId="0">
      <selection activeCell="C23" sqref="C23"/>
    </sheetView>
  </sheetViews>
  <sheetFormatPr defaultRowHeight="15" x14ac:dyDescent="0.25"/>
  <cols>
    <col min="1" max="1" width="12.7109375" customWidth="1"/>
    <col min="2" max="6" width="15.7109375" customWidth="1"/>
    <col min="7" max="7" width="9.7109375" customWidth="1"/>
    <col min="8" max="8" width="15.7109375" customWidth="1"/>
  </cols>
  <sheetData>
    <row r="1" spans="1:8" ht="23.25" x14ac:dyDescent="0.35">
      <c r="A1" s="50" t="s">
        <v>2</v>
      </c>
      <c r="B1" s="50"/>
      <c r="C1" s="50"/>
      <c r="D1" s="50"/>
      <c r="E1" s="50"/>
      <c r="F1" s="50"/>
      <c r="G1" s="50"/>
    </row>
    <row r="2" spans="1:8" ht="23.25" x14ac:dyDescent="0.35">
      <c r="A2" s="50" t="s">
        <v>50</v>
      </c>
      <c r="B2" s="50"/>
      <c r="C2" s="50"/>
      <c r="D2" s="50"/>
      <c r="E2" s="50"/>
      <c r="F2" s="50"/>
      <c r="G2" s="50"/>
    </row>
    <row r="3" spans="1:8" ht="45" x14ac:dyDescent="0.25">
      <c r="A3" s="32" t="s">
        <v>22</v>
      </c>
      <c r="B3" s="32" t="s">
        <v>23</v>
      </c>
      <c r="C3" s="32" t="s">
        <v>24</v>
      </c>
      <c r="D3" s="32" t="s">
        <v>25</v>
      </c>
      <c r="E3" s="32" t="s">
        <v>26</v>
      </c>
      <c r="F3" s="46" t="s">
        <v>0</v>
      </c>
      <c r="G3" s="47" t="s">
        <v>28</v>
      </c>
      <c r="H3" s="34" t="s">
        <v>15</v>
      </c>
    </row>
    <row r="4" spans="1:8" x14ac:dyDescent="0.25">
      <c r="A4" s="1" t="s">
        <v>21</v>
      </c>
      <c r="B4" s="2">
        <v>2150.87</v>
      </c>
      <c r="C4" s="2">
        <v>2150.87</v>
      </c>
      <c r="D4" s="2">
        <v>21212.3</v>
      </c>
      <c r="E4" s="2">
        <v>25514.04</v>
      </c>
      <c r="F4" s="13">
        <v>76610.97</v>
      </c>
      <c r="G4" s="49" t="s">
        <v>11</v>
      </c>
      <c r="H4" s="16">
        <v>265.77</v>
      </c>
    </row>
    <row r="5" spans="1:8" x14ac:dyDescent="0.25">
      <c r="A5" s="1" t="s">
        <v>35</v>
      </c>
      <c r="B5" s="2">
        <v>2150.87</v>
      </c>
      <c r="C5" s="2">
        <v>2150.87</v>
      </c>
      <c r="D5" s="2">
        <v>21212.3</v>
      </c>
      <c r="E5" s="2">
        <v>25514.04</v>
      </c>
      <c r="F5" s="13">
        <v>76610.97</v>
      </c>
      <c r="G5" s="49" t="s">
        <v>11</v>
      </c>
      <c r="H5" s="16">
        <v>97.45</v>
      </c>
    </row>
    <row r="6" spans="1:8" ht="13.5" customHeight="1" x14ac:dyDescent="0.25">
      <c r="A6" s="3" t="s">
        <v>17</v>
      </c>
      <c r="B6" s="4">
        <f>SUM(B4:B5)</f>
        <v>4301.74</v>
      </c>
      <c r="C6" s="4">
        <f>SUM(C4:C5)</f>
        <v>4301.74</v>
      </c>
      <c r="D6" s="4">
        <f>SUM(D4:D5)</f>
        <v>42424.6</v>
      </c>
      <c r="E6" s="5">
        <f>SUM(E4:E5)</f>
        <v>51028.08</v>
      </c>
      <c r="F6" s="14">
        <f>SUM(F4:F5)</f>
        <v>153221.94</v>
      </c>
      <c r="G6" s="31"/>
      <c r="H6" s="21">
        <f>SUM(H4:H5)</f>
        <v>363.21999999999997</v>
      </c>
    </row>
    <row r="8" spans="1:8" x14ac:dyDescent="0.25">
      <c r="A8" t="s">
        <v>47</v>
      </c>
      <c r="E8" t="s">
        <v>37</v>
      </c>
    </row>
    <row r="9" spans="1:8" x14ac:dyDescent="0.25">
      <c r="A9" t="s">
        <v>48</v>
      </c>
    </row>
    <row r="10" spans="1:8" x14ac:dyDescent="0.25">
      <c r="E10" s="51" t="s">
        <v>49</v>
      </c>
      <c r="F10" s="54"/>
      <c r="G10" s="54"/>
      <c r="H10" s="54"/>
    </row>
    <row r="11" spans="1:8" x14ac:dyDescent="0.25">
      <c r="A11" s="29" t="s">
        <v>8</v>
      </c>
      <c r="B11" s="28"/>
      <c r="E11" s="54"/>
      <c r="F11" s="54"/>
      <c r="G11" s="54"/>
      <c r="H11" s="54"/>
    </row>
    <row r="12" spans="1:8" ht="15.75" x14ac:dyDescent="0.25">
      <c r="A12" s="30">
        <v>45331</v>
      </c>
      <c r="B12" s="27">
        <v>24178.18</v>
      </c>
      <c r="E12" s="54"/>
      <c r="F12" s="54"/>
      <c r="G12" s="54"/>
      <c r="H12" s="54"/>
    </row>
    <row r="13" spans="1:8" ht="15.75" x14ac:dyDescent="0.25">
      <c r="A13" s="24">
        <v>45331</v>
      </c>
      <c r="B13" s="26">
        <v>26126.01</v>
      </c>
      <c r="E13" s="54"/>
      <c r="F13" s="54"/>
      <c r="G13" s="54"/>
      <c r="H13" s="54"/>
    </row>
    <row r="14" spans="1:8" x14ac:dyDescent="0.25">
      <c r="A14" t="s">
        <v>51</v>
      </c>
      <c r="B14" s="7">
        <f>B12+B13</f>
        <v>50304.19</v>
      </c>
      <c r="E14" s="54"/>
      <c r="F14" s="54"/>
      <c r="G14" s="54"/>
      <c r="H14" s="54"/>
    </row>
    <row r="15" spans="1:8" x14ac:dyDescent="0.25">
      <c r="B15" s="7"/>
      <c r="E15" s="54"/>
      <c r="F15" s="54"/>
      <c r="G15" s="54"/>
      <c r="H15" s="54"/>
    </row>
    <row r="16" spans="1:8" x14ac:dyDescent="0.25">
      <c r="A16" s="12" t="s">
        <v>32</v>
      </c>
      <c r="B16" s="22">
        <f>E6+H6-B14</f>
        <v>1087.1100000000006</v>
      </c>
      <c r="C16" s="23"/>
      <c r="D16" s="23"/>
      <c r="E16" s="54"/>
      <c r="F16" s="54"/>
      <c r="G16" s="54"/>
      <c r="H16" s="54"/>
    </row>
    <row r="17" spans="5:8" x14ac:dyDescent="0.25">
      <c r="E17" s="54"/>
      <c r="F17" s="54"/>
      <c r="G17" s="54"/>
      <c r="H17" s="54"/>
    </row>
  </sheetData>
  <mergeCells count="3">
    <mergeCell ref="A1:G1"/>
    <mergeCell ref="A2:G2"/>
    <mergeCell ref="E10:H17"/>
  </mergeCells>
  <conditionalFormatting sqref="H4:H5">
    <cfRule type="cellIs" dxfId="0" priority="1" operator="greaterThan">
      <formula>100</formula>
    </cfRule>
  </conditionalFormatting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4" ma:contentTypeDescription="Create a new document." ma:contentTypeScope="" ma:versionID="65c5f584085133efd5ea5874e7dadd9d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9daad4997be7f792f94b98fd5f4b6aee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09B75689-2768-4AB2-BEBD-5EC333996354}"/>
</file>

<file path=customXml/itemProps2.xml><?xml version="1.0" encoding="utf-8"?>
<ds:datastoreItem xmlns:ds="http://schemas.openxmlformats.org/officeDocument/2006/customXml" ds:itemID="{83316ED9-4DAA-4282-8189-8B6850F5A4C7}"/>
</file>

<file path=customXml/itemProps3.xml><?xml version="1.0" encoding="utf-8"?>
<ds:datastoreItem xmlns:ds="http://schemas.openxmlformats.org/officeDocument/2006/customXml" ds:itemID="{83DFF220-42E9-489C-984F-9B7E3348F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#278 </vt:lpstr>
      <vt:lpstr>#284</vt:lpstr>
      <vt:lpstr>#285</vt:lpstr>
      <vt:lpstr>#288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Charyl Lacombe</dc:creator>
  <cp:lastModifiedBy>Melissa Mackedon</cp:lastModifiedBy>
  <cp:lastPrinted>2024-01-18T04:53:13Z</cp:lastPrinted>
  <dcterms:created xsi:type="dcterms:W3CDTF">2022-07-06T18:24:12Z</dcterms:created>
  <dcterms:modified xsi:type="dcterms:W3CDTF">2024-02-20T17:42:22Z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