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/Users/ashleyspear/Desktop/Sig Prep/SPCSA/1.31.21 Acquisition Amend/Attachments/13 - Expense Comparison/"/>
    </mc:Choice>
  </mc:AlternateContent>
  <xr:revisionPtr revIDLastSave="0" documentId="8_{A8DAABF8-4AEC-1E4D-AA77-48509E7E3158}" xr6:coauthVersionLast="46" xr6:coauthVersionMax="46" xr10:uidLastSave="{00000000-0000-0000-0000-000000000000}"/>
  <bookViews>
    <workbookView xWindow="5560" yWindow="2960" windowWidth="25200" windowHeight="19780" activeTab="1" xr2:uid="{00000000-000D-0000-FFFF-FFFF00000000}"/>
  </bookViews>
  <sheets>
    <sheet name="Sheet1" sheetId="1" r:id="rId1"/>
    <sheet name="Scenario 1" sheetId="2" r:id="rId2"/>
    <sheet name="Scenario 2" sheetId="3" r:id="rId3"/>
    <sheet name="Scenario 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E53" i="1"/>
  <c r="F53" i="1"/>
  <c r="G53" i="1"/>
  <c r="C53" i="1"/>
  <c r="C15" i="1"/>
  <c r="C27" i="1" s="1"/>
  <c r="C46" i="1" s="1"/>
  <c r="D15" i="1"/>
  <c r="D54" i="1" s="1"/>
  <c r="E15" i="1"/>
  <c r="E35" i="1" s="1"/>
  <c r="F15" i="1"/>
  <c r="F27" i="1" s="1"/>
  <c r="F46" i="1" s="1"/>
  <c r="G15" i="1"/>
  <c r="G54" i="1" s="1"/>
  <c r="C16" i="1"/>
  <c r="C55" i="1" s="1"/>
  <c r="D16" i="1"/>
  <c r="D36" i="1" s="1"/>
  <c r="E16" i="1"/>
  <c r="E28" i="1" s="1"/>
  <c r="E47" i="1" s="1"/>
  <c r="F16" i="1"/>
  <c r="F55" i="1" s="1"/>
  <c r="G16" i="1"/>
  <c r="G36" i="1" s="1"/>
  <c r="D14" i="1"/>
  <c r="D34" i="1" s="1"/>
  <c r="E14" i="1"/>
  <c r="F14" i="1"/>
  <c r="G14" i="1"/>
  <c r="G34" i="1" s="1"/>
  <c r="G35" i="1"/>
  <c r="C36" i="1"/>
  <c r="F36" i="1"/>
  <c r="E34" i="1"/>
  <c r="F34" i="1"/>
  <c r="C14" i="1"/>
  <c r="C34" i="1" s="1"/>
  <c r="G28" i="1"/>
  <c r="G47" i="1" s="1"/>
  <c r="C28" i="1"/>
  <c r="C47" i="1" s="1"/>
  <c r="G27" i="1"/>
  <c r="G46" i="1" s="1"/>
  <c r="E26" i="1"/>
  <c r="E45" i="1" s="1"/>
  <c r="F26" i="1"/>
  <c r="F45" i="1" s="1"/>
  <c r="C26" i="1"/>
  <c r="C45" i="1" s="1"/>
  <c r="D53" i="1" l="1"/>
  <c r="F28" i="1"/>
  <c r="F47" i="1" s="1"/>
  <c r="D26" i="1"/>
  <c r="D45" i="1" s="1"/>
  <c r="C35" i="1"/>
  <c r="E55" i="1"/>
  <c r="D35" i="1"/>
  <c r="D27" i="1"/>
  <c r="D46" i="1" s="1"/>
  <c r="F54" i="1"/>
  <c r="D55" i="1"/>
  <c r="G55" i="1"/>
  <c r="E27" i="1"/>
  <c r="E46" i="1" s="1"/>
  <c r="E54" i="1"/>
  <c r="D28" i="1"/>
  <c r="D47" i="1" s="1"/>
  <c r="E36" i="1"/>
  <c r="F35" i="1"/>
  <c r="G26" i="1"/>
  <c r="G45" i="1" s="1"/>
  <c r="D44" i="1"/>
  <c r="E44" i="1"/>
  <c r="F44" i="1"/>
  <c r="G44" i="1"/>
  <c r="C44" i="1"/>
  <c r="D25" i="1"/>
  <c r="E25" i="1"/>
  <c r="F25" i="1"/>
  <c r="G25" i="1"/>
  <c r="C25" i="1"/>
  <c r="E37" i="1" l="1"/>
  <c r="D37" i="1"/>
  <c r="G29" i="1"/>
  <c r="C29" i="1"/>
  <c r="C17" i="1"/>
  <c r="G9" i="1"/>
  <c r="F9" i="1"/>
  <c r="C9" i="1"/>
  <c r="G56" i="1"/>
  <c r="F56" i="1"/>
  <c r="C56" i="1"/>
  <c r="F48" i="1"/>
  <c r="E48" i="1"/>
  <c r="F17" i="1" l="1"/>
  <c r="E17" i="1"/>
  <c r="D29" i="1"/>
  <c r="G17" i="1"/>
  <c r="D17" i="1"/>
  <c r="D48" i="1"/>
  <c r="C48" i="1"/>
  <c r="G48" i="1"/>
  <c r="E56" i="1"/>
  <c r="D56" i="1"/>
  <c r="E9" i="1"/>
  <c r="D9" i="1"/>
  <c r="F29" i="1"/>
  <c r="E29" i="1"/>
  <c r="C37" i="1"/>
  <c r="G37" i="1"/>
  <c r="F37" i="1"/>
  <c r="G39" i="1" l="1"/>
  <c r="G58" i="1"/>
  <c r="G19" i="1"/>
</calcChain>
</file>

<file path=xl/sharedStrings.xml><?xml version="1.0" encoding="utf-8"?>
<sst xmlns="http://schemas.openxmlformats.org/spreadsheetml/2006/main" count="72" uniqueCount="17">
  <si>
    <t>Table 1: 5-Year Facility Expense @ 6% Fixed Rate</t>
  </si>
  <si>
    <t>2020-21</t>
  </si>
  <si>
    <t>2021-22</t>
  </si>
  <si>
    <t>2022-23</t>
  </si>
  <si>
    <t>2023-24</t>
  </si>
  <si>
    <t>2024-25</t>
  </si>
  <si>
    <t>Scheduled/Anticipated Lease Payments</t>
  </si>
  <si>
    <t>Facility and School Insurances</t>
  </si>
  <si>
    <t>Public Utilities</t>
  </si>
  <si>
    <t>Maintenance Expense</t>
  </si>
  <si>
    <t>Total</t>
  </si>
  <si>
    <t>ESTIMATED 5 YR SAVINGS</t>
  </si>
  <si>
    <t>Table 1: 5-Year Facility Expense @ 5% Fixed Rate</t>
  </si>
  <si>
    <t>Table 1: 5-Year Facility Expense @ 5.5%, 2 Yr Interest Only, 33 Yr Fixed Rate</t>
  </si>
  <si>
    <t>Signature Preparatory Facility Expense - Current Lease</t>
  </si>
  <si>
    <t>Signature Preparatory Facility Expense - Bond Finance @ 5% Rate</t>
  </si>
  <si>
    <t>Signature Preparatory Facility Expense - Bond Finance @ 6%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</si>
</sst>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#,##0_);[Red]_(&quot;$&quot;\(#,##0\);_(&quot;$&quot;\ &quot;-&quot;_);_(@_)"/>
    <numFmt numFmtId="165" formatCode="_(#,##0_);[Red]_(\(#,##0\);_(&quot;-&quot;_);_(@_)"/>
    <numFmt numFmtId="166" formatCode="_(&quot;$&quot;* #,##0_);_(&quot;$&quot;* \(#,##0\);_(&quot;$&quot;* &quot;-&quot;??_);_(@_)"/>
  </numFmts>
  <fonts count="5" x14ac:knownFonts="1">
    <font>
      <sz val="12"/>
      <color rgb="FF000000"/>
      <name val="Calibri"/>
    </font>
    <font>
      <b/>
      <sz val="14"/>
      <color rgb="FF000000"/>
      <name val="Helvetica Neue"/>
    </font>
    <font>
      <sz val="12"/>
      <name val="Calibri"/>
      <family val="2"/>
    </font>
    <font>
      <b/>
      <sz val="12"/>
      <color rgb="FF000000"/>
      <name val="Helvetica Neue"/>
    </font>
    <font>
      <sz val="12"/>
      <color rgb="FF000000"/>
      <name val="Helvetica Neue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rgb="FFB4C6E7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2" borderId="1" xfId="0" applyFont="1" applyFill="1" applyBorder="1"/>
    <xf numFmtId="0" fontId="4" fillId="0" borderId="8" xfId="0" applyFont="1" applyBorder="1"/>
    <xf numFmtId="44" fontId="4" fillId="0" borderId="9" xfId="0" applyNumberFormat="1" applyFont="1" applyBorder="1" applyAlignment="1">
      <alignment horizontal="center"/>
    </xf>
    <xf numFmtId="44" fontId="4" fillId="0" borderId="10" xfId="0" applyNumberFormat="1" applyFont="1" applyBorder="1" applyAlignment="1">
      <alignment horizontal="center"/>
    </xf>
    <xf numFmtId="0" fontId="4" fillId="2" borderId="11" xfId="0" applyFont="1" applyFill="1" applyBorder="1"/>
    <xf numFmtId="0" fontId="4" fillId="2" borderId="1" xfId="0" applyFont="1" applyFill="1" applyBorder="1"/>
    <xf numFmtId="0" fontId="4" fillId="2" borderId="12" xfId="0" applyFont="1" applyFill="1" applyBorder="1"/>
    <xf numFmtId="44" fontId="4" fillId="0" borderId="9" xfId="0" applyNumberFormat="1" applyFont="1" applyBorder="1" applyAlignment="1">
      <alignment horizontal="center"/>
    </xf>
    <xf numFmtId="0" fontId="0" fillId="2" borderId="11" xfId="0" applyFont="1" applyFill="1" applyBorder="1"/>
    <xf numFmtId="0" fontId="0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" fillId="2" borderId="15" xfId="0" applyNumberFormat="1" applyFont="1" applyFill="1" applyBorder="1"/>
    <xf numFmtId="165" fontId="4" fillId="0" borderId="9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17" xfId="0" applyFont="1" applyBorder="1"/>
    <xf numFmtId="44" fontId="3" fillId="0" borderId="9" xfId="0" applyNumberFormat="1" applyFont="1" applyBorder="1" applyAlignment="1">
      <alignment horizontal="center"/>
    </xf>
    <xf numFmtId="44" fontId="3" fillId="0" borderId="10" xfId="0" applyNumberFormat="1" applyFont="1" applyBorder="1" applyAlignment="1">
      <alignment horizontal="center"/>
    </xf>
    <xf numFmtId="0" fontId="3" fillId="0" borderId="8" xfId="0" applyFont="1" applyBorder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6" xfId="0" applyFont="1" applyBorder="1"/>
    <xf numFmtId="164" fontId="3" fillId="0" borderId="18" xfId="0" applyNumberFormat="1" applyFont="1" applyBorder="1" applyAlignment="1">
      <alignment horizontal="center"/>
    </xf>
    <xf numFmtId="166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166" fontId="3" fillId="0" borderId="9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0" fillId="0" borderId="0" xfId="0" applyNumberFormat="1" applyFont="1" applyAlignment="1"/>
    <xf numFmtId="0" fontId="3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1" fillId="5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2</xdr:row>
      <xdr:rowOff>107950</xdr:rowOff>
    </xdr:from>
    <xdr:to>
      <xdr:col>12</xdr:col>
      <xdr:colOff>597313</xdr:colOff>
      <xdr:row>35</xdr:row>
      <xdr:rowOff>57481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2C7241-84B7-4951-9EE4-688FB8F88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600" y="501650"/>
          <a:ext cx="8039513" cy="6445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197267</xdr:colOff>
      <xdr:row>35</xdr:row>
      <xdr:rowOff>146381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BCF6D3-E48D-4658-967B-1F3ED9FD5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590550"/>
          <a:ext cx="8122067" cy="6445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14</xdr:col>
      <xdr:colOff>178216</xdr:colOff>
      <xdr:row>36</xdr:row>
      <xdr:rowOff>108279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C82B70-6CBD-4073-A144-E7894A87D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0800" y="787400"/>
          <a:ext cx="8103016" cy="6407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8"/>
  <sheetViews>
    <sheetView showGridLines="0" topLeftCell="A138" zoomScaleNormal="100" workbookViewId="0">
      <selection activeCell="B41" sqref="B41:G41"/>
    </sheetView>
  </sheetViews>
  <sheetFormatPr baseColWidth="10" defaultColWidth="14.33203125" defaultRowHeight="15" customHeight="1" x14ac:dyDescent="0.2"/>
  <cols>
    <col min="1" max="1" width="4.83203125" customWidth="1"/>
    <col min="2" max="2" width="38" customWidth="1"/>
    <col min="3" max="6" width="16.83203125" customWidth="1"/>
    <col min="7" max="7" width="19" customWidth="1"/>
    <col min="8" max="8" width="4" customWidth="1"/>
    <col min="9" max="11" width="11" customWidth="1"/>
  </cols>
  <sheetData>
    <row r="1" spans="2:9" ht="15.75" customHeight="1" thickBot="1" x14ac:dyDescent="0.25"/>
    <row r="2" spans="2:9" ht="15.75" customHeight="1" x14ac:dyDescent="0.2">
      <c r="B2" s="33" t="s">
        <v>12</v>
      </c>
      <c r="C2" s="34"/>
      <c r="D2" s="34"/>
      <c r="E2" s="34"/>
      <c r="F2" s="34"/>
      <c r="G2" s="35"/>
      <c r="H2" s="1"/>
    </row>
    <row r="3" spans="2:9" ht="15.75" customHeight="1" x14ac:dyDescent="0.2">
      <c r="B3" s="30" t="s">
        <v>14</v>
      </c>
      <c r="C3" s="31"/>
      <c r="D3" s="31"/>
      <c r="E3" s="31"/>
      <c r="F3" s="31"/>
      <c r="G3" s="32"/>
      <c r="H3" s="1"/>
    </row>
    <row r="4" spans="2:9" ht="15.75" customHeight="1" x14ac:dyDescent="0.2">
      <c r="B4" s="2"/>
      <c r="C4" s="3" t="s">
        <v>1</v>
      </c>
      <c r="D4" s="3" t="s">
        <v>2</v>
      </c>
      <c r="E4" s="3" t="s">
        <v>3</v>
      </c>
      <c r="F4" s="3" t="s">
        <v>4</v>
      </c>
      <c r="G4" s="4" t="s">
        <v>5</v>
      </c>
      <c r="H4" s="1"/>
    </row>
    <row r="5" spans="2:9" ht="15.75" customHeight="1" x14ac:dyDescent="0.2">
      <c r="B5" s="2" t="s">
        <v>6</v>
      </c>
      <c r="C5" s="24">
        <v>1622411.04</v>
      </c>
      <c r="D5" s="24">
        <v>1654859.28</v>
      </c>
      <c r="E5" s="24">
        <v>1687956.48</v>
      </c>
      <c r="F5" s="24">
        <v>1721715.6</v>
      </c>
      <c r="G5" s="25">
        <v>1756149.96</v>
      </c>
      <c r="H5" s="1"/>
    </row>
    <row r="6" spans="2:9" ht="15.75" customHeight="1" x14ac:dyDescent="0.2">
      <c r="B6" s="2" t="s">
        <v>7</v>
      </c>
      <c r="C6" s="24">
        <v>55000</v>
      </c>
      <c r="D6" s="24">
        <v>55000</v>
      </c>
      <c r="E6" s="24">
        <v>55000</v>
      </c>
      <c r="F6" s="24">
        <v>55000</v>
      </c>
      <c r="G6" s="25">
        <v>55000</v>
      </c>
      <c r="H6" s="1"/>
    </row>
    <row r="7" spans="2:9" ht="15.75" customHeight="1" x14ac:dyDescent="0.2">
      <c r="B7" s="2" t="s">
        <v>8</v>
      </c>
      <c r="C7" s="24">
        <v>102000</v>
      </c>
      <c r="D7" s="24">
        <v>102000</v>
      </c>
      <c r="E7" s="24">
        <v>102000</v>
      </c>
      <c r="F7" s="24">
        <v>102000</v>
      </c>
      <c r="G7" s="24">
        <v>102000</v>
      </c>
      <c r="H7" s="1"/>
    </row>
    <row r="8" spans="2:9" ht="15.75" customHeight="1" x14ac:dyDescent="0.2">
      <c r="B8" s="2" t="s">
        <v>9</v>
      </c>
      <c r="C8" s="24">
        <v>45000</v>
      </c>
      <c r="D8" s="24">
        <v>45000</v>
      </c>
      <c r="E8" s="24">
        <v>45000</v>
      </c>
      <c r="F8" s="24">
        <v>45000</v>
      </c>
      <c r="G8" s="24">
        <v>45000</v>
      </c>
      <c r="H8" s="1"/>
    </row>
    <row r="9" spans="2:9" ht="15.75" customHeight="1" x14ac:dyDescent="0.2">
      <c r="B9" s="2" t="s">
        <v>10</v>
      </c>
      <c r="C9" s="27">
        <f t="shared" ref="C9:G9" si="0">SUM(C5:C8)</f>
        <v>1824411.04</v>
      </c>
      <c r="D9" s="27">
        <f t="shared" si="0"/>
        <v>1856859.28</v>
      </c>
      <c r="E9" s="27">
        <f t="shared" si="0"/>
        <v>1889956.48</v>
      </c>
      <c r="F9" s="27">
        <f t="shared" si="0"/>
        <v>1923715.6</v>
      </c>
      <c r="G9" s="28">
        <f t="shared" si="0"/>
        <v>1958149.96</v>
      </c>
      <c r="H9" s="1"/>
      <c r="I9" s="29"/>
    </row>
    <row r="10" spans="2:9" ht="15.75" customHeight="1" x14ac:dyDescent="0.2">
      <c r="B10" s="5"/>
      <c r="C10" s="6"/>
      <c r="D10" s="6"/>
      <c r="E10" s="6"/>
      <c r="F10" s="6"/>
      <c r="G10" s="7"/>
      <c r="H10" s="1"/>
    </row>
    <row r="11" spans="2:9" ht="15.75" customHeight="1" x14ac:dyDescent="0.2">
      <c r="B11" s="30" t="s">
        <v>15</v>
      </c>
      <c r="C11" s="31"/>
      <c r="D11" s="31"/>
      <c r="E11" s="31"/>
      <c r="F11" s="31"/>
      <c r="G11" s="32"/>
      <c r="H11" s="1"/>
    </row>
    <row r="12" spans="2:9" ht="15.75" customHeight="1" x14ac:dyDescent="0.2">
      <c r="B12" s="2"/>
      <c r="C12" s="3" t="s">
        <v>1</v>
      </c>
      <c r="D12" s="3" t="s">
        <v>2</v>
      </c>
      <c r="E12" s="3" t="s">
        <v>3</v>
      </c>
      <c r="F12" s="3" t="s">
        <v>4</v>
      </c>
      <c r="G12" s="4" t="s">
        <v>5</v>
      </c>
      <c r="H12" s="1"/>
    </row>
    <row r="13" spans="2:9" ht="15.75" customHeight="1" x14ac:dyDescent="0.2">
      <c r="B13" s="2" t="s">
        <v>6</v>
      </c>
      <c r="C13" s="24">
        <v>1145000</v>
      </c>
      <c r="D13" s="24">
        <v>1145000</v>
      </c>
      <c r="E13" s="24">
        <v>1145000</v>
      </c>
      <c r="F13" s="24">
        <v>1145000</v>
      </c>
      <c r="G13" s="24">
        <v>1145000</v>
      </c>
      <c r="H13" s="1"/>
    </row>
    <row r="14" spans="2:9" ht="15.75" customHeight="1" x14ac:dyDescent="0.2">
      <c r="B14" s="2" t="s">
        <v>7</v>
      </c>
      <c r="C14" s="24">
        <f>C6</f>
        <v>55000</v>
      </c>
      <c r="D14" s="24">
        <f t="shared" ref="D14:G14" si="1">D6</f>
        <v>55000</v>
      </c>
      <c r="E14" s="24">
        <f t="shared" si="1"/>
        <v>55000</v>
      </c>
      <c r="F14" s="24">
        <f t="shared" si="1"/>
        <v>55000</v>
      </c>
      <c r="G14" s="24">
        <f t="shared" si="1"/>
        <v>55000</v>
      </c>
      <c r="H14" s="1"/>
    </row>
    <row r="15" spans="2:9" ht="15.75" customHeight="1" x14ac:dyDescent="0.2">
      <c r="B15" s="2" t="s">
        <v>8</v>
      </c>
      <c r="C15" s="24">
        <f t="shared" ref="C15:G15" si="2">C7</f>
        <v>102000</v>
      </c>
      <c r="D15" s="24">
        <f t="shared" si="2"/>
        <v>102000</v>
      </c>
      <c r="E15" s="24">
        <f t="shared" si="2"/>
        <v>102000</v>
      </c>
      <c r="F15" s="24">
        <f t="shared" si="2"/>
        <v>102000</v>
      </c>
      <c r="G15" s="24">
        <f t="shared" si="2"/>
        <v>102000</v>
      </c>
      <c r="H15" s="1"/>
    </row>
    <row r="16" spans="2:9" ht="15.75" customHeight="1" x14ac:dyDescent="0.2">
      <c r="B16" s="2" t="s">
        <v>9</v>
      </c>
      <c r="C16" s="24">
        <f t="shared" ref="C16:G16" si="3">C8</f>
        <v>45000</v>
      </c>
      <c r="D16" s="24">
        <f t="shared" si="3"/>
        <v>45000</v>
      </c>
      <c r="E16" s="24">
        <f t="shared" si="3"/>
        <v>45000</v>
      </c>
      <c r="F16" s="24">
        <f t="shared" si="3"/>
        <v>45000</v>
      </c>
      <c r="G16" s="24">
        <f t="shared" si="3"/>
        <v>45000</v>
      </c>
      <c r="H16" s="1"/>
    </row>
    <row r="17" spans="2:9" ht="15.75" customHeight="1" x14ac:dyDescent="0.2">
      <c r="B17" s="2" t="s">
        <v>10</v>
      </c>
      <c r="C17" s="27">
        <f t="shared" ref="C17:G17" si="4">SUM(C13:C16)</f>
        <v>1347000</v>
      </c>
      <c r="D17" s="27">
        <f t="shared" si="4"/>
        <v>1347000</v>
      </c>
      <c r="E17" s="27">
        <f t="shared" si="4"/>
        <v>1347000</v>
      </c>
      <c r="F17" s="27">
        <f t="shared" si="4"/>
        <v>1347000</v>
      </c>
      <c r="G17" s="27">
        <f t="shared" si="4"/>
        <v>1347000</v>
      </c>
      <c r="H17" s="1"/>
      <c r="I17" s="29"/>
    </row>
    <row r="18" spans="2:9" ht="15.75" customHeight="1" x14ac:dyDescent="0.2">
      <c r="B18" s="9"/>
      <c r="C18" s="1"/>
      <c r="D18" s="1"/>
      <c r="E18" s="1"/>
      <c r="F18" s="1"/>
      <c r="G18" s="10"/>
      <c r="H18" s="1"/>
    </row>
    <row r="19" spans="2:9" ht="15.75" customHeight="1" x14ac:dyDescent="0.2">
      <c r="B19" s="11" t="s">
        <v>11</v>
      </c>
      <c r="C19" s="12"/>
      <c r="D19" s="12"/>
      <c r="E19" s="12"/>
      <c r="F19" s="12"/>
      <c r="G19" s="13">
        <f>(C9-C17)+(D9-D17)+(E9-E17)+(F9-F17)+(G9-G17)</f>
        <v>2718092.3600000003</v>
      </c>
      <c r="H19" s="1"/>
      <c r="I19" s="29"/>
    </row>
    <row r="20" spans="2:9" ht="15.75" customHeight="1" x14ac:dyDescent="0.2"/>
    <row r="21" spans="2:9" ht="15.75" customHeight="1" x14ac:dyDescent="0.2"/>
    <row r="22" spans="2:9" ht="15.75" customHeight="1" x14ac:dyDescent="0.2">
      <c r="B22" s="33" t="s">
        <v>13</v>
      </c>
      <c r="C22" s="34"/>
      <c r="D22" s="34"/>
      <c r="E22" s="34"/>
      <c r="F22" s="34"/>
      <c r="G22" s="35"/>
    </row>
    <row r="23" spans="2:9" ht="15.75" customHeight="1" x14ac:dyDescent="0.2">
      <c r="B23" s="30" t="s">
        <v>14</v>
      </c>
      <c r="C23" s="31"/>
      <c r="D23" s="31"/>
      <c r="E23" s="31"/>
      <c r="F23" s="31"/>
      <c r="G23" s="32"/>
    </row>
    <row r="24" spans="2:9" ht="15.75" customHeight="1" x14ac:dyDescent="0.2">
      <c r="B24" s="2"/>
      <c r="C24" s="17" t="s">
        <v>1</v>
      </c>
      <c r="D24" s="17" t="s">
        <v>2</v>
      </c>
      <c r="E24" s="17" t="s">
        <v>3</v>
      </c>
      <c r="F24" s="17" t="s">
        <v>4</v>
      </c>
      <c r="G24" s="18" t="s">
        <v>5</v>
      </c>
    </row>
    <row r="25" spans="2:9" ht="15.75" customHeight="1" x14ac:dyDescent="0.2">
      <c r="B25" s="2" t="s">
        <v>6</v>
      </c>
      <c r="C25" s="15">
        <f>C5</f>
        <v>1622411.04</v>
      </c>
      <c r="D25" s="15">
        <f t="shared" ref="D25:G25" si="5">D5</f>
        <v>1654859.28</v>
      </c>
      <c r="E25" s="15">
        <f t="shared" si="5"/>
        <v>1687956.48</v>
      </c>
      <c r="F25" s="15">
        <f t="shared" si="5"/>
        <v>1721715.6</v>
      </c>
      <c r="G25" s="15">
        <f t="shared" si="5"/>
        <v>1756149.96</v>
      </c>
    </row>
    <row r="26" spans="2:9" ht="15.75" customHeight="1" x14ac:dyDescent="0.2">
      <c r="B26" s="2" t="s">
        <v>7</v>
      </c>
      <c r="C26" s="14">
        <f>C14</f>
        <v>55000</v>
      </c>
      <c r="D26" s="14">
        <f t="shared" ref="D26:G26" si="6">D14</f>
        <v>55000</v>
      </c>
      <c r="E26" s="14">
        <f t="shared" si="6"/>
        <v>55000</v>
      </c>
      <c r="F26" s="14">
        <f t="shared" si="6"/>
        <v>55000</v>
      </c>
      <c r="G26" s="14">
        <f t="shared" si="6"/>
        <v>55000</v>
      </c>
    </row>
    <row r="27" spans="2:9" ht="15.75" customHeight="1" x14ac:dyDescent="0.2">
      <c r="B27" s="2" t="s">
        <v>8</v>
      </c>
      <c r="C27" s="14">
        <f>C15</f>
        <v>102000</v>
      </c>
      <c r="D27" s="14">
        <f t="shared" ref="D27:G27" si="7">D15</f>
        <v>102000</v>
      </c>
      <c r="E27" s="14">
        <f t="shared" si="7"/>
        <v>102000</v>
      </c>
      <c r="F27" s="14">
        <f t="shared" si="7"/>
        <v>102000</v>
      </c>
      <c r="G27" s="14">
        <f t="shared" si="7"/>
        <v>102000</v>
      </c>
    </row>
    <row r="28" spans="2:9" ht="15.75" customHeight="1" x14ac:dyDescent="0.2">
      <c r="B28" s="2" t="s">
        <v>9</v>
      </c>
      <c r="C28" s="14">
        <f>C16</f>
        <v>45000</v>
      </c>
      <c r="D28" s="14">
        <f t="shared" ref="D28:G28" si="8">D16</f>
        <v>45000</v>
      </c>
      <c r="E28" s="14">
        <f t="shared" si="8"/>
        <v>45000</v>
      </c>
      <c r="F28" s="14">
        <f t="shared" si="8"/>
        <v>45000</v>
      </c>
      <c r="G28" s="14">
        <f t="shared" si="8"/>
        <v>45000</v>
      </c>
    </row>
    <row r="29" spans="2:9" ht="15.75" customHeight="1" x14ac:dyDescent="0.2">
      <c r="B29" s="19" t="s">
        <v>10</v>
      </c>
      <c r="C29" s="20">
        <f t="shared" ref="C29:G29" si="9">SUM(C25:C28)</f>
        <v>1824411.04</v>
      </c>
      <c r="D29" s="20">
        <f t="shared" si="9"/>
        <v>1856859.28</v>
      </c>
      <c r="E29" s="20">
        <f t="shared" si="9"/>
        <v>1889956.48</v>
      </c>
      <c r="F29" s="20">
        <f t="shared" si="9"/>
        <v>1923715.6</v>
      </c>
      <c r="G29" s="21">
        <f t="shared" si="9"/>
        <v>1958149.96</v>
      </c>
    </row>
    <row r="30" spans="2:9" ht="15.75" customHeight="1" x14ac:dyDescent="0.2">
      <c r="B30" s="5"/>
      <c r="C30" s="6"/>
      <c r="D30" s="6"/>
      <c r="E30" s="6"/>
      <c r="F30" s="6"/>
      <c r="G30" s="7"/>
    </row>
    <row r="31" spans="2:9" ht="15.75" customHeight="1" x14ac:dyDescent="0.2">
      <c r="B31" s="30" t="s">
        <v>15</v>
      </c>
      <c r="C31" s="31"/>
      <c r="D31" s="31"/>
      <c r="E31" s="31"/>
      <c r="F31" s="31"/>
      <c r="G31" s="32"/>
    </row>
    <row r="32" spans="2:9" ht="15.75" customHeight="1" x14ac:dyDescent="0.2">
      <c r="B32" s="2"/>
      <c r="C32" s="17" t="s">
        <v>1</v>
      </c>
      <c r="D32" s="17" t="s">
        <v>2</v>
      </c>
      <c r="E32" s="17" t="s">
        <v>3</v>
      </c>
      <c r="F32" s="17" t="s">
        <v>4</v>
      </c>
      <c r="G32" s="18" t="s">
        <v>5</v>
      </c>
    </row>
    <row r="33" spans="2:7" ht="15.75" customHeight="1" x14ac:dyDescent="0.2">
      <c r="B33" s="2" t="s">
        <v>6</v>
      </c>
      <c r="C33" s="15">
        <v>1259500</v>
      </c>
      <c r="D33" s="15">
        <v>1259500</v>
      </c>
      <c r="E33" s="15">
        <v>1259500</v>
      </c>
      <c r="F33" s="15">
        <v>1259500</v>
      </c>
      <c r="G33" s="15">
        <v>1259500</v>
      </c>
    </row>
    <row r="34" spans="2:7" ht="15.75" customHeight="1" x14ac:dyDescent="0.2">
      <c r="B34" s="2" t="s">
        <v>7</v>
      </c>
      <c r="C34" s="14">
        <f>C14</f>
        <v>55000</v>
      </c>
      <c r="D34" s="14">
        <f t="shared" ref="D34:G34" si="10">D14</f>
        <v>55000</v>
      </c>
      <c r="E34" s="14">
        <f t="shared" si="10"/>
        <v>55000</v>
      </c>
      <c r="F34" s="14">
        <f t="shared" si="10"/>
        <v>55000</v>
      </c>
      <c r="G34" s="14">
        <f t="shared" si="10"/>
        <v>55000</v>
      </c>
    </row>
    <row r="35" spans="2:7" ht="15.75" customHeight="1" x14ac:dyDescent="0.2">
      <c r="B35" s="2" t="s">
        <v>8</v>
      </c>
      <c r="C35" s="14">
        <f t="shared" ref="C35:G35" si="11">C15</f>
        <v>102000</v>
      </c>
      <c r="D35" s="14">
        <f t="shared" si="11"/>
        <v>102000</v>
      </c>
      <c r="E35" s="14">
        <f t="shared" si="11"/>
        <v>102000</v>
      </c>
      <c r="F35" s="14">
        <f t="shared" si="11"/>
        <v>102000</v>
      </c>
      <c r="G35" s="14">
        <f t="shared" si="11"/>
        <v>102000</v>
      </c>
    </row>
    <row r="36" spans="2:7" ht="15.75" customHeight="1" x14ac:dyDescent="0.2">
      <c r="B36" s="16" t="s">
        <v>9</v>
      </c>
      <c r="C36" s="14">
        <f t="shared" ref="C36:G36" si="12">C16</f>
        <v>45000</v>
      </c>
      <c r="D36" s="14">
        <f t="shared" si="12"/>
        <v>45000</v>
      </c>
      <c r="E36" s="14">
        <f t="shared" si="12"/>
        <v>45000</v>
      </c>
      <c r="F36" s="14">
        <f t="shared" si="12"/>
        <v>45000</v>
      </c>
      <c r="G36" s="14">
        <f t="shared" si="12"/>
        <v>45000</v>
      </c>
    </row>
    <row r="37" spans="2:7" ht="15.75" customHeight="1" x14ac:dyDescent="0.2">
      <c r="B37" s="22" t="s">
        <v>10</v>
      </c>
      <c r="C37" s="23">
        <f t="shared" ref="C37:G37" si="13">SUM(C33:C36)</f>
        <v>1461500</v>
      </c>
      <c r="D37" s="23">
        <f t="shared" si="13"/>
        <v>1461500</v>
      </c>
      <c r="E37" s="23">
        <f t="shared" si="13"/>
        <v>1461500</v>
      </c>
      <c r="F37" s="23">
        <f t="shared" si="13"/>
        <v>1461500</v>
      </c>
      <c r="G37" s="21">
        <f t="shared" si="13"/>
        <v>1461500</v>
      </c>
    </row>
    <row r="38" spans="2:7" ht="15.75" customHeight="1" x14ac:dyDescent="0.2">
      <c r="B38" s="9"/>
      <c r="C38" s="1"/>
      <c r="D38" s="1"/>
      <c r="E38" s="1"/>
      <c r="F38" s="1"/>
      <c r="G38" s="10"/>
    </row>
    <row r="39" spans="2:7" ht="15.75" customHeight="1" x14ac:dyDescent="0.2">
      <c r="B39" s="11" t="s">
        <v>11</v>
      </c>
      <c r="C39" s="12"/>
      <c r="D39" s="12"/>
      <c r="E39" s="12"/>
      <c r="F39" s="12"/>
      <c r="G39" s="13">
        <f>(C29-C37)+(D29-D37)+(E29-E37)+(F29-F37)+(G29-G37)</f>
        <v>2145592.3600000003</v>
      </c>
    </row>
    <row r="40" spans="2:7" ht="15.75" customHeight="1" thickBot="1" x14ac:dyDescent="0.25"/>
    <row r="41" spans="2:7" ht="15.75" customHeight="1" x14ac:dyDescent="0.2">
      <c r="B41" s="33" t="s">
        <v>0</v>
      </c>
      <c r="C41" s="34"/>
      <c r="D41" s="34"/>
      <c r="E41" s="34"/>
      <c r="F41" s="34"/>
      <c r="G41" s="35"/>
    </row>
    <row r="42" spans="2:7" ht="15.75" customHeight="1" x14ac:dyDescent="0.2">
      <c r="B42" s="30" t="s">
        <v>14</v>
      </c>
      <c r="C42" s="31"/>
      <c r="D42" s="31"/>
      <c r="E42" s="31"/>
      <c r="F42" s="31"/>
      <c r="G42" s="32"/>
    </row>
    <row r="43" spans="2:7" ht="15.75" customHeight="1" x14ac:dyDescent="0.2">
      <c r="B43" s="2"/>
      <c r="C43" s="3" t="s">
        <v>1</v>
      </c>
      <c r="D43" s="3" t="s">
        <v>2</v>
      </c>
      <c r="E43" s="3" t="s">
        <v>3</v>
      </c>
      <c r="F43" s="3" t="s">
        <v>4</v>
      </c>
      <c r="G43" s="4" t="s">
        <v>5</v>
      </c>
    </row>
    <row r="44" spans="2:7" ht="15.75" customHeight="1" x14ac:dyDescent="0.2">
      <c r="B44" s="2" t="s">
        <v>6</v>
      </c>
      <c r="C44" s="24">
        <f>C5</f>
        <v>1622411.04</v>
      </c>
      <c r="D44" s="24">
        <f t="shared" ref="D44:G44" si="14">D5</f>
        <v>1654859.28</v>
      </c>
      <c r="E44" s="24">
        <f t="shared" si="14"/>
        <v>1687956.48</v>
      </c>
      <c r="F44" s="24">
        <f t="shared" si="14"/>
        <v>1721715.6</v>
      </c>
      <c r="G44" s="24">
        <f t="shared" si="14"/>
        <v>1756149.96</v>
      </c>
    </row>
    <row r="45" spans="2:7" ht="15.75" customHeight="1" x14ac:dyDescent="0.2">
      <c r="B45" s="2" t="s">
        <v>7</v>
      </c>
      <c r="C45" s="3">
        <f>C26</f>
        <v>55000</v>
      </c>
      <c r="D45" s="8">
        <f t="shared" ref="D45:G45" si="15">D26</f>
        <v>55000</v>
      </c>
      <c r="E45" s="8">
        <f t="shared" si="15"/>
        <v>55000</v>
      </c>
      <c r="F45" s="8">
        <f t="shared" si="15"/>
        <v>55000</v>
      </c>
      <c r="G45" s="8">
        <f t="shared" si="15"/>
        <v>55000</v>
      </c>
    </row>
    <row r="46" spans="2:7" ht="15.75" customHeight="1" x14ac:dyDescent="0.2">
      <c r="B46" s="2" t="s">
        <v>8</v>
      </c>
      <c r="C46" s="8">
        <f t="shared" ref="C46:G46" si="16">C27</f>
        <v>102000</v>
      </c>
      <c r="D46" s="8">
        <f t="shared" si="16"/>
        <v>102000</v>
      </c>
      <c r="E46" s="8">
        <f t="shared" si="16"/>
        <v>102000</v>
      </c>
      <c r="F46" s="8">
        <f t="shared" si="16"/>
        <v>102000</v>
      </c>
      <c r="G46" s="8">
        <f t="shared" si="16"/>
        <v>102000</v>
      </c>
    </row>
    <row r="47" spans="2:7" ht="15.75" customHeight="1" x14ac:dyDescent="0.2">
      <c r="B47" s="2" t="s">
        <v>9</v>
      </c>
      <c r="C47" s="8">
        <f t="shared" ref="C47:G47" si="17">C28</f>
        <v>45000</v>
      </c>
      <c r="D47" s="8">
        <f t="shared" si="17"/>
        <v>45000</v>
      </c>
      <c r="E47" s="8">
        <f t="shared" si="17"/>
        <v>45000</v>
      </c>
      <c r="F47" s="8">
        <f t="shared" si="17"/>
        <v>45000</v>
      </c>
      <c r="G47" s="8">
        <f t="shared" si="17"/>
        <v>45000</v>
      </c>
    </row>
    <row r="48" spans="2:7" ht="15.75" customHeight="1" x14ac:dyDescent="0.2">
      <c r="B48" s="2" t="s">
        <v>10</v>
      </c>
      <c r="C48" s="17">
        <f t="shared" ref="C48:G48" si="18">SUM(C44:C47)</f>
        <v>1824411.04</v>
      </c>
      <c r="D48" s="17">
        <f t="shared" si="18"/>
        <v>1856859.28</v>
      </c>
      <c r="E48" s="17">
        <f t="shared" si="18"/>
        <v>1889956.48</v>
      </c>
      <c r="F48" s="17">
        <f t="shared" si="18"/>
        <v>1923715.6</v>
      </c>
      <c r="G48" s="18">
        <f t="shared" si="18"/>
        <v>1958149.96</v>
      </c>
    </row>
    <row r="49" spans="2:7" ht="15.75" customHeight="1" x14ac:dyDescent="0.2">
      <c r="B49" s="5"/>
      <c r="C49" s="6"/>
      <c r="D49" s="6"/>
      <c r="E49" s="6"/>
      <c r="F49" s="6"/>
      <c r="G49" s="7"/>
    </row>
    <row r="50" spans="2:7" ht="15.75" customHeight="1" x14ac:dyDescent="0.2">
      <c r="B50" s="30" t="s">
        <v>16</v>
      </c>
      <c r="C50" s="31"/>
      <c r="D50" s="31"/>
      <c r="E50" s="31"/>
      <c r="F50" s="31"/>
      <c r="G50" s="32"/>
    </row>
    <row r="51" spans="2:7" ht="15.75" customHeight="1" x14ac:dyDescent="0.2">
      <c r="B51" s="2"/>
      <c r="C51" s="3" t="s">
        <v>1</v>
      </c>
      <c r="D51" s="3" t="s">
        <v>2</v>
      </c>
      <c r="E51" s="3" t="s">
        <v>3</v>
      </c>
      <c r="F51" s="3" t="s">
        <v>4</v>
      </c>
      <c r="G51" s="4" t="s">
        <v>5</v>
      </c>
    </row>
    <row r="52" spans="2:7" ht="15.75" customHeight="1" x14ac:dyDescent="0.2">
      <c r="B52" s="2" t="s">
        <v>6</v>
      </c>
      <c r="C52" s="8">
        <v>1374000</v>
      </c>
      <c r="D52" s="8">
        <v>1374000</v>
      </c>
      <c r="E52" s="8">
        <v>1374000</v>
      </c>
      <c r="F52" s="8">
        <v>1374000</v>
      </c>
      <c r="G52" s="8">
        <v>1374000</v>
      </c>
    </row>
    <row r="53" spans="2:7" ht="15.75" customHeight="1" x14ac:dyDescent="0.2">
      <c r="B53" s="2" t="s">
        <v>7</v>
      </c>
      <c r="C53" s="24">
        <f>C14</f>
        <v>55000</v>
      </c>
      <c r="D53" s="24">
        <f t="shared" ref="D53:G53" si="19">D14</f>
        <v>55000</v>
      </c>
      <c r="E53" s="24">
        <f t="shared" si="19"/>
        <v>55000</v>
      </c>
      <c r="F53" s="24">
        <f t="shared" si="19"/>
        <v>55000</v>
      </c>
      <c r="G53" s="24">
        <f t="shared" si="19"/>
        <v>55000</v>
      </c>
    </row>
    <row r="54" spans="2:7" ht="15.75" customHeight="1" x14ac:dyDescent="0.2">
      <c r="B54" s="2" t="s">
        <v>8</v>
      </c>
      <c r="C54" s="24">
        <f t="shared" ref="C54:G54" si="20">C15</f>
        <v>102000</v>
      </c>
      <c r="D54" s="24">
        <f t="shared" si="20"/>
        <v>102000</v>
      </c>
      <c r="E54" s="24">
        <f t="shared" si="20"/>
        <v>102000</v>
      </c>
      <c r="F54" s="24">
        <f t="shared" si="20"/>
        <v>102000</v>
      </c>
      <c r="G54" s="24">
        <f t="shared" si="20"/>
        <v>102000</v>
      </c>
    </row>
    <row r="55" spans="2:7" ht="15.75" customHeight="1" x14ac:dyDescent="0.2">
      <c r="B55" s="2" t="s">
        <v>9</v>
      </c>
      <c r="C55" s="24">
        <f t="shared" ref="C55:G55" si="21">C16</f>
        <v>45000</v>
      </c>
      <c r="D55" s="24">
        <f t="shared" si="21"/>
        <v>45000</v>
      </c>
      <c r="E55" s="24">
        <f t="shared" si="21"/>
        <v>45000</v>
      </c>
      <c r="F55" s="24">
        <f t="shared" si="21"/>
        <v>45000</v>
      </c>
      <c r="G55" s="24">
        <f t="shared" si="21"/>
        <v>45000</v>
      </c>
    </row>
    <row r="56" spans="2:7" ht="15.75" customHeight="1" x14ac:dyDescent="0.2">
      <c r="B56" s="2" t="s">
        <v>10</v>
      </c>
      <c r="C56" s="17">
        <f t="shared" ref="C56:G56" si="22">SUM(C52:C55)</f>
        <v>1576000</v>
      </c>
      <c r="D56" s="17">
        <f t="shared" si="22"/>
        <v>1576000</v>
      </c>
      <c r="E56" s="17">
        <f t="shared" si="22"/>
        <v>1576000</v>
      </c>
      <c r="F56" s="17">
        <f t="shared" si="22"/>
        <v>1576000</v>
      </c>
      <c r="G56" s="17">
        <f t="shared" si="22"/>
        <v>1576000</v>
      </c>
    </row>
    <row r="57" spans="2:7" ht="15.75" customHeight="1" x14ac:dyDescent="0.2">
      <c r="B57" s="9"/>
      <c r="C57" s="1"/>
      <c r="D57" s="1"/>
      <c r="E57" s="1"/>
      <c r="F57" s="1"/>
      <c r="G57" s="10"/>
    </row>
    <row r="58" spans="2:7" ht="15.75" customHeight="1" thickBot="1" x14ac:dyDescent="0.25">
      <c r="B58" s="11" t="s">
        <v>11</v>
      </c>
      <c r="C58" s="12"/>
      <c r="D58" s="12"/>
      <c r="E58" s="12"/>
      <c r="F58" s="12"/>
      <c r="G58" s="13">
        <f>(C48-C56)+(D48-D56)+(E48-E56)+(F48-F56)+(G48-G56)</f>
        <v>1573092.36</v>
      </c>
    </row>
    <row r="59" spans="2:7" ht="15.75" customHeight="1" x14ac:dyDescent="0.2"/>
    <row r="60" spans="2:7" ht="15.75" customHeight="1" x14ac:dyDescent="0.2"/>
    <row r="61" spans="2:7" ht="15.75" customHeight="1" x14ac:dyDescent="0.2"/>
    <row r="62" spans="2:7" ht="15.75" customHeight="1" x14ac:dyDescent="0.2"/>
    <row r="63" spans="2:7" ht="15.75" customHeight="1" x14ac:dyDescent="0.2"/>
    <row r="64" spans="2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</sheetData>
  <mergeCells count="9">
    <mergeCell ref="B50:G50"/>
    <mergeCell ref="B41:G41"/>
    <mergeCell ref="B3:G3"/>
    <mergeCell ref="B11:G11"/>
    <mergeCell ref="B2:G2"/>
    <mergeCell ref="B31:G31"/>
    <mergeCell ref="B23:G23"/>
    <mergeCell ref="B22:G22"/>
    <mergeCell ref="B42:G4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D13CB-92B2-4343-B97F-8AE05115EAFE}">
  <dimension ref="A1"/>
  <sheetViews>
    <sheetView tabSelected="1" workbookViewId="0">
      <selection activeCell="D45" sqref="D45"/>
    </sheetView>
  </sheetViews>
  <sheetFormatPr baseColWidth="10" defaultColWidth="8.6640625" defaultRowHeight="16" x14ac:dyDescent="0.2"/>
  <cols>
    <col min="1" max="16384" width="8.6640625" style="26"/>
  </cols>
  <sheetData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1998-00D0-48C1-906E-7C13CD71C95B}">
  <dimension ref="A1"/>
  <sheetViews>
    <sheetView workbookViewId="0">
      <selection activeCell="E45" sqref="E45"/>
    </sheetView>
  </sheetViews>
  <sheetFormatPr baseColWidth="10" defaultColWidth="8.6640625" defaultRowHeight="16" x14ac:dyDescent="0.2"/>
  <cols>
    <col min="1" max="16384" width="8.6640625" style="26"/>
  </cols>
  <sheetData/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875D-A181-4955-8C6D-EF41529009D2}">
  <dimension ref="A1"/>
  <sheetViews>
    <sheetView workbookViewId="0">
      <selection activeCell="F45" sqref="F45"/>
    </sheetView>
  </sheetViews>
  <sheetFormatPr baseColWidth="10" defaultColWidth="8.6640625" defaultRowHeight="16" x14ac:dyDescent="0.2"/>
  <cols>
    <col min="1" max="16384" width="8.6640625" style="26"/>
  </cols>
  <sheetData/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FDD3C-8B2D-4921-9898-B92C1F9CF5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B05275-53E2-4594-9ECE-77915A8D035F}">
  <ds:schemaRefs>
    <ds:schemaRef ds:uri="http://schemas.microsoft.com/office/infopath/2007/PartnerControls"/>
    <ds:schemaRef ds:uri="http://purl.org/dc/dcmitype/"/>
    <ds:schemaRef ds:uri="http://schemas.microsoft.com/sharepoint/v3"/>
    <ds:schemaRef ds:uri="edb173ee-3fb8-4f75-bf43-79a22ca96f2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224003f-e6e7-470a-941a-44de5661888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80E54E-DBA9-404C-BFBB-C0F240B7E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Scenario 1</vt:lpstr>
      <vt:lpstr>Scenario 2</vt:lpstr>
      <vt:lpstr>Scenario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Christensen</dc:creator>
  <cp:lastModifiedBy>Microsoft Office User</cp:lastModifiedBy>
  <cp:lastPrinted>2021-01-31T19:10:43Z</cp:lastPrinted>
  <dcterms:created xsi:type="dcterms:W3CDTF">2020-07-09T19:07:40Z</dcterms:created>
  <dcterms:modified xsi:type="dcterms:W3CDTF">2021-01-31T19:27:02Z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