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Z:\Budgets\New folder\"/>
    </mc:Choice>
  </mc:AlternateContent>
  <xr:revisionPtr revIDLastSave="0" documentId="13_ncr:1_{E1455F83-0724-4D44-88C9-4E704C26278E}" xr6:coauthVersionLast="41" xr6:coauthVersionMax="43" xr10:uidLastSave="{00000000-0000-0000-0000-000000000000}"/>
  <bookViews>
    <workbookView xWindow="-120" yWindow="-120" windowWidth="19440" windowHeight="11160" firstSheet="1" activeTab="1" xr2:uid="{1AC5A5BE-474A-418E-9D16-3775E4EDDBD2}"/>
  </bookViews>
  <sheets>
    <sheet name="Instructions" sheetId="65" r:id="rId1"/>
    <sheet name="Enrollment-DSA" sheetId="54" r:id="rId2"/>
    <sheet name="Revenues" sheetId="51" r:id="rId3"/>
    <sheet name="Expenses" sheetId="68" r:id="rId4"/>
    <sheet name="Exp Summary" sheetId="69" r:id="rId5"/>
  </sheets>
  <definedNames>
    <definedName name="_xlnm.Print_Area" localSheetId="1">'Enrollment-DSA'!$A$1:$N$71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54" i="68" l="1"/>
  <c r="H554" i="68"/>
  <c r="G554" i="68"/>
  <c r="F554" i="68"/>
  <c r="E554" i="68"/>
  <c r="E28" i="69"/>
  <c r="F43" i="69"/>
  <c r="C57" i="69"/>
  <c r="F57" i="69" s="1"/>
  <c r="D56" i="69"/>
  <c r="E55" i="69"/>
  <c r="F55" i="69" s="1"/>
  <c r="C55" i="69"/>
  <c r="D54" i="69"/>
  <c r="E41" i="69"/>
  <c r="E39" i="69"/>
  <c r="E38" i="69"/>
  <c r="F70" i="69"/>
  <c r="F69" i="69"/>
  <c r="E68" i="69"/>
  <c r="F68" i="69" s="1"/>
  <c r="E67" i="69"/>
  <c r="E66" i="69"/>
  <c r="D66" i="69"/>
  <c r="C66" i="69"/>
  <c r="C71" i="69" s="1"/>
  <c r="E65" i="69"/>
  <c r="F65" i="69" s="1"/>
  <c r="D65" i="69"/>
  <c r="C65" i="69"/>
  <c r="E61" i="69"/>
  <c r="D61" i="69"/>
  <c r="C61" i="69"/>
  <c r="F61" i="69" s="1"/>
  <c r="E60" i="69"/>
  <c r="D60" i="69"/>
  <c r="C60" i="69"/>
  <c r="E57" i="69"/>
  <c r="D57" i="69"/>
  <c r="E56" i="69"/>
  <c r="C56" i="69"/>
  <c r="D55" i="69"/>
  <c r="E54" i="69"/>
  <c r="C54" i="69"/>
  <c r="F42" i="69"/>
  <c r="E40" i="69"/>
  <c r="D39" i="69"/>
  <c r="C39" i="69"/>
  <c r="D38" i="69"/>
  <c r="D44" i="69" s="1"/>
  <c r="C38" i="69"/>
  <c r="D34" i="69"/>
  <c r="C34" i="69"/>
  <c r="D33" i="69"/>
  <c r="C33" i="69"/>
  <c r="D30" i="69"/>
  <c r="E30" i="69" s="1"/>
  <c r="F30" i="69" s="1"/>
  <c r="C30" i="69"/>
  <c r="D29" i="69"/>
  <c r="C29" i="69"/>
  <c r="E34" i="69"/>
  <c r="E33" i="69"/>
  <c r="F33" i="69" s="1"/>
  <c r="D28" i="69"/>
  <c r="D27" i="69"/>
  <c r="C28" i="69"/>
  <c r="E29" i="69"/>
  <c r="F29" i="69" s="1"/>
  <c r="C27" i="69"/>
  <c r="D15" i="69"/>
  <c r="E15" i="69" s="1"/>
  <c r="F15" i="69" s="1"/>
  <c r="D16" i="69"/>
  <c r="C16" i="69"/>
  <c r="C15" i="69"/>
  <c r="D10" i="69"/>
  <c r="D11" i="69"/>
  <c r="C11" i="69"/>
  <c r="C10" i="69"/>
  <c r="D7" i="69"/>
  <c r="C7" i="69"/>
  <c r="D6" i="69"/>
  <c r="C6" i="69"/>
  <c r="E6" i="69" s="1"/>
  <c r="D5" i="69"/>
  <c r="C5" i="69"/>
  <c r="F28" i="69"/>
  <c r="E27" i="69"/>
  <c r="F20" i="69"/>
  <c r="F19" i="69"/>
  <c r="E18" i="69"/>
  <c r="E17" i="69"/>
  <c r="E16" i="69"/>
  <c r="E11" i="69"/>
  <c r="E10" i="69"/>
  <c r="E7" i="69"/>
  <c r="F7" i="69" s="1"/>
  <c r="E5" i="69"/>
  <c r="F5" i="69" s="1"/>
  <c r="E4" i="69"/>
  <c r="D4" i="69"/>
  <c r="C4" i="69"/>
  <c r="D71" i="69"/>
  <c r="F67" i="69"/>
  <c r="F66" i="69"/>
  <c r="F59" i="69"/>
  <c r="F58" i="69"/>
  <c r="F56" i="69"/>
  <c r="F41" i="69"/>
  <c r="F40" i="69"/>
  <c r="F39" i="69"/>
  <c r="F32" i="69"/>
  <c r="F31" i="69"/>
  <c r="F18" i="69"/>
  <c r="F17" i="69"/>
  <c r="D21" i="69"/>
  <c r="D12" i="69"/>
  <c r="F9" i="69"/>
  <c r="F8" i="69"/>
  <c r="I550" i="68"/>
  <c r="H550" i="68"/>
  <c r="G550" i="68"/>
  <c r="F550" i="68"/>
  <c r="E550" i="68"/>
  <c r="I541" i="68"/>
  <c r="H541" i="68"/>
  <c r="G541" i="68"/>
  <c r="F541" i="68"/>
  <c r="E541" i="68"/>
  <c r="I533" i="68"/>
  <c r="H533" i="68"/>
  <c r="G533" i="68"/>
  <c r="F533" i="68"/>
  <c r="E533" i="68"/>
  <c r="I515" i="68"/>
  <c r="H515" i="68"/>
  <c r="G515" i="68"/>
  <c r="F515" i="68"/>
  <c r="E515" i="68"/>
  <c r="I507" i="68"/>
  <c r="H507" i="68"/>
  <c r="G507" i="68"/>
  <c r="F507" i="68"/>
  <c r="E507" i="68"/>
  <c r="I499" i="68"/>
  <c r="H499" i="68"/>
  <c r="G499" i="68"/>
  <c r="G542" i="68" s="1"/>
  <c r="F499" i="68"/>
  <c r="E499" i="68"/>
  <c r="I491" i="68"/>
  <c r="H491" i="68"/>
  <c r="H542" i="68" s="1"/>
  <c r="G491" i="68"/>
  <c r="F491" i="68"/>
  <c r="E491" i="68"/>
  <c r="I483" i="68"/>
  <c r="I542" i="68" s="1"/>
  <c r="H483" i="68"/>
  <c r="G483" i="68"/>
  <c r="F483" i="68"/>
  <c r="F542" i="68" s="1"/>
  <c r="E483" i="68"/>
  <c r="E542" i="68" s="1"/>
  <c r="I475" i="68"/>
  <c r="H475" i="68"/>
  <c r="G475" i="68"/>
  <c r="F475" i="68"/>
  <c r="E475" i="68"/>
  <c r="I456" i="68"/>
  <c r="H456" i="68"/>
  <c r="G456" i="68"/>
  <c r="F456" i="68"/>
  <c r="E456" i="68"/>
  <c r="I447" i="68"/>
  <c r="H447" i="68"/>
  <c r="G447" i="68"/>
  <c r="F447" i="68"/>
  <c r="E447" i="68"/>
  <c r="I439" i="68"/>
  <c r="H439" i="68"/>
  <c r="G439" i="68"/>
  <c r="F439" i="68"/>
  <c r="E439" i="68"/>
  <c r="I431" i="68"/>
  <c r="H431" i="68"/>
  <c r="G431" i="68"/>
  <c r="F431" i="68"/>
  <c r="E431" i="68"/>
  <c r="I411" i="68"/>
  <c r="H411" i="68"/>
  <c r="G411" i="68"/>
  <c r="F411" i="68"/>
  <c r="E411" i="68"/>
  <c r="I403" i="68"/>
  <c r="H403" i="68"/>
  <c r="G403" i="68"/>
  <c r="G448" i="68" s="1"/>
  <c r="F403" i="68"/>
  <c r="E403" i="68"/>
  <c r="I395" i="68"/>
  <c r="H395" i="68"/>
  <c r="H448" i="68" s="1"/>
  <c r="G395" i="68"/>
  <c r="F395" i="68"/>
  <c r="E395" i="68"/>
  <c r="I387" i="68"/>
  <c r="I448" i="68" s="1"/>
  <c r="H387" i="68"/>
  <c r="G387" i="68"/>
  <c r="F387" i="68"/>
  <c r="E387" i="68"/>
  <c r="E448" i="68" s="1"/>
  <c r="I379" i="68"/>
  <c r="H379" i="68"/>
  <c r="G379" i="68"/>
  <c r="F379" i="68"/>
  <c r="F448" i="68" s="1"/>
  <c r="F544" i="68" s="1"/>
  <c r="F545" i="68" s="1"/>
  <c r="E379" i="68"/>
  <c r="I361" i="68"/>
  <c r="H361" i="68"/>
  <c r="G361" i="68"/>
  <c r="F361" i="68"/>
  <c r="E361" i="68"/>
  <c r="I338" i="68"/>
  <c r="H338" i="68"/>
  <c r="G338" i="68"/>
  <c r="F338" i="68"/>
  <c r="E338" i="68"/>
  <c r="I311" i="68"/>
  <c r="H311" i="68"/>
  <c r="G311" i="68"/>
  <c r="F311" i="68"/>
  <c r="E311" i="68"/>
  <c r="I277" i="68"/>
  <c r="H277" i="68"/>
  <c r="G277" i="68"/>
  <c r="F277" i="68"/>
  <c r="E277" i="68"/>
  <c r="I254" i="68"/>
  <c r="H254" i="68"/>
  <c r="G254" i="68"/>
  <c r="F254" i="68"/>
  <c r="E254" i="68"/>
  <c r="I221" i="68"/>
  <c r="H221" i="68"/>
  <c r="G221" i="68"/>
  <c r="F221" i="68"/>
  <c r="E221" i="68"/>
  <c r="I198" i="68"/>
  <c r="H198" i="68"/>
  <c r="G198" i="68"/>
  <c r="F198" i="68"/>
  <c r="E198" i="68"/>
  <c r="I165" i="68"/>
  <c r="H165" i="68"/>
  <c r="G165" i="68"/>
  <c r="F165" i="68"/>
  <c r="E165" i="68"/>
  <c r="I142" i="68"/>
  <c r="H142" i="68"/>
  <c r="G142" i="68"/>
  <c r="F142" i="68"/>
  <c r="E142" i="68"/>
  <c r="I108" i="68"/>
  <c r="H108" i="68"/>
  <c r="G108" i="68"/>
  <c r="F108" i="68"/>
  <c r="E108" i="68"/>
  <c r="I85" i="68"/>
  <c r="H85" i="68"/>
  <c r="G85" i="68"/>
  <c r="F85" i="68"/>
  <c r="E85" i="68"/>
  <c r="I51" i="68"/>
  <c r="H51" i="68"/>
  <c r="G51" i="68"/>
  <c r="F51" i="68"/>
  <c r="E51" i="68"/>
  <c r="I28" i="68"/>
  <c r="H28" i="68"/>
  <c r="G28" i="68"/>
  <c r="F28" i="68"/>
  <c r="E28" i="68"/>
  <c r="E62" i="69" l="1"/>
  <c r="F60" i="69"/>
  <c r="D62" i="69"/>
  <c r="D72" i="69" s="1"/>
  <c r="C62" i="69"/>
  <c r="C72" i="69" s="1"/>
  <c r="D35" i="69"/>
  <c r="D45" i="69" s="1"/>
  <c r="E35" i="69"/>
  <c r="D22" i="69"/>
  <c r="F6" i="69"/>
  <c r="E12" i="69"/>
  <c r="F11" i="69"/>
  <c r="F38" i="69"/>
  <c r="F44" i="69" s="1"/>
  <c r="F10" i="69"/>
  <c r="F34" i="69"/>
  <c r="F71" i="69"/>
  <c r="C12" i="69"/>
  <c r="C35" i="69"/>
  <c r="C45" i="69" s="1"/>
  <c r="E44" i="69"/>
  <c r="F4" i="69"/>
  <c r="F27" i="69"/>
  <c r="F35" i="69" s="1"/>
  <c r="E71" i="69"/>
  <c r="E21" i="69"/>
  <c r="C21" i="69"/>
  <c r="C44" i="69"/>
  <c r="F54" i="69"/>
  <c r="F553" i="68"/>
  <c r="F551" i="68"/>
  <c r="E544" i="68"/>
  <c r="E545" i="68" s="1"/>
  <c r="E551" i="68" s="1"/>
  <c r="I544" i="68"/>
  <c r="I545" i="68" s="1"/>
  <c r="H544" i="68"/>
  <c r="H545" i="68" s="1"/>
  <c r="G544" i="68"/>
  <c r="G545" i="68" s="1"/>
  <c r="E72" i="69" l="1"/>
  <c r="F62" i="69"/>
  <c r="F72" i="69" s="1"/>
  <c r="E45" i="69"/>
  <c r="F12" i="69"/>
  <c r="E22" i="69"/>
  <c r="F16" i="69"/>
  <c r="F21" i="69" s="1"/>
  <c r="F45" i="69"/>
  <c r="C22" i="69"/>
  <c r="I553" i="68"/>
  <c r="I551" i="68"/>
  <c r="G553" i="68"/>
  <c r="G551" i="68"/>
  <c r="H553" i="68"/>
  <c r="H551" i="68"/>
  <c r="F22" i="69" l="1"/>
  <c r="F37" i="54" l="1"/>
  <c r="F71" i="51" l="1"/>
  <c r="D71" i="51" l="1"/>
  <c r="F12" i="54" l="1"/>
  <c r="F14" i="54" l="1"/>
  <c r="J14" i="54" l="1"/>
  <c r="N28" i="54"/>
  <c r="N24" i="54"/>
  <c r="N21" i="54"/>
  <c r="N16" i="54"/>
  <c r="N11" i="54" l="1"/>
  <c r="N10" i="54"/>
  <c r="J11" i="54"/>
  <c r="F11" i="54"/>
  <c r="H99" i="51" l="1"/>
  <c r="F99" i="51"/>
  <c r="H95" i="51"/>
  <c r="H75" i="51"/>
  <c r="H54" i="51"/>
  <c r="H43" i="51"/>
  <c r="E99" i="51"/>
  <c r="G99" i="51"/>
  <c r="D99" i="51"/>
  <c r="E95" i="51"/>
  <c r="F95" i="51"/>
  <c r="G95" i="51"/>
  <c r="D95" i="51"/>
  <c r="D43" i="51"/>
  <c r="D54" i="51"/>
  <c r="D75" i="51"/>
  <c r="E75" i="51"/>
  <c r="F75" i="51"/>
  <c r="G75" i="51"/>
  <c r="E54" i="51"/>
  <c r="F54" i="51"/>
  <c r="G54" i="51"/>
  <c r="G43" i="51"/>
  <c r="E43" i="51"/>
  <c r="F43" i="51"/>
  <c r="E80" i="51"/>
  <c r="D80" i="51"/>
  <c r="A56" i="51"/>
  <c r="N8" i="54"/>
  <c r="N18" i="54" s="1"/>
  <c r="N26" i="54" s="1"/>
  <c r="J50" i="54"/>
  <c r="J35" i="54"/>
  <c r="J36" i="54"/>
  <c r="J37" i="54"/>
  <c r="J38" i="54"/>
  <c r="J39" i="54"/>
  <c r="J40" i="54"/>
  <c r="J41" i="54"/>
  <c r="J42" i="54"/>
  <c r="J43" i="54"/>
  <c r="J44" i="54"/>
  <c r="J45" i="54"/>
  <c r="J46" i="54"/>
  <c r="J47" i="54"/>
  <c r="J48" i="54"/>
  <c r="J49" i="54"/>
  <c r="J51" i="54"/>
  <c r="H53" i="54"/>
  <c r="H60" i="54" s="1"/>
  <c r="L61" i="54" s="1"/>
  <c r="B31" i="54"/>
  <c r="J8" i="54"/>
  <c r="J10" i="54"/>
  <c r="F8" i="54"/>
  <c r="F10" i="54"/>
  <c r="H102" i="51" l="1"/>
  <c r="G102" i="51"/>
  <c r="E102" i="51"/>
  <c r="D102" i="51"/>
  <c r="F102" i="51"/>
  <c r="J18" i="54"/>
  <c r="J26" i="54" s="1"/>
  <c r="F18" i="54"/>
  <c r="F26" i="54" s="1"/>
  <c r="J53" i="54"/>
  <c r="L53" i="54" s="1"/>
  <c r="J31" i="54" s="1"/>
  <c r="L58" i="54" s="1"/>
  <c r="L64" i="54" l="1"/>
  <c r="N58" i="54"/>
  <c r="N64" i="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 Hogan</author>
  </authors>
  <commentList>
    <comment ref="F34" authorId="0" shapeId="0" xr:uid="{00000000-0006-0000-0200-000001000000}">
      <text>
        <r>
          <rPr>
            <b/>
            <sz val="9"/>
            <color indexed="81"/>
            <rFont val="Tahoma"/>
            <family val="2"/>
          </rPr>
          <t xml:space="preserve">Source:  2019 DSA Payment Book </t>
        </r>
        <r>
          <rPr>
            <sz val="9"/>
            <color indexed="81"/>
            <rFont val="Tahoma"/>
            <family val="2"/>
          </rPr>
          <t xml:space="preserve">
Feb 1, 2019 1 - Revenue Tab</t>
        </r>
      </text>
    </comment>
    <comment ref="N34" authorId="0" shapeId="0" xr:uid="{00000000-0006-0000-0200-000002000000}">
      <text>
        <r>
          <rPr>
            <b/>
            <sz val="9"/>
            <color indexed="81"/>
            <rFont val="Tahoma"/>
            <family val="2"/>
          </rPr>
          <t>Source: 2017 Q2 ADE and 2017 Taxation Projections per DSA Administrator.</t>
        </r>
      </text>
    </comment>
  </commentList>
</comments>
</file>

<file path=xl/sharedStrings.xml><?xml version="1.0" encoding="utf-8"?>
<sst xmlns="http://schemas.openxmlformats.org/spreadsheetml/2006/main" count="1470" uniqueCount="503">
  <si>
    <t>Form 7 is only filled out if you currently have or anticipate loans.</t>
  </si>
  <si>
    <t>FORM 8 - TUITION AND TRANSPORTATION</t>
  </si>
  <si>
    <t>FORM 8 is only filled out if you receive or pay tuition or transportation costs to another education entity.</t>
  </si>
  <si>
    <t>Enter any tuition revenue received from NV individuals or NV school districts in column (1) under Revenue.</t>
  </si>
  <si>
    <t>Form 6 is only filled out if you maintain proprietary or enterprise funds.  This is unusual for charter schools.</t>
  </si>
  <si>
    <t>Enter tuition paid to Nevada school districts under object code 561, column (1), by program.</t>
  </si>
  <si>
    <t>Enter transportation paid to Nevada school districts under object code 511, column (2), by program.</t>
  </si>
  <si>
    <t>Enter transportation paid to out-of-state school districts under object code 512, column (4), by program.</t>
  </si>
  <si>
    <t>Enter tuition paid to out-of-state school districts under object code 562, column (3), by program.</t>
  </si>
  <si>
    <t>Totals will calculate.</t>
  </si>
  <si>
    <t>FORM 9 is filled out if you have more than one fund, and transfer funds from one fund to another.</t>
  </si>
  <si>
    <t>In column (3) General Fund, enter the amount of each transfer next to the fund listed in item #2.</t>
  </si>
  <si>
    <t>In column (5) General Fund, enter the amount of each transfer next to the fund listed in item #3.</t>
  </si>
  <si>
    <t>The totals will calculate and should balance.</t>
  </si>
  <si>
    <t>In column (3) Special Revenue Fund, enter the amount of each transfer next to the fund listed in item #2.</t>
  </si>
  <si>
    <t>In column (5) Special Revenue Fund, enter the amount of each transfer next to the fund listed in item #3.</t>
  </si>
  <si>
    <t>Form 10 is only filled out if you anticipate lobby expenses.</t>
  </si>
  <si>
    <t>Item #2, enter the source of the funding.</t>
  </si>
  <si>
    <t>Item #3, enter the anticipated costs for transportation.</t>
  </si>
  <si>
    <t>Item #1, enter the lobbying activity.</t>
  </si>
  <si>
    <t>Item #4, enter the anticipated costs for lodging and meals.</t>
  </si>
  <si>
    <t>Item #5, enter the anticipated costs for salaries and wages.</t>
  </si>
  <si>
    <t>Item #6, enter the anticipated costs for compensation to lobbyists.</t>
  </si>
  <si>
    <t>Item #7, enter the anticipated costs for entertainment.</t>
  </si>
  <si>
    <t xml:space="preserve">Enter the Entity involved in the lobbying effort. </t>
  </si>
  <si>
    <t>The total anticipated expenditures will calculate.</t>
  </si>
  <si>
    <t>Form 11 CASH FLOW</t>
  </si>
  <si>
    <t>Enter the anticipated cash flow, for each revenue source, per month.  The totals will calculate.</t>
  </si>
  <si>
    <t>Enter basic revenue sources in the left column under "REVENUES, Type:".</t>
  </si>
  <si>
    <t>ENROLLMENT AND BASIC SUPPORT GUARANTEE INFORMATION</t>
  </si>
  <si>
    <t>ESTIMATED</t>
  </si>
  <si>
    <t>Pre-kindergarten</t>
  </si>
  <si>
    <t>x .6 =</t>
  </si>
  <si>
    <t>Kindergarten</t>
  </si>
  <si>
    <t>Elementary</t>
  </si>
  <si>
    <t>Secondary</t>
  </si>
  <si>
    <t>Ungraded</t>
  </si>
  <si>
    <t>Nevada from out-of-state</t>
  </si>
  <si>
    <t>another state</t>
  </si>
  <si>
    <t>1.</t>
  </si>
  <si>
    <t>3.</t>
  </si>
  <si>
    <t>4.</t>
  </si>
  <si>
    <t>5.</t>
  </si>
  <si>
    <t>School District</t>
  </si>
  <si>
    <t>PROGRAM FUNCTION OBJECT</t>
  </si>
  <si>
    <t>1600</t>
  </si>
  <si>
    <t>100</t>
  </si>
  <si>
    <t>Salaries</t>
  </si>
  <si>
    <t>200</t>
  </si>
  <si>
    <t>Benefits</t>
  </si>
  <si>
    <t>600</t>
  </si>
  <si>
    <t>Supplies</t>
  </si>
  <si>
    <t>800</t>
  </si>
  <si>
    <t>Other</t>
  </si>
  <si>
    <t>700</t>
  </si>
  <si>
    <t>1500</t>
  </si>
  <si>
    <t>4000</t>
  </si>
  <si>
    <t>5300</t>
  </si>
  <si>
    <t xml:space="preserve">FINAL </t>
  </si>
  <si>
    <t>1110</t>
  </si>
  <si>
    <t>1190</t>
  </si>
  <si>
    <t>4900</t>
  </si>
  <si>
    <t>Other (All Objects)</t>
  </si>
  <si>
    <t>300/400/500  Purchased Services</t>
  </si>
  <si>
    <t>Property</t>
  </si>
  <si>
    <t>4900  SUBTOTAL</t>
  </si>
  <si>
    <t>5200</t>
  </si>
  <si>
    <t xml:space="preserve">000  </t>
  </si>
  <si>
    <t>TOTAL UNDISTRIBUTED EXPENDITURES</t>
  </si>
  <si>
    <t>TOTAL ALL EXPENDITURES</t>
  </si>
  <si>
    <t>6000</t>
  </si>
  <si>
    <t>XXXXXXXXXXXXXXXXXXXXXXXXXXXXXXXXXXXX</t>
  </si>
  <si>
    <t>Reserved Ending Balance</t>
  </si>
  <si>
    <t>Unreserved Ending Balance</t>
  </si>
  <si>
    <t>TOTAL ENDING FUND BALANCE</t>
  </si>
  <si>
    <t>TOTAL APPLICATIONS</t>
  </si>
  <si>
    <r>
      <t>Contingency</t>
    </r>
    <r>
      <rPr>
        <sz val="11"/>
        <rFont val="Arial"/>
        <family val="2"/>
      </rPr>
      <t xml:space="preserve"> (not to exceed 3% of Total Expenditures)</t>
    </r>
  </si>
  <si>
    <t>4200</t>
  </si>
  <si>
    <t>Site Improvement</t>
  </si>
  <si>
    <t>4200  SUBTOTAL</t>
  </si>
  <si>
    <t>4300</t>
  </si>
  <si>
    <t>Architecture/Engineering</t>
  </si>
  <si>
    <t>4300  SUBTOTAL</t>
  </si>
  <si>
    <t>4500</t>
  </si>
  <si>
    <t>4600</t>
  </si>
  <si>
    <t>Building Improvement</t>
  </si>
  <si>
    <t>2600</t>
  </si>
  <si>
    <t>Operating/Maintenance Plant Service</t>
  </si>
  <si>
    <t>2600  SUBTOTAL</t>
  </si>
  <si>
    <t>2700</t>
  </si>
  <si>
    <t>Student Transportation</t>
  </si>
  <si>
    <t>2700  SUBTOTAL</t>
  </si>
  <si>
    <t>2900</t>
  </si>
  <si>
    <t>Other Support (All Objects)</t>
  </si>
  <si>
    <t>2900  SUBTOTAL</t>
  </si>
  <si>
    <t>4100</t>
  </si>
  <si>
    <t>Land Acquisition</t>
  </si>
  <si>
    <t>4100  SUBTOTAL</t>
  </si>
  <si>
    <t>2100  SUBTOTAL</t>
  </si>
  <si>
    <t>2200</t>
  </si>
  <si>
    <t>2200  SUBTOTAL</t>
  </si>
  <si>
    <t>2300</t>
  </si>
  <si>
    <t>2300  SUBTOTAL</t>
  </si>
  <si>
    <t>2400</t>
  </si>
  <si>
    <t>2400  SUBTOTAL</t>
  </si>
  <si>
    <t>2500</t>
  </si>
  <si>
    <t>2500  SUBTOTAL</t>
  </si>
  <si>
    <t>1000</t>
  </si>
  <si>
    <t>Instruction</t>
  </si>
  <si>
    <t>3100</t>
  </si>
  <si>
    <t>420</t>
  </si>
  <si>
    <t>440</t>
  </si>
  <si>
    <t>300</t>
  </si>
  <si>
    <t>REGULAR PROGRAMS</t>
  </si>
  <si>
    <t>100 TOTAL REGULAR PROGRAMS</t>
  </si>
  <si>
    <t>SPECIAL PROGRAMS</t>
  </si>
  <si>
    <t>5000</t>
  </si>
  <si>
    <t>5100</t>
  </si>
  <si>
    <t>5400</t>
  </si>
  <si>
    <t>TOTAL OTHER SOURCES</t>
  </si>
  <si>
    <t>Reserved Opening Balance</t>
  </si>
  <si>
    <t>Unreserved Opening Balance</t>
  </si>
  <si>
    <t>TOTAL OPENING FUND BALANCE</t>
  </si>
  <si>
    <t>Prior Period Adjustments</t>
  </si>
  <si>
    <t>Residual Equity Transfers</t>
  </si>
  <si>
    <t>TOTAL ALL RESOURCES</t>
  </si>
  <si>
    <t>REVENUE</t>
  </si>
  <si>
    <t>FEDERAL SOURCES</t>
  </si>
  <si>
    <t>Adult Education</t>
  </si>
  <si>
    <t>4800</t>
  </si>
  <si>
    <t>Revenue in Lieu of Taxes</t>
  </si>
  <si>
    <t>TOTAL FEDERAL SOURCES</t>
  </si>
  <si>
    <t>LOCAL SOURCES</t>
  </si>
  <si>
    <t>1100</t>
  </si>
  <si>
    <t>Taxes</t>
  </si>
  <si>
    <t>1111</t>
  </si>
  <si>
    <t>Net Proceed of Mines</t>
  </si>
  <si>
    <t>1120</t>
  </si>
  <si>
    <t>1140</t>
  </si>
  <si>
    <t>1200</t>
  </si>
  <si>
    <t>1300</t>
  </si>
  <si>
    <t>Tuition</t>
  </si>
  <si>
    <t>1310</t>
  </si>
  <si>
    <t>1320</t>
  </si>
  <si>
    <t>1330</t>
  </si>
  <si>
    <t>1400</t>
  </si>
  <si>
    <t>Transportation Fees</t>
  </si>
  <si>
    <t>1410</t>
  </si>
  <si>
    <t>1420</t>
  </si>
  <si>
    <t>1610</t>
  </si>
  <si>
    <t>1620</t>
  </si>
  <si>
    <t>1630</t>
  </si>
  <si>
    <t>1700</t>
  </si>
  <si>
    <t>1800</t>
  </si>
  <si>
    <t>Community Service Activities</t>
  </si>
  <si>
    <t>1900</t>
  </si>
  <si>
    <t>Other Revenues</t>
  </si>
  <si>
    <t>1910</t>
  </si>
  <si>
    <t>Rent</t>
  </si>
  <si>
    <t>1920</t>
  </si>
  <si>
    <t>Donations</t>
  </si>
  <si>
    <t>1990</t>
  </si>
  <si>
    <t>TOTAL LOCAL SOURCES</t>
  </si>
  <si>
    <t>3000</t>
  </si>
  <si>
    <t>REVENUE FROM STATE SOURCES</t>
  </si>
  <si>
    <t>3200</t>
  </si>
  <si>
    <t>3800</t>
  </si>
  <si>
    <t>3900</t>
  </si>
  <si>
    <t>TOTAL STATE SOURCES</t>
  </si>
  <si>
    <t xml:space="preserve"> (2)             SALARIES      AND                        WAGES</t>
  </si>
  <si>
    <t>(3)         EMPLOYEE BENEFITS</t>
  </si>
  <si>
    <t>Regular</t>
  </si>
  <si>
    <t>Special</t>
  </si>
  <si>
    <t>Vocational</t>
  </si>
  <si>
    <t>Other PK-12</t>
  </si>
  <si>
    <t>Nonpublic School</t>
  </si>
  <si>
    <t>Community Services</t>
  </si>
  <si>
    <t>Undistributed Expenditures</t>
  </si>
  <si>
    <t>Facility Acquisition and Construction</t>
  </si>
  <si>
    <t>Contingency</t>
  </si>
  <si>
    <t>Ending Balance</t>
  </si>
  <si>
    <t>Food Service</t>
  </si>
  <si>
    <t xml:space="preserve"> </t>
  </si>
  <si>
    <t>Debt Service</t>
  </si>
  <si>
    <t>ACTUAL PRIOR</t>
  </si>
  <si>
    <t>YEAR ENDING</t>
  </si>
  <si>
    <t xml:space="preserve">CURRENT </t>
  </si>
  <si>
    <t xml:space="preserve">TENTATIVE </t>
  </si>
  <si>
    <t>APPROVED</t>
  </si>
  <si>
    <t xml:space="preserve">OTHER RESOURCES AND </t>
  </si>
  <si>
    <t>FUND BALANCE</t>
  </si>
  <si>
    <t>7.</t>
  </si>
  <si>
    <t>9.</t>
  </si>
  <si>
    <t>12.</t>
  </si>
  <si>
    <t>11.</t>
  </si>
  <si>
    <t>13.</t>
  </si>
  <si>
    <t>14.</t>
  </si>
  <si>
    <t>Support Services</t>
  </si>
  <si>
    <t>000</t>
  </si>
  <si>
    <t>2100</t>
  </si>
  <si>
    <t>UNDISTRIBUTED EXPENDITURES</t>
  </si>
  <si>
    <t>10.</t>
  </si>
  <si>
    <t>2.</t>
  </si>
  <si>
    <t>8.</t>
  </si>
  <si>
    <t>Obj 100</t>
  </si>
  <si>
    <t>Obj 200</t>
  </si>
  <si>
    <t>Obj 300-900</t>
  </si>
  <si>
    <t>Ad Valorem Taxes</t>
  </si>
  <si>
    <t>Sales &amp; Use/School Support Taxes</t>
  </si>
  <si>
    <t>Penalties &amp; Interest on Tax</t>
  </si>
  <si>
    <t>1150</t>
  </si>
  <si>
    <t>Residential Construction Tax</t>
  </si>
  <si>
    <t>Revenue from Local Govmt Units other than School Districts</t>
  </si>
  <si>
    <t>Tuition from Individuals</t>
  </si>
  <si>
    <t>Tuition-other Govt sources within State</t>
  </si>
  <si>
    <t>Tuition-other Govt sources out of State</t>
  </si>
  <si>
    <t>Trans Fees from Individuals</t>
  </si>
  <si>
    <t>1430</t>
  </si>
  <si>
    <t>1440</t>
  </si>
  <si>
    <t>Trans Fees - other Govt within State</t>
  </si>
  <si>
    <t>Trans Fees - other Govt out of State</t>
  </si>
  <si>
    <t>Trans Fees - Other Private Sources</t>
  </si>
  <si>
    <t>Investment Income</t>
  </si>
  <si>
    <t>Food Services</t>
  </si>
  <si>
    <t>Daily Sales - Reimbursable Program</t>
  </si>
  <si>
    <t>Daily Sales - Non-Reimbursable Progrm</t>
  </si>
  <si>
    <t>Special Functions</t>
  </si>
  <si>
    <t>1650</t>
  </si>
  <si>
    <t>Daily Sales - Summer Food Program</t>
  </si>
  <si>
    <t>Direct Activities</t>
  </si>
  <si>
    <t>Miscellaneous - local sources</t>
  </si>
  <si>
    <t>1930</t>
  </si>
  <si>
    <t>Gains/Loss on Sales of Capital Assets</t>
  </si>
  <si>
    <t>1940</t>
  </si>
  <si>
    <t>Textbook Sales &amp; Rentals</t>
  </si>
  <si>
    <t>1950</t>
  </si>
  <si>
    <t>Misc Revenues from Other Districts</t>
  </si>
  <si>
    <t>1960</t>
  </si>
  <si>
    <t>1970</t>
  </si>
  <si>
    <t>1980</t>
  </si>
  <si>
    <t>Misc Revenues from Other Local Govt</t>
  </si>
  <si>
    <t>Operating Revenues</t>
  </si>
  <si>
    <t>Refund of Prior Year's Expenditures</t>
  </si>
  <si>
    <t>Unrestricted Grants-in-Aid</t>
  </si>
  <si>
    <t>State Govt Restricted Funding</t>
  </si>
  <si>
    <t>3110</t>
  </si>
  <si>
    <t>Distributive School Account (DSA)</t>
  </si>
  <si>
    <t>3115</t>
  </si>
  <si>
    <t>Special Ed portion of DSA</t>
  </si>
  <si>
    <t>3210</t>
  </si>
  <si>
    <t>3220</t>
  </si>
  <si>
    <t>3230</t>
  </si>
  <si>
    <t>Special Transportation</t>
  </si>
  <si>
    <t>Adult High School Diploma Program Fnd</t>
  </si>
  <si>
    <t>Class Size Reduction</t>
  </si>
  <si>
    <t>Revenue for/on Behalf of School Dist</t>
  </si>
  <si>
    <t>4103</t>
  </si>
  <si>
    <t>E-Rate Funds</t>
  </si>
  <si>
    <t>4700</t>
  </si>
  <si>
    <t>Grants-in-Aid from Fed Govt Thru Other Intermediate Agencies</t>
  </si>
  <si>
    <t>Unrestricted Grants-in-Aid DIRECT from Fed Govt</t>
  </si>
  <si>
    <t>Revenue for/on Behalf of School District</t>
  </si>
  <si>
    <t>OTHER FINANCING SOURCES</t>
  </si>
  <si>
    <t>Issuance of Bonds</t>
  </si>
  <si>
    <t>5110</t>
  </si>
  <si>
    <t>Bond Principal</t>
  </si>
  <si>
    <t>5120</t>
  </si>
  <si>
    <t>Premium of Discount on the Issuance of Bonds</t>
  </si>
  <si>
    <t>Fund Transfers In</t>
  </si>
  <si>
    <t>Proceeds from the Disposal of Real or Personal Property</t>
  </si>
  <si>
    <t>5500</t>
  </si>
  <si>
    <t>5600</t>
  </si>
  <si>
    <t>Loan Proceeds</t>
  </si>
  <si>
    <t>Capital Lease Proceeds</t>
  </si>
  <si>
    <t>Other Long-Term Debt Proceeds</t>
  </si>
  <si>
    <t>Other Items</t>
  </si>
  <si>
    <t>6100</t>
  </si>
  <si>
    <t>6200</t>
  </si>
  <si>
    <t>6300</t>
  </si>
  <si>
    <t>6400</t>
  </si>
  <si>
    <t>Capital Contributions</t>
  </si>
  <si>
    <t>Amortization of Premium on Issuance of Bonds</t>
  </si>
  <si>
    <t>Extraordinary Items</t>
  </si>
  <si>
    <t>8000 OPENING FUND BALANCE</t>
  </si>
  <si>
    <t>140</t>
  </si>
  <si>
    <t>Summer School for Reg Programs</t>
  </si>
  <si>
    <t>140 TOTAL Summer School - Reg Prog</t>
  </si>
  <si>
    <t>240</t>
  </si>
  <si>
    <t>200 SPECIAL PROGRAMS</t>
  </si>
  <si>
    <t>Summer School for Special Programs</t>
  </si>
  <si>
    <t>240 TOTAL Summer School - Spec Prog</t>
  </si>
  <si>
    <t>270</t>
  </si>
  <si>
    <t>Gifted and Talented Programs</t>
  </si>
  <si>
    <t>270 TOTAL Gifted &amp; Talented Programs</t>
  </si>
  <si>
    <t>Vocational &amp; Technical Programs</t>
  </si>
  <si>
    <t>Total Vocational &amp; Technical Prog</t>
  </si>
  <si>
    <t>340</t>
  </si>
  <si>
    <t>Summer School for Voc &amp; Tech</t>
  </si>
  <si>
    <t>Total Summer School for Voc &amp; Tech</t>
  </si>
  <si>
    <t>English for Speakers of Other Lang</t>
  </si>
  <si>
    <t>Summer School for Other Inst Prog</t>
  </si>
  <si>
    <t>2100-2600, 2900 Other Support Services</t>
  </si>
  <si>
    <t>2700 Student Transportation</t>
  </si>
  <si>
    <t>Community Services Programs</t>
  </si>
  <si>
    <t>800 Total Community Services Programs</t>
  </si>
  <si>
    <t>900 Co-curricular &amp; Extra-Curricular</t>
  </si>
  <si>
    <t>Support Services-Students</t>
  </si>
  <si>
    <t>Support Services-Instruction</t>
  </si>
  <si>
    <t>Support Services-Gen Admin</t>
  </si>
  <si>
    <t>Support Serv-School Admin</t>
  </si>
  <si>
    <t>Central Services</t>
  </si>
  <si>
    <t>Land Improvement</t>
  </si>
  <si>
    <t>4400</t>
  </si>
  <si>
    <t>Educational Specifications Dev</t>
  </si>
  <si>
    <t>4400 SUBTOTAL</t>
  </si>
  <si>
    <t>4500 SUBTOTAL</t>
  </si>
  <si>
    <t>4600 SUBTOTAL</t>
  </si>
  <si>
    <t>4700 SUBTOTAL</t>
  </si>
  <si>
    <t>8000 ENDING FUND BALANCE</t>
  </si>
  <si>
    <t xml:space="preserve">6.     </t>
  </si>
  <si>
    <t>Subtotal</t>
  </si>
  <si>
    <t>Total WEIGHTED enrollment</t>
  </si>
  <si>
    <t>Hold Harmless</t>
  </si>
  <si>
    <t>15.</t>
  </si>
  <si>
    <t>TOTAL BASIC SUPPORT GUARANTEE (Number 13 +14)</t>
  </si>
  <si>
    <t>Carson City</t>
  </si>
  <si>
    <t>Churchill</t>
  </si>
  <si>
    <t>Clark</t>
  </si>
  <si>
    <t>Douglas</t>
  </si>
  <si>
    <t>Elko</t>
  </si>
  <si>
    <t>Esmeralda</t>
  </si>
  <si>
    <t>Eureka</t>
  </si>
  <si>
    <t>Humboldt</t>
  </si>
  <si>
    <t>Lander</t>
  </si>
  <si>
    <t>Lincoln</t>
  </si>
  <si>
    <t>Lyon</t>
  </si>
  <si>
    <t>Mineral</t>
  </si>
  <si>
    <t>Nye</t>
  </si>
  <si>
    <t>Pershing</t>
  </si>
  <si>
    <t>Storey</t>
  </si>
  <si>
    <t>Washoe</t>
  </si>
  <si>
    <t>White Pine</t>
  </si>
  <si>
    <t>Multidistict</t>
  </si>
  <si>
    <t xml:space="preserve">Charter School </t>
  </si>
  <si>
    <t>Use rates below:</t>
  </si>
  <si>
    <t>Total Weighted-#9</t>
  </si>
  <si>
    <t>Hold Harmless-#10</t>
  </si>
  <si>
    <t>This is the per pupil share of local taxes, etc, from the district.</t>
  </si>
  <si>
    <t>Estimated "Outside Revenue" (Supplemental Support) per pupil</t>
  </si>
  <si>
    <t>Reference amounts for #12</t>
  </si>
  <si>
    <t>Page 2 of 2</t>
  </si>
  <si>
    <t>Page 1 of 2</t>
  </si>
  <si>
    <t>3100  TOTAL FOOD SERVICES</t>
  </si>
  <si>
    <t>420 Total Speakers of Other Lang</t>
  </si>
  <si>
    <t>490</t>
  </si>
  <si>
    <t>Other Instructional Programs</t>
  </si>
  <si>
    <t>Total Other Instructional Programs</t>
  </si>
  <si>
    <t>PROGRAM EXPENDITURES</t>
  </si>
  <si>
    <t>PROGRAM TOTALS</t>
  </si>
  <si>
    <t>Co-Curricular/Extra Curricular</t>
  </si>
  <si>
    <t>UNDISTRIBUTED TOTALS</t>
  </si>
  <si>
    <t>Restricted Grants-in-Aid Direct - Fed</t>
  </si>
  <si>
    <t>Unrestricted Grants-in-Aid from Fed Govt pass thru the State</t>
  </si>
  <si>
    <t>Restricted Grants-in-Aid Fed Govnt pass-thru the State</t>
  </si>
  <si>
    <t>(5)                      SUB-TOTAL             REQUIRE-    MENTS</t>
  </si>
  <si>
    <t>(4)                SERVICES                SUPPLIES               AND OTHER</t>
  </si>
  <si>
    <r>
      <t xml:space="preserve">TOTAL ALL FUNDS </t>
    </r>
    <r>
      <rPr>
        <b/>
        <u/>
        <sz val="11"/>
        <rFont val="Arial"/>
        <family val="2"/>
      </rPr>
      <t>FINAL</t>
    </r>
    <r>
      <rPr>
        <b/>
        <sz val="11"/>
        <rFont val="Arial"/>
        <family val="2"/>
      </rPr>
      <t xml:space="preserve"> BUDGET</t>
    </r>
  </si>
  <si>
    <r>
      <t xml:space="preserve">TOTAL ALL FUNDS </t>
    </r>
    <r>
      <rPr>
        <b/>
        <u/>
        <sz val="11"/>
        <rFont val="Arial"/>
        <family val="2"/>
      </rPr>
      <t>TENTATIVE</t>
    </r>
  </si>
  <si>
    <t>Page 1 of 1</t>
  </si>
  <si>
    <t>Total basic support for enrollee including outside revenue</t>
  </si>
  <si>
    <t>Total Weighted</t>
  </si>
  <si>
    <t xml:space="preserve">4000s </t>
  </si>
  <si>
    <t>2000s  TOTAL SUPPORT SERVICES</t>
  </si>
  <si>
    <t>CHECKS:</t>
  </si>
  <si>
    <t>Contingency cannot exceed:</t>
  </si>
  <si>
    <t>Calculated Total Ending Fund Balance:</t>
  </si>
  <si>
    <t xml:space="preserve"> XXXXXXXX</t>
  </si>
  <si>
    <t>CHARTER SCHOOL BUDGET INSTRUCTIONS</t>
  </si>
  <si>
    <t>FORM 9 FUND TRANSFERS</t>
  </si>
  <si>
    <t>FORM 1 COVER PAGE</t>
  </si>
  <si>
    <t>Enter the name of the charter school in "Charter School - fill in the name of your school".</t>
  </si>
  <si>
    <t>FORM 2 ENROLLMENT-DSA</t>
  </si>
  <si>
    <t>Enter data in the yellow cells only.</t>
  </si>
  <si>
    <t>#13 will calculate based on the numbers you have provided for #1-12.</t>
  </si>
  <si>
    <t>The preferred method of submitting the Tentative and Final budgets to the NDE, is electronically.</t>
  </si>
  <si>
    <t>FORM 3 REVENUES</t>
  </si>
  <si>
    <t>Fill in the amounts of revenue per revenue code in column (2) from your current year estimates.</t>
  </si>
  <si>
    <t>Note: there will be a limited number of revenue sources so most of the revenue codes will be blank.</t>
  </si>
  <si>
    <t xml:space="preserve">Special Items </t>
  </si>
  <si>
    <r>
      <t xml:space="preserve">Enter the </t>
    </r>
    <r>
      <rPr>
        <b/>
        <sz val="10"/>
        <rFont val="Arial"/>
        <family val="2"/>
      </rPr>
      <t>opening balance</t>
    </r>
    <r>
      <rPr>
        <sz val="10"/>
        <rFont val="Arial"/>
        <family val="2"/>
      </rPr>
      <t xml:space="preserve"> under revenue code 8000.  Column (1) will have the audited opening balance.</t>
    </r>
  </si>
  <si>
    <t>Check that the "TOTAL ALL RESOURCES" amounts are correct.</t>
  </si>
  <si>
    <t>FORM 4 EXPENDITURES</t>
  </si>
  <si>
    <t>Fill in the expenditure amounts, per program, in column (2) on pages 1-6, from your current year estimates.</t>
  </si>
  <si>
    <t>FORM 5 EXPENDITURE SUMMARY</t>
  </si>
  <si>
    <t>The signed cover page (Form 1) for the final budget, can be scanned and sent electronically, faxed, or mailed.</t>
  </si>
  <si>
    <t>Fill in the expenditure amounts, per function, in column (2) from your current year estimates.</t>
  </si>
  <si>
    <t>FORM 7 INDEBTEDNESS</t>
  </si>
  <si>
    <t>List each loan in column (1) under the appropriate fund.</t>
  </si>
  <si>
    <t>Enter the type of loan in column (2).  Choices 1-11 are listed at the upper right of the form.</t>
  </si>
  <si>
    <r>
      <t xml:space="preserve">Enter the term of the loan in number of </t>
    </r>
    <r>
      <rPr>
        <b/>
        <sz val="10"/>
        <rFont val="Arial"/>
        <family val="2"/>
      </rPr>
      <t>MONTHS</t>
    </r>
    <r>
      <rPr>
        <sz val="10"/>
        <rFont val="Arial"/>
        <family val="2"/>
      </rPr>
      <t xml:space="preserve"> in column (3).</t>
    </r>
    <r>
      <rPr>
        <sz val="10"/>
        <rFont val="Arial"/>
        <family val="2"/>
      </rPr>
      <t xml:space="preserve"> Example 2 years = 24 months.</t>
    </r>
  </si>
  <si>
    <t>Enter date of issue in column (5).</t>
  </si>
  <si>
    <t>Enter the original amount of the loan (issue) in column (4).</t>
  </si>
  <si>
    <t>Enter date of final payment in column (6).</t>
  </si>
  <si>
    <t>Enter the interest rate of the loan in column (7).</t>
  </si>
  <si>
    <t>Enter the outstanding balance at the beginning of the current year in column (8).</t>
  </si>
  <si>
    <t>Enter the amount of interest payable in column (9) for the budgeted year beginning July 1.</t>
  </si>
  <si>
    <t>Enter the amount of principal payable in column (10) for the budgeted year beginning July 1.</t>
  </si>
  <si>
    <t>Column 11 will calculate the total interest and principal payables for the budgeted year beginning July 1.</t>
  </si>
  <si>
    <t>WEIGHTED</t>
  </si>
  <si>
    <t>Enter the anticipated cash flow, for each expenditure category, per month.  The totals will calculate.</t>
  </si>
  <si>
    <t>FORM 6 PROPRIETARY OR ENTERPRISE</t>
  </si>
  <si>
    <t>Enter the fund which includes the indebtedness in column (1).</t>
  </si>
  <si>
    <t>Enter the amount into the correct row, under column (1).</t>
  </si>
  <si>
    <t>In column (2) General Fund, list all funds with money transferred INTO the General Fund.</t>
  </si>
  <si>
    <t>In column (4) General Fund, list all funds RECEIVING General Fund transfers.</t>
  </si>
  <si>
    <t>In column (2) Special Revenue Fund, list all funds with money transferred INTO the Special Revenue Fund.</t>
  </si>
  <si>
    <t>In column (4) Special Revenue Fund, list all funds RECEIVING Special Revenue Fund transfers.</t>
  </si>
  <si>
    <t>Enter the basic operating (object) categories in the left column</t>
  </si>
  <si>
    <t>Students transported into</t>
  </si>
  <si>
    <t>Students transported to</t>
  </si>
  <si>
    <t>Estimate:  "Outside Revenue"</t>
  </si>
  <si>
    <t>Enter the number of governmental fund types. You will most likely have one (General Fund) or two (also Special Education).</t>
  </si>
  <si>
    <t>AMENDED</t>
  </si>
  <si>
    <t>ACTUAL PRIOR YEAR</t>
  </si>
  <si>
    <t>ACTUAL CURRENT YEAR</t>
  </si>
  <si>
    <r>
      <t xml:space="preserve">TOTAL </t>
    </r>
    <r>
      <rPr>
        <b/>
        <u/>
        <sz val="11"/>
        <rFont val="Arial"/>
        <family val="2"/>
      </rPr>
      <t>FINAL</t>
    </r>
    <r>
      <rPr>
        <b/>
        <sz val="11"/>
        <rFont val="Arial"/>
        <family val="2"/>
      </rPr>
      <t xml:space="preserve"> AMENDED BUDGET</t>
    </r>
  </si>
  <si>
    <t>ADE - YEAR</t>
  </si>
  <si>
    <t>Charter School Fees portion of code 1951</t>
  </si>
  <si>
    <t>430</t>
  </si>
  <si>
    <t>Total Summer School for Other Inst Prog</t>
  </si>
  <si>
    <t>Total At Risk Education Programs</t>
  </si>
  <si>
    <t>At Risk Education Programs</t>
  </si>
  <si>
    <r>
      <rPr>
        <b/>
        <sz val="9"/>
        <color theme="3" tint="0.39997558519241921"/>
        <rFont val="Arial"/>
        <family val="2"/>
      </rPr>
      <t>TENTATIVE</t>
    </r>
    <r>
      <rPr>
        <sz val="9"/>
        <rFont val="Arial"/>
        <family val="2"/>
      </rPr>
      <t xml:space="preserve"> budget is due to the clerk or secretary of the Charter School Governing Body and Nevada Department of Education (NDE) by</t>
    </r>
    <r>
      <rPr>
        <b/>
        <sz val="9"/>
        <color theme="4" tint="-0.249977111117893"/>
        <rFont val="Arial"/>
        <family val="2"/>
      </rPr>
      <t xml:space="preserve"> </t>
    </r>
    <r>
      <rPr>
        <b/>
        <sz val="9"/>
        <color theme="3" tint="0.39997558519241921"/>
        <rFont val="Arial"/>
        <family val="2"/>
      </rPr>
      <t>April 15</t>
    </r>
    <r>
      <rPr>
        <sz val="9"/>
        <rFont val="Arial"/>
        <family val="2"/>
      </rPr>
      <t xml:space="preserve"> annually.</t>
    </r>
  </si>
  <si>
    <t>Fill in the certification information on the lower left side of the page, prior to submitting the budget.  Fill in the "Scheduled Public Hearing." informationat the bottom page for the tentative budget.</t>
  </si>
  <si>
    <t>Fill in the certification information on the lower portion of the page, including the board members, prior to submitting the final budget.  The certification needs to be signed by the charter school principal or administrator and all members of the governing board.</t>
  </si>
  <si>
    <t>Fill in the actual public hearing information under "Scheduled Public Hearing:" prior to submitting the final budget.</t>
  </si>
  <si>
    <t>General Instructions:</t>
  </si>
  <si>
    <t xml:space="preserve">ADE </t>
  </si>
  <si>
    <t>Enter the total estimated expenditures for governmental funds. This amount must agree with "TOTAL ALL EXPENDITURES" on Form 4 Expenses, page 11.</t>
  </si>
  <si>
    <t>If you have a proprietary fund(s), enter the number of funds and estimated expenses.  It is unusual for Charter Schools to have proprietary funds.  This total must agree with "TOTAL EXPENSES" on Form 6 Proprietary, page 2.</t>
  </si>
  <si>
    <r>
      <t xml:space="preserve">Enter the weighted Average Daily Enrollments (ADE) for </t>
    </r>
    <r>
      <rPr>
        <u/>
        <sz val="10"/>
        <rFont val="Arial"/>
        <family val="2"/>
      </rPr>
      <t>both</t>
    </r>
    <r>
      <rPr>
        <sz val="10"/>
        <rFont val="Arial"/>
        <family val="2"/>
      </rPr>
      <t xml:space="preserve"> "Actual Year Ending 06/30/XX" (columns D/F &amp; H/J) for pre-K, Kindergarten, Elementary, Secondary, and Ungraded.  As well as "Students transported into Nevada from out-of-state" and "Students transported to another state".</t>
    </r>
  </si>
  <si>
    <t>Enter the weighted ADE for "Estimated Year Ending 06/30/XX" for the budget submission year in #1-5, 7-8.</t>
  </si>
  <si>
    <t>Enter the Hold Harmless amount in #10.  As per SB508 (2015) hold harmless may only consider the prior year.</t>
  </si>
  <si>
    <t>Enter the WEIGHTED estimated average daily enrollments based on School District of residence in #11.  If the pupils only reside in one school district, enter the total number of students (WEIGHTED) next to that district.  If they reside in more than one district, allocate the enrollment to the correct school districts.  The rate for basic support will automatically calculate for you.</t>
  </si>
  <si>
    <t>Enter an estimated "Outside Revenue" amount in #12.  The prior year amounts are listed at the far right under #11 as a reference.</t>
  </si>
  <si>
    <t>Fill in the amounts of revenue for the prior fiscal year per revenue code in column (1) from your audited financial statements.</t>
  </si>
  <si>
    <t>Fill in the amounts of revenue  per revenue code in column (2) from your current year estimates.</t>
  </si>
  <si>
    <t>Fill in the amounts of revenue per revenue code in column (3) based on anticipated revenue for the school year to begin July 1 for the tentative budget.</t>
  </si>
  <si>
    <t>Fill in the amounts of revenue per revenue code in column (4) based on the approved and adopted budget for the school year to begin July 1 for the final budget.</t>
  </si>
  <si>
    <r>
      <t xml:space="preserve">Column (2) will have the audited </t>
    </r>
    <r>
      <rPr>
        <b/>
        <sz val="10"/>
        <rFont val="Arial"/>
        <family val="2"/>
      </rPr>
      <t>ending</t>
    </r>
    <r>
      <rPr>
        <sz val="10"/>
        <rFont val="Arial"/>
        <family val="2"/>
      </rPr>
      <t xml:space="preserve"> balance from column (1) as the budgeted opening balances (3) and (4) will be the anticipated ending balance for the current year, column (2).</t>
    </r>
  </si>
  <si>
    <t>Fill in the expenditure amounts, per program, in column (1) on pages 1-6, from your audited financial statements.</t>
  </si>
  <si>
    <t>Fill in the expenditure amounts, per program, in column (3) on pages 1-6, based on anticipated expenditures for the school year to begin July 1 for the tentative budget.</t>
  </si>
  <si>
    <t>Fill in the expenditure amounts, per program, in column (4) on pages 1-6, based on the approved and adopted budget for the school year to begin July 1 for the final budget.</t>
  </si>
  <si>
    <t>Fill in the remaining expenditures (Undistributed, food service, facilities and debt) in column (1) on pages 8-11 from your audited financial statements.  Do not forget to include your charter school sponsorship fees.</t>
  </si>
  <si>
    <t>Fill in the remaining expenditures (Undistributed, food service, facilities and debt) in column (2) on pages 8-11 for your current year expenditures.  Do not forget to include your charter school sponsorship fees.</t>
  </si>
  <si>
    <t>Fill in the remaining expenditures (Undistributed, food service, facilities and debt) in column (3) on pages 8-11 based on anticipated expenditures for the school year beginning July 1.  Do not forget to include your charter school sponsorship fees.</t>
  </si>
  <si>
    <t>Fill in the remaining expenditures (Undistributed, food service, facilities and debt) in column (4) on pages 8-11 based on the approved and adopted budget for the school year beginning July 1.  Do not forget to include your charter school sponsorship fees.</t>
  </si>
  <si>
    <t>Fill in the contingency amount under function 6300, if appropriate.  Note that it is not to exceed 3% of all expenditures.  This amount has been calculated for you at the bottom of page 11.</t>
  </si>
  <si>
    <t>Fill in the ending balance under function 8000.  This amount has been calculated for you at the bottom of page 11.  If you do not agree, please check that all revenue and expense items have been included on Forms 3 and 4.</t>
  </si>
  <si>
    <r>
      <t xml:space="preserve">If the ending balance is less than zero, please reallocate your expenditures and/or revenues.  </t>
    </r>
    <r>
      <rPr>
        <b/>
        <sz val="10"/>
        <rFont val="Arial"/>
        <family val="2"/>
      </rPr>
      <t>We expect all charter schools to be fiscally responsible</t>
    </r>
    <r>
      <rPr>
        <sz val="10"/>
        <rFont val="Arial"/>
        <family val="2"/>
      </rPr>
      <t xml:space="preserve">.  A positive ending balance is required unless prior arrangements have been made and approved by your sponsor AND the Deputy Superintendent of Business Support and Services.    </t>
    </r>
  </si>
  <si>
    <t>This form calculates the information from Forms 3 and 4.  Please check the numbers to verify that they are correct.</t>
  </si>
  <si>
    <t>Fill in the amounts of revenue per revenue code in column (1) from your audited financial statements.</t>
  </si>
  <si>
    <r>
      <t xml:space="preserve">Column (2) will have the audited </t>
    </r>
    <r>
      <rPr>
        <b/>
        <sz val="10"/>
        <rFont val="Arial"/>
        <family val="2"/>
      </rPr>
      <t>ending</t>
    </r>
    <r>
      <rPr>
        <sz val="10"/>
        <rFont val="Arial"/>
        <family val="2"/>
      </rPr>
      <t xml:space="preserve"> balance from column (1).  The budgeted opening balances (3) and (4) will be the aniticipated ending balance for the current year, column (2).</t>
    </r>
  </si>
  <si>
    <t>Fill in the expenditure amounts, per function, in column (1) from your audited financial statements.</t>
  </si>
  <si>
    <t>Fill in the expenditure amounts, per function, in column (3) based on anticipated expenditures for the school year to begin July 1 for the tentative budget.,</t>
  </si>
  <si>
    <t>Fill in the expenditure amounts, per function, in column (4) based on the approved and adopted budget for the school year to begin July 1 for the final budget.</t>
  </si>
  <si>
    <t>Fill in the ending balance under function 8000.  This amount has been calculated for you at the bottom of the page.  If you do not agree, please check that all revenue and expense items have been included.</t>
  </si>
  <si>
    <t>Enter any transportation revenue received from NV individuals or NV school districts in column (2) under Revenue.  Enter the amount into the correct row, under column (2).</t>
  </si>
  <si>
    <t>Enter any tuition revenue received from out-of-state individuals or out-of-state school districts in column (3).  Enter the amount into the correct row, under column (3).</t>
  </si>
  <si>
    <t>Enter any transportation revenue received from out-of-state individuals or out-of-state school districts in column (4).  Enter the amount into the correct row, under column (4).</t>
  </si>
  <si>
    <t>Item #8, enter the anticipated costs for supplies, equipment &amp; facilities; other personnel and services spent in Carson City.</t>
  </si>
  <si>
    <t>Enter the total budgeted revenue per source under the column at the right "Final Approved Budget".  The variance will calculate.</t>
  </si>
  <si>
    <t>Enter the total budgeted expenditures per category under the column at the right "Final Approved Budget".  The variance will calculate.</t>
  </si>
  <si>
    <t>In the bottom section, enter the opening cash balance as of July 1, in the "PROJECTED July" column, in the row "Begin Cash Balance (F/B).  The remaining balances will calculate as additional data is entered.</t>
  </si>
  <si>
    <t>Estimated dollar value of special education weighted funding</t>
  </si>
  <si>
    <t>(NRS 387.123)</t>
  </si>
  <si>
    <t>Per NAC 387.720:</t>
  </si>
  <si>
    <t>Governing Body to NDE, Program Analyst - Fiscal Analysis Division - Legislative Counsel Bureau and the Charter School sponsor.</t>
  </si>
  <si>
    <r>
      <rPr>
        <b/>
        <sz val="9"/>
        <color theme="5" tint="-0.249977111117893"/>
        <rFont val="Arial"/>
        <family val="2"/>
      </rPr>
      <t>FINAL</t>
    </r>
    <r>
      <rPr>
        <sz val="9"/>
        <rFont val="Arial"/>
        <family val="2"/>
      </rPr>
      <t xml:space="preserve"> budget must be adopted on or before</t>
    </r>
    <r>
      <rPr>
        <sz val="9"/>
        <color theme="5" tint="-0.249977111117893"/>
        <rFont val="Arial"/>
        <family val="2"/>
      </rPr>
      <t xml:space="preserve"> </t>
    </r>
    <r>
      <rPr>
        <b/>
        <sz val="9"/>
        <color theme="5" tint="-0.249977111117893"/>
        <rFont val="Arial"/>
        <family val="2"/>
      </rPr>
      <t>June 8</t>
    </r>
    <r>
      <rPr>
        <sz val="9"/>
        <rFont val="Arial"/>
        <family val="2"/>
      </rPr>
      <t xml:space="preserve"> Annually.  Copies of the approved final budget are then SUBMITTED by the Charter School Governing</t>
    </r>
  </si>
  <si>
    <t>TOTAL FACILITIES ACQUISITION &amp; CONSTR</t>
  </si>
  <si>
    <t>(1) 
PROGRAM OR FUNCTION</t>
  </si>
  <si>
    <t>formulas corrected to include 430 at risk programs</t>
  </si>
  <si>
    <t>Actual 2019 per pupil amount used for budgeting purposes</t>
  </si>
  <si>
    <t>Est. SY19-20</t>
  </si>
  <si>
    <t>x 1 =</t>
  </si>
  <si>
    <t>x 1=</t>
  </si>
  <si>
    <t xml:space="preserve">Enter the estimated dollar value of Special Education weighted funding anticipated to be received in FY20 (should be based upon FY19 funding).  </t>
  </si>
  <si>
    <t>FORM 10 LOBBY EXPENSES</t>
  </si>
  <si>
    <t>Quest Preparatory Academy</t>
  </si>
  <si>
    <t>School</t>
  </si>
  <si>
    <t>Ending 06/30/19</t>
  </si>
  <si>
    <t>ADE ENDING 06/30/20</t>
  </si>
  <si>
    <t>ENDING 06/30/21</t>
  </si>
  <si>
    <t>Fiscal Year  2020-2021</t>
  </si>
  <si>
    <t>Revenues</t>
  </si>
  <si>
    <t>BUDGET YEAR ENDING 06/30/21</t>
  </si>
  <si>
    <t>Expenditures</t>
  </si>
  <si>
    <t>Budget Fiscal Year 2020-2021</t>
  </si>
  <si>
    <t>TENTATIVE BUDGET 2020-2021</t>
  </si>
  <si>
    <t>FINAL BUDGET 2020-2021</t>
  </si>
  <si>
    <t>Exp Summary</t>
  </si>
  <si>
    <t>FINAL AMENDED BUDGET-Estimate</t>
  </si>
  <si>
    <t>Enrollment -DSA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</si>
</sst>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_);\(0\)"/>
    <numFmt numFmtId="166" formatCode="[$-409]mmmm\ d\,\ yyyy;@"/>
    <numFmt numFmtId="168" formatCode="mm/dd/yy;@"/>
    <numFmt numFmtId="169" formatCode="_(* #,##0.0_);_(* \(#,##0.0\);_(* &quot;-&quot;??_);_(@_)"/>
    <numFmt numFmtId="170" formatCode="_(* #,##0_);_(* \(#,##0\);_(* &quot;-&quot;??_);_(@_)"/>
    <numFmt numFmtId="171" formatCode="&quot;$&quot;#,##0"/>
    <numFmt numFmtId="172" formatCode="#,##0.0"/>
    <numFmt numFmtId="173" formatCode="&quot;$&quot;#,##0\ ;\(&quot;$&quot;#,##0\)"/>
    <numFmt numFmtId="174" formatCode="_(* #,##0.00_);_(* \(#,##0.00\);_(* \-??_);_(@_)"/>
    <numFmt numFmtId="175" formatCode="_(\$* #,##0.00_);_(\$* \(#,##0.00\);_(\$* \-??_);_(@_)"/>
    <numFmt numFmtId="176" formatCode="_ * #,##0.00_ ;_ * \-#,##0.00_ ;_ * \-??_ ;_ @_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u/>
      <sz val="9"/>
      <name val="Arial"/>
      <family val="2"/>
    </font>
    <font>
      <sz val="11"/>
      <name val="Arial"/>
      <family val="2"/>
    </font>
    <font>
      <b/>
      <sz val="10"/>
      <name val="Arial"/>
      <family val="2"/>
    </font>
    <font>
      <sz val="12"/>
      <name val="Arial"/>
      <family val="2"/>
    </font>
    <font>
      <b/>
      <sz val="11"/>
      <name val="Arial"/>
      <family val="2"/>
    </font>
    <font>
      <sz val="10"/>
      <name val="Arial"/>
      <family val="2"/>
    </font>
    <font>
      <b/>
      <u/>
      <sz val="11"/>
      <name val="Arial"/>
      <family val="2"/>
    </font>
    <font>
      <sz val="8"/>
      <name val="Arial"/>
      <family val="2"/>
    </font>
    <font>
      <sz val="9"/>
      <name val="Arial"/>
      <family val="2"/>
    </font>
    <font>
      <b/>
      <sz val="12"/>
      <name val="Arial"/>
      <family val="2"/>
    </font>
    <font>
      <i/>
      <sz val="10"/>
      <name val="Arial"/>
      <family val="2"/>
    </font>
    <font>
      <b/>
      <u/>
      <sz val="9"/>
      <name val="Arial"/>
      <family val="2"/>
    </font>
    <font>
      <u/>
      <sz val="10"/>
      <name val="Arial"/>
      <family val="2"/>
    </font>
    <font>
      <u/>
      <sz val="11"/>
      <name val="Arial"/>
      <family val="2"/>
    </font>
    <font>
      <sz val="11"/>
      <color rgb="FFFF0000"/>
      <name val="Arial"/>
      <family val="2"/>
    </font>
    <font>
      <sz val="12"/>
      <color theme="1"/>
      <name val="Calibri"/>
      <family val="2"/>
      <scheme val="minor"/>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name val="Courier"/>
      <family val="3"/>
    </font>
    <font>
      <sz val="12"/>
      <name val="Helv"/>
    </font>
    <font>
      <b/>
      <sz val="11"/>
      <color rgb="FFFF0000"/>
      <name val="Arial"/>
      <family val="2"/>
    </font>
    <font>
      <sz val="9"/>
      <color rgb="FFFF0000"/>
      <name val="Arial"/>
      <family val="2"/>
    </font>
    <font>
      <sz val="11"/>
      <color indexed="8"/>
      <name val="Calibri"/>
      <family val="2"/>
    </font>
    <font>
      <sz val="18"/>
      <name val="Times New Roman"/>
      <family val="1"/>
    </font>
    <font>
      <sz val="8"/>
      <name val="Times New Roman"/>
      <family val="1"/>
    </font>
    <font>
      <sz val="10"/>
      <color indexed="10"/>
      <name val="Arial"/>
      <family val="2"/>
    </font>
    <font>
      <u/>
      <sz val="10"/>
      <color indexed="12"/>
      <name val="Arial"/>
      <family val="2"/>
    </font>
    <font>
      <b/>
      <sz val="11"/>
      <color indexed="62"/>
      <name val="Arial"/>
      <family val="2"/>
    </font>
    <font>
      <sz val="11"/>
      <color indexed="10"/>
      <name val="Calibri"/>
      <family val="2"/>
    </font>
    <font>
      <sz val="12"/>
      <color indexed="8"/>
      <name val="Verdana"/>
      <family val="2"/>
    </font>
    <font>
      <sz val="10"/>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0"/>
      <name val="Arial"/>
      <family val="2"/>
      <charset val="1"/>
    </font>
    <font>
      <b/>
      <sz val="10"/>
      <color indexed="8"/>
      <name val="Arial"/>
      <family val="2"/>
    </font>
    <font>
      <b/>
      <sz val="11"/>
      <color indexed="10"/>
      <name val="Calibri"/>
      <family val="2"/>
      <scheme val="minor"/>
    </font>
    <font>
      <i/>
      <sz val="10"/>
      <color rgb="FF7F7F7F"/>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u/>
      <sz val="10"/>
      <color rgb="FF0000FF"/>
      <name val="Arial"/>
      <family val="2"/>
      <charset val="1"/>
    </font>
    <font>
      <sz val="11"/>
      <color indexed="10"/>
      <name val="Calibri"/>
      <family val="2"/>
      <scheme val="minor"/>
    </font>
    <font>
      <sz val="11"/>
      <color indexed="19"/>
      <name val="Calibri"/>
      <family val="2"/>
      <scheme val="minor"/>
    </font>
    <font>
      <b/>
      <sz val="18"/>
      <color indexed="62"/>
      <name val="Cambria"/>
      <family val="2"/>
      <scheme val="major"/>
    </font>
    <font>
      <b/>
      <sz val="11"/>
      <color theme="3"/>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9"/>
      <color theme="4" tint="-0.249977111117893"/>
      <name val="Arial"/>
      <family val="2"/>
    </font>
    <font>
      <b/>
      <sz val="9"/>
      <color theme="3" tint="0.39997558519241921"/>
      <name val="Arial"/>
      <family val="2"/>
    </font>
    <font>
      <b/>
      <sz val="9"/>
      <color theme="5" tint="-0.249977111117893"/>
      <name val="Arial"/>
      <family val="2"/>
    </font>
    <font>
      <sz val="9"/>
      <color theme="5" tint="-0.249977111117893"/>
      <name val="Arial"/>
      <family val="2"/>
    </font>
    <font>
      <sz val="10"/>
      <name val="Helv"/>
    </font>
    <font>
      <sz val="11"/>
      <color theme="1"/>
      <name val="Courier New"/>
      <family val="2"/>
    </font>
    <font>
      <b/>
      <sz val="15"/>
      <color theme="3"/>
      <name val="Courier New"/>
      <family val="2"/>
    </font>
    <font>
      <b/>
      <sz val="13"/>
      <color theme="3"/>
      <name val="Courier New"/>
      <family val="2"/>
    </font>
    <font>
      <b/>
      <sz val="11"/>
      <color theme="3"/>
      <name val="Courier New"/>
      <family val="2"/>
    </font>
    <font>
      <sz val="11"/>
      <color rgb="FF006100"/>
      <name val="Courier New"/>
      <family val="2"/>
    </font>
    <font>
      <sz val="11"/>
      <color rgb="FF9C0006"/>
      <name val="Courier New"/>
      <family val="2"/>
    </font>
    <font>
      <sz val="11"/>
      <color rgb="FF9C6500"/>
      <name val="Courier New"/>
      <family val="2"/>
    </font>
    <font>
      <sz val="11"/>
      <color rgb="FF3F3F76"/>
      <name val="Courier New"/>
      <family val="2"/>
    </font>
    <font>
      <b/>
      <sz val="11"/>
      <color rgb="FF3F3F3F"/>
      <name val="Courier New"/>
      <family val="2"/>
    </font>
    <font>
      <b/>
      <sz val="11"/>
      <color rgb="FFFA7D00"/>
      <name val="Courier New"/>
      <family val="2"/>
    </font>
    <font>
      <sz val="11"/>
      <color rgb="FFFA7D00"/>
      <name val="Courier New"/>
      <family val="2"/>
    </font>
    <font>
      <b/>
      <sz val="11"/>
      <color theme="0"/>
      <name val="Courier New"/>
      <family val="2"/>
    </font>
    <font>
      <sz val="11"/>
      <color rgb="FFFF0000"/>
      <name val="Courier New"/>
      <family val="2"/>
    </font>
    <font>
      <i/>
      <sz val="11"/>
      <color rgb="FF7F7F7F"/>
      <name val="Courier New"/>
      <family val="2"/>
    </font>
    <font>
      <b/>
      <sz val="11"/>
      <color theme="1"/>
      <name val="Courier New"/>
      <family val="2"/>
    </font>
    <font>
      <sz val="11"/>
      <color theme="0"/>
      <name val="Courier New"/>
      <family val="2"/>
    </font>
    <font>
      <b/>
      <sz val="18"/>
      <name val="Arial"/>
      <family val="2"/>
    </font>
    <font>
      <b/>
      <sz val="8"/>
      <name val="Arial"/>
      <family val="2"/>
    </font>
    <font>
      <b/>
      <sz val="11"/>
      <color rgb="FF0070C0"/>
      <name val="Calibri"/>
      <family val="2"/>
      <scheme val="minor"/>
    </font>
    <font>
      <b/>
      <sz val="11"/>
      <color indexed="8"/>
      <name val="Calibri"/>
      <family val="2"/>
    </font>
    <font>
      <sz val="11"/>
      <name val="Calibri"/>
      <family val="2"/>
      <scheme val="minor"/>
    </font>
  </fonts>
  <fills count="63">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6" tint="0.79998168889431442"/>
        <bgColor indexed="64"/>
      </patternFill>
    </fill>
    <fill>
      <patternFill patternType="solid">
        <fgColor indexed="40"/>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tint="-0.14999847407452621"/>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s>
  <borders count="7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double">
        <color indexed="8"/>
      </top>
      <bottom/>
      <diagonal/>
    </border>
    <border>
      <left/>
      <right/>
      <top style="thin">
        <color indexed="56"/>
      </top>
      <bottom style="double">
        <color indexed="56"/>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style="hair">
        <color indexed="64"/>
      </left>
      <right style="hair">
        <color indexed="64"/>
      </right>
      <top style="hair">
        <color indexed="64"/>
      </top>
      <bottom style="hair">
        <color indexed="64"/>
      </bottom>
      <diagonal/>
    </border>
    <border>
      <left style="dashed">
        <color indexed="64"/>
      </left>
      <right/>
      <top style="dashed">
        <color indexed="64"/>
      </top>
      <bottom/>
      <diagonal/>
    </border>
  </borders>
  <cellStyleXfs count="15648">
    <xf numFmtId="0" fontId="0" fillId="0" borderId="0"/>
    <xf numFmtId="43" fontId="5" fillId="0" borderId="0" applyFont="0" applyFill="0" applyBorder="0" applyAlignment="0" applyProtection="0"/>
    <xf numFmtId="44" fontId="5" fillId="0" borderId="0" applyFont="0" applyFill="0" applyBorder="0" applyAlignment="0" applyProtection="0"/>
    <xf numFmtId="0" fontId="26" fillId="0" borderId="0" applyNumberFormat="0" applyFill="0" applyBorder="0" applyAlignment="0" applyProtection="0"/>
    <xf numFmtId="0" fontId="27" fillId="0" borderId="51" applyNumberFormat="0" applyFill="0" applyAlignment="0" applyProtection="0"/>
    <xf numFmtId="0" fontId="28" fillId="0" borderId="52" applyNumberFormat="0" applyFill="0" applyAlignment="0" applyProtection="0"/>
    <xf numFmtId="0" fontId="29" fillId="0" borderId="53"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54" applyNumberFormat="0" applyAlignment="0" applyProtection="0"/>
    <xf numFmtId="0" fontId="34" fillId="8" borderId="55" applyNumberFormat="0" applyAlignment="0" applyProtection="0"/>
    <xf numFmtId="0" fontId="35" fillId="8" borderId="54" applyNumberFormat="0" applyAlignment="0" applyProtection="0"/>
    <xf numFmtId="0" fontId="36" fillId="0" borderId="56" applyNumberFormat="0" applyFill="0" applyAlignment="0" applyProtection="0"/>
    <xf numFmtId="0" fontId="37" fillId="9" borderId="57"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59" applyNumberFormat="0" applyFill="0" applyAlignment="0" applyProtection="0"/>
    <xf numFmtId="0" fontId="41"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1" fillId="34" borderId="0" applyNumberFormat="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4" fillId="0" borderId="0"/>
    <xf numFmtId="0" fontId="5" fillId="0" borderId="0"/>
    <xf numFmtId="44" fontId="5"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10" borderId="58" applyNumberFormat="0" applyFont="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0" fontId="62" fillId="49" borderId="5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74" fontId="6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 fontId="4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175" fontId="60" fillId="0" borderId="0"/>
    <xf numFmtId="175" fontId="60" fillId="0" borderId="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173" fontId="42" fillId="0" borderId="0" applyFont="0" applyFill="0" applyBorder="0" applyAlignment="0" applyProtection="0"/>
    <xf numFmtId="0" fontId="42" fillId="0" borderId="0" applyFont="0" applyFill="0" applyBorder="0" applyAlignment="0" applyProtection="0"/>
    <xf numFmtId="166" fontId="42" fillId="0" borderId="0" applyFont="0" applyFill="0" applyBorder="0" applyAlignment="0" applyProtection="0"/>
    <xf numFmtId="0" fontId="63" fillId="0" borderId="0" applyNumberFormat="0" applyFill="0" applyBorder="0" applyAlignment="0" applyProtection="0"/>
    <xf numFmtId="2" fontId="42" fillId="0" borderId="0" applyFont="0" applyFill="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48" fillId="0" borderId="0" applyNumberFormat="0" applyFill="0" applyBorder="0" applyAlignment="0" applyProtection="0"/>
    <xf numFmtId="166" fontId="48" fillId="0" borderId="0" applyNumberFormat="0" applyFill="0" applyBorder="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64"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48" fillId="0" borderId="0" applyNumberFormat="0" applyFill="0" applyBorder="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166" fontId="49" fillId="0" borderId="0" applyNumberFormat="0" applyFill="0" applyBorder="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65"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49" fillId="0" borderId="0" applyNumberFormat="0" applyFill="0" applyBorder="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66" fillId="0" borderId="64" applyNumberFormat="0" applyFill="0" applyAlignment="0" applyProtection="0"/>
    <xf numFmtId="0" fontId="52"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166" fontId="51" fillId="0" borderId="0" applyNumberFormat="0" applyFill="0" applyBorder="0" applyAlignment="0" applyProtection="0">
      <alignment vertical="top"/>
      <protection locked="0"/>
    </xf>
    <xf numFmtId="0" fontId="67" fillId="0" borderId="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33" fillId="41" borderId="54" applyNumberFormat="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68"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69" fillId="6" borderId="0" applyNumberFormat="0" applyBorder="0" applyAlignment="0" applyProtection="0"/>
    <xf numFmtId="0" fontId="4" fillId="0" borderId="0"/>
    <xf numFmtId="0" fontId="4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4" fillId="0" borderId="0" applyNumberFormat="0" applyFill="0" applyBorder="0" applyProtection="0">
      <alignmen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0" fillId="0" borderId="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5" fillId="0" borderId="0"/>
    <xf numFmtId="166" fontId="5" fillId="0" borderId="0"/>
    <xf numFmtId="0" fontId="4" fillId="0" borderId="0"/>
    <xf numFmtId="0" fontId="43"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47" fillId="0" borderId="0"/>
    <xf numFmtId="0" fontId="5" fillId="0" borderId="0"/>
    <xf numFmtId="0" fontId="54" fillId="0" borderId="0" applyNumberFormat="0" applyFill="0" applyBorder="0" applyProtection="0">
      <alignment vertical="top" wrapText="1"/>
    </xf>
    <xf numFmtId="0" fontId="54" fillId="0" borderId="0" applyNumberFormat="0" applyFill="0" applyBorder="0" applyProtection="0">
      <alignment vertical="top" wrapText="1"/>
    </xf>
    <xf numFmtId="0" fontId="54" fillId="0" borderId="0" applyNumberFormat="0" applyFill="0" applyBorder="0" applyProtection="0">
      <alignment vertical="top" wrapText="1"/>
    </xf>
    <xf numFmtId="0" fontId="5" fillId="0" borderId="0" applyFill="0"/>
    <xf numFmtId="0" fontId="4" fillId="0" borderId="0"/>
    <xf numFmtId="0" fontId="43" fillId="0" borderId="0"/>
    <xf numFmtId="0" fontId="4" fillId="0" borderId="0"/>
    <xf numFmtId="0" fontId="4" fillId="0" borderId="0"/>
    <xf numFmtId="166" fontId="4" fillId="0" borderId="0"/>
    <xf numFmtId="0" fontId="4" fillId="0" borderId="0"/>
    <xf numFmtId="0" fontId="4" fillId="0" borderId="0"/>
    <xf numFmtId="166"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4" fillId="0" borderId="0"/>
    <xf numFmtId="0" fontId="43"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4" fillId="0" borderId="0"/>
    <xf numFmtId="0" fontId="43" fillId="0" borderId="0"/>
    <xf numFmtId="166" fontId="4" fillId="0" borderId="0"/>
    <xf numFmtId="0" fontId="4" fillId="0" borderId="0"/>
    <xf numFmtId="0" fontId="43" fillId="0" borderId="0"/>
    <xf numFmtId="0" fontId="5" fillId="0" borderId="0"/>
    <xf numFmtId="0" fontId="4" fillId="0" borderId="0"/>
    <xf numFmtId="0" fontId="4" fillId="0" borderId="0"/>
    <xf numFmtId="0" fontId="4" fillId="0" borderId="0"/>
    <xf numFmtId="0" fontId="4" fillId="0" borderId="0"/>
    <xf numFmtId="166" fontId="4" fillId="0" borderId="0"/>
    <xf numFmtId="0" fontId="43" fillId="0" borderId="0"/>
    <xf numFmtId="0" fontId="4" fillId="0" borderId="0"/>
    <xf numFmtId="166" fontId="5" fillId="0" borderId="0"/>
    <xf numFmtId="0" fontId="43" fillId="0" borderId="0"/>
    <xf numFmtId="166" fontId="5" fillId="0" borderId="0"/>
    <xf numFmtId="166" fontId="5" fillId="0" borderId="0"/>
    <xf numFmtId="0" fontId="43" fillId="0" borderId="0"/>
    <xf numFmtId="166" fontId="5" fillId="0" borderId="0"/>
    <xf numFmtId="0" fontId="5" fillId="0" borderId="0"/>
    <xf numFmtId="0" fontId="43" fillId="0" borderId="0"/>
    <xf numFmtId="0" fontId="4" fillId="0" borderId="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0" fontId="34" fillId="49" borderId="55"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0" fillId="0" borderId="0"/>
    <xf numFmtId="9" fontId="60" fillId="0" borderId="0"/>
    <xf numFmtId="9" fontId="5"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60" fillId="0" borderId="0"/>
    <xf numFmtId="0" fontId="59" fillId="0" borderId="0" applyNumberFormat="0" applyFill="0" applyBorder="0" applyAlignment="0" applyProtection="0"/>
    <xf numFmtId="0" fontId="59" fillId="0" borderId="0" applyNumberFormat="0" applyFill="0" applyBorder="0" applyAlignment="0" applyProtection="0"/>
    <xf numFmtId="0" fontId="7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2" fillId="0" borderId="66" applyNumberFormat="0" applyFont="0" applyFill="0" applyAlignment="0" applyProtection="0"/>
    <xf numFmtId="166" fontId="42" fillId="0" borderId="66" applyNumberFormat="0" applyFon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2" fillId="0" borderId="66" applyNumberFormat="0" applyFon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0" fillId="0" borderId="67" applyNumberFormat="0" applyFill="0" applyAlignment="0" applyProtection="0"/>
    <xf numFmtId="0" fontId="42" fillId="0" borderId="66" applyNumberFormat="0" applyFont="0" applyFill="0" applyAlignment="0" applyProtection="0"/>
    <xf numFmtId="0" fontId="42" fillId="0" borderId="66" applyNumberFormat="0" applyFont="0" applyFill="0" applyAlignment="0" applyProtection="0"/>
    <xf numFmtId="0" fontId="42" fillId="0" borderId="66" applyNumberFormat="0" applyFont="0" applyFill="0" applyAlignment="0" applyProtection="0"/>
    <xf numFmtId="0" fontId="42" fillId="0" borderId="66" applyNumberFormat="0" applyFont="0" applyFill="0" applyAlignment="0" applyProtection="0"/>
    <xf numFmtId="0" fontId="42" fillId="0" borderId="66" applyNumberFormat="0" applyFont="0" applyFill="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41" fillId="34" borderId="0" applyNumberFormat="0" applyBorder="0" applyAlignment="0" applyProtection="0"/>
    <xf numFmtId="0" fontId="41" fillId="11"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31" borderId="0" applyNumberFormat="0" applyBorder="0" applyAlignment="0" applyProtection="0"/>
    <xf numFmtId="0" fontId="31" fillId="5" borderId="0" applyNumberFormat="0" applyBorder="0" applyAlignment="0" applyProtection="0"/>
    <xf numFmtId="0" fontId="35" fillId="8" borderId="5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30" fillId="4" borderId="0" applyNumberFormat="0" applyBorder="0" applyAlignment="0" applyProtection="0"/>
    <xf numFmtId="0" fontId="27" fillId="0" borderId="51" applyNumberFormat="0" applyFill="0" applyAlignment="0" applyProtection="0"/>
    <xf numFmtId="0" fontId="28" fillId="0" borderId="52" applyNumberFormat="0" applyFill="0" applyAlignment="0" applyProtection="0"/>
    <xf numFmtId="0" fontId="29" fillId="0" borderId="53" applyNumberFormat="0" applyFill="0" applyAlignment="0" applyProtection="0"/>
    <xf numFmtId="0" fontId="29" fillId="0" borderId="0" applyNumberFormat="0" applyFill="0" applyBorder="0" applyAlignment="0" applyProtection="0"/>
    <xf numFmtId="0" fontId="33" fillId="7" borderId="54" applyNumberFormat="0" applyAlignment="0" applyProtection="0"/>
    <xf numFmtId="0" fontId="36" fillId="0" borderId="56" applyNumberFormat="0" applyFill="0" applyAlignment="0" applyProtection="0"/>
    <xf numFmtId="0" fontId="32" fillId="6" borderId="0" applyNumberFormat="0" applyBorder="0" applyAlignment="0" applyProtection="0"/>
    <xf numFmtId="0" fontId="4" fillId="0" borderId="0"/>
    <xf numFmtId="0" fontId="4" fillId="10" borderId="58" applyNumberFormat="0" applyFont="0" applyAlignment="0" applyProtection="0"/>
    <xf numFmtId="0" fontId="34" fillId="8" borderId="55" applyNumberFormat="0" applyAlignment="0" applyProtection="0"/>
    <xf numFmtId="9" fontId="4" fillId="0" borderId="0" applyFont="0" applyFill="0" applyBorder="0" applyAlignment="0" applyProtection="0"/>
    <xf numFmtId="0" fontId="26" fillId="0" borderId="0" applyNumberFormat="0" applyFill="0" applyBorder="0" applyAlignment="0" applyProtection="0"/>
    <xf numFmtId="0" fontId="40" fillId="0" borderId="59" applyNumberFormat="0" applyFill="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0" fontId="5" fillId="0" borderId="0"/>
    <xf numFmtId="0" fontId="4" fillId="0" borderId="0"/>
    <xf numFmtId="0" fontId="5" fillId="0" borderId="0"/>
    <xf numFmtId="0" fontId="5" fillId="0" borderId="0"/>
    <xf numFmtId="0" fontId="5" fillId="0" borderId="0"/>
    <xf numFmtId="9" fontId="5" fillId="0" borderId="0" applyFont="0" applyFill="0" applyBorder="0" applyAlignment="0" applyProtection="0"/>
    <xf numFmtId="0" fontId="4" fillId="10" borderId="58" applyNumberFormat="0" applyFont="0" applyAlignment="0" applyProtection="0"/>
    <xf numFmtId="9" fontId="4" fillId="0" borderId="0" applyFont="0" applyFill="0" applyBorder="0" applyAlignment="0" applyProtection="0"/>
    <xf numFmtId="43" fontId="5"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2"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31" fillId="48" borderId="0" applyNumberFormat="0" applyBorder="0" applyAlignment="0" applyProtection="0"/>
    <xf numFmtId="0" fontId="62" fillId="49" borderId="54" applyNumberFormat="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30" fillId="40" borderId="0" applyNumberFormat="0" applyBorder="0" applyAlignment="0" applyProtection="0"/>
    <xf numFmtId="166" fontId="48" fillId="0" borderId="0" applyNumberFormat="0" applyFill="0" applyBorder="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0" fontId="56" fillId="0" borderId="62" applyNumberFormat="0" applyFill="0" applyAlignment="0" applyProtection="0"/>
    <xf numFmtId="166" fontId="49" fillId="0" borderId="0" applyNumberFormat="0" applyFill="0" applyBorder="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7" fillId="0" borderId="63"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64"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3" fillId="41" borderId="54" applyNumberFormat="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53" fillId="0" borderId="65" applyNumberFormat="0" applyFill="0" applyAlignment="0" applyProtection="0"/>
    <xf numFmtId="0" fontId="6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5"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5" fillId="0" borderId="0"/>
    <xf numFmtId="166" fontId="5" fillId="0" borderId="0"/>
    <xf numFmtId="166" fontId="5" fillId="0" borderId="0"/>
    <xf numFmtId="0" fontId="4" fillId="0" borderId="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34" fillId="49" borderId="55" applyNumberFormat="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66" fontId="48" fillId="0" borderId="0" applyNumberForma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4" fillId="0" borderId="0"/>
    <xf numFmtId="166" fontId="5" fillId="0" borderId="0"/>
    <xf numFmtId="0" fontId="4" fillId="0" borderId="0"/>
    <xf numFmtId="0" fontId="71" fillId="0" borderId="53" applyNumberFormat="0" applyFill="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44" fontId="5"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166" fontId="42" fillId="0" borderId="66" applyNumberFormat="0" applyFont="0" applyFill="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166" fontId="49" fillId="0" borderId="0" applyNumberFormat="0" applyFill="0" applyBorder="0" applyAlignment="0" applyProtection="0"/>
    <xf numFmtId="0" fontId="4" fillId="0" borderId="0"/>
    <xf numFmtId="0" fontId="4" fillId="0" borderId="0"/>
    <xf numFmtId="0" fontId="4" fillId="0" borderId="0"/>
    <xf numFmtId="0" fontId="4" fillId="0" borderId="0"/>
    <xf numFmtId="166" fontId="5" fillId="0" borderId="0"/>
    <xf numFmtId="9" fontId="5" fillId="0" borderId="0" applyFont="0" applyFill="0" applyBorder="0" applyAlignment="0" applyProtection="0"/>
    <xf numFmtId="166" fontId="42" fillId="0" borderId="66" applyNumberFormat="0" applyFont="0" applyFill="0" applyAlignment="0" applyProtection="0"/>
    <xf numFmtId="43" fontId="5" fillId="0" borderId="0" applyFont="0" applyFill="0" applyBorder="0" applyAlignment="0" applyProtection="0"/>
    <xf numFmtId="0" fontId="4" fillId="0" borderId="0"/>
    <xf numFmtId="166" fontId="5" fillId="0" borderId="0"/>
    <xf numFmtId="0" fontId="4" fillId="39"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43" fontId="4" fillId="0" borderId="0" applyFont="0" applyFill="0" applyBorder="0" applyAlignment="0" applyProtection="0"/>
    <xf numFmtId="0" fontId="4" fillId="38" borderId="0" applyNumberFormat="0" applyBorder="0" applyAlignment="0" applyProtection="0"/>
    <xf numFmtId="0" fontId="4" fillId="37" borderId="0" applyNumberFormat="0" applyBorder="0" applyAlignment="0" applyProtection="0"/>
    <xf numFmtId="44" fontId="4" fillId="0" borderId="0" applyFont="0" applyFill="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17"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0" borderId="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10" borderId="58" applyNumberFormat="0" applyFont="0" applyAlignment="0" applyProtection="0"/>
    <xf numFmtId="0" fontId="4" fillId="40" borderId="0" applyNumberFormat="0" applyBorder="0" applyAlignment="0" applyProtection="0"/>
    <xf numFmtId="9" fontId="4" fillId="0" borderId="0" applyFont="0" applyFill="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40" borderId="0" applyNumberFormat="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38"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3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8"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43" fontId="4" fillId="0" borderId="0" applyFont="0" applyFill="0" applyBorder="0" applyAlignment="0" applyProtection="0"/>
    <xf numFmtId="0" fontId="4" fillId="38" borderId="0" applyNumberFormat="0" applyBorder="0" applyAlignment="0" applyProtection="0"/>
    <xf numFmtId="44" fontId="4" fillId="0" borderId="0" applyFont="0" applyFill="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0" borderId="0"/>
    <xf numFmtId="0" fontId="4" fillId="38" borderId="0" applyNumberFormat="0" applyBorder="0" applyAlignment="0" applyProtection="0"/>
    <xf numFmtId="0" fontId="4" fillId="10" borderId="58" applyNumberFormat="0" applyFont="0" applyAlignment="0" applyProtection="0"/>
    <xf numFmtId="0" fontId="4" fillId="41"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38"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41"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0" fontId="4" fillId="38" borderId="0" applyNumberFormat="0" applyBorder="0" applyAlignment="0" applyProtection="0"/>
    <xf numFmtId="44" fontId="4" fillId="0" borderId="0" applyFont="0" applyFill="0" applyBorder="0" applyAlignment="0" applyProtection="0"/>
    <xf numFmtId="0" fontId="4" fillId="40" borderId="0" applyNumberFormat="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27" fillId="0" borderId="51" applyNumberFormat="0" applyFill="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0" fillId="0" borderId="59" applyNumberFormat="0" applyFill="0" applyAlignment="0" applyProtection="0"/>
    <xf numFmtId="0" fontId="28" fillId="0" borderId="52" applyNumberFormat="0" applyFill="0" applyAlignment="0" applyProtection="0"/>
    <xf numFmtId="43" fontId="4" fillId="0" borderId="0" applyFont="0" applyFill="0" applyBorder="0" applyAlignment="0" applyProtection="0"/>
    <xf numFmtId="0" fontId="4" fillId="12"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43" fontId="4" fillId="0" borderId="0" applyFont="0" applyFill="0" applyBorder="0" applyAlignment="0" applyProtection="0"/>
    <xf numFmtId="0" fontId="4" fillId="40" borderId="0" applyNumberFormat="0" applyBorder="0" applyAlignment="0" applyProtection="0"/>
    <xf numFmtId="44" fontId="4" fillId="0" borderId="0" applyFont="0" applyFill="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0" borderId="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10" borderId="58" applyNumberFormat="0" applyFont="0" applyAlignment="0" applyProtection="0"/>
    <xf numFmtId="0" fontId="4" fillId="16"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41" borderId="0" applyNumberFormat="0" applyBorder="0" applyAlignment="0" applyProtection="0"/>
    <xf numFmtId="0" fontId="4" fillId="0" borderId="0"/>
    <xf numFmtId="166" fontId="4" fillId="0" borderId="0"/>
    <xf numFmtId="0" fontId="4" fillId="0" borderId="0"/>
    <xf numFmtId="166" fontId="4" fillId="0" borderId="0"/>
    <xf numFmtId="0" fontId="4" fillId="40"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3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12"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2"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2"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13"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2"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12"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24" borderId="0" applyNumberFormat="0" applyBorder="0" applyAlignment="0" applyProtection="0"/>
    <xf numFmtId="0" fontId="4" fillId="36" borderId="0" applyNumberFormat="0" applyBorder="0" applyAlignment="0" applyProtection="0"/>
    <xf numFmtId="0" fontId="4" fillId="12"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3"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2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41" borderId="0" applyNumberFormat="0" applyBorder="0" applyAlignment="0" applyProtection="0"/>
    <xf numFmtId="0" fontId="4" fillId="16" borderId="0" applyNumberFormat="0" applyBorder="0" applyAlignment="0" applyProtection="0"/>
    <xf numFmtId="0" fontId="4" fillId="36"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1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16"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2"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20"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1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24"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24"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12"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6"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21" borderId="0" applyNumberFormat="0" applyBorder="0" applyAlignment="0" applyProtection="0"/>
    <xf numFmtId="0" fontId="4" fillId="41" borderId="0" applyNumberFormat="0" applyBorder="0" applyAlignment="0" applyProtection="0"/>
    <xf numFmtId="0" fontId="4" fillId="2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25"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25"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25" borderId="0" applyNumberFormat="0" applyBorder="0" applyAlignment="0" applyProtection="0"/>
    <xf numFmtId="0" fontId="4" fillId="42" borderId="0" applyNumberFormat="0" applyBorder="0" applyAlignment="0" applyProtection="0"/>
    <xf numFmtId="0" fontId="4" fillId="25"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1" fillId="14" borderId="0" applyNumberFormat="0" applyBorder="0" applyAlignment="0" applyProtection="0"/>
    <xf numFmtId="0" fontId="41" fillId="40" borderId="0" applyNumberFormat="0" applyBorder="0" applyAlignment="0" applyProtection="0"/>
    <xf numFmtId="0" fontId="41" fillId="18" borderId="0" applyNumberFormat="0" applyBorder="0" applyAlignment="0" applyProtection="0"/>
    <xf numFmtId="0" fontId="41" fillId="43" borderId="0" applyNumberFormat="0" applyBorder="0" applyAlignment="0" applyProtection="0"/>
    <xf numFmtId="0" fontId="41" fillId="22" borderId="0" applyNumberFormat="0" applyBorder="0" applyAlignment="0" applyProtection="0"/>
    <xf numFmtId="0" fontId="41" fillId="44" borderId="0" applyNumberFormat="0" applyBorder="0" applyAlignment="0" applyProtection="0"/>
    <xf numFmtId="0" fontId="41" fillId="26" borderId="0" applyNumberFormat="0" applyBorder="0" applyAlignment="0" applyProtection="0"/>
    <xf numFmtId="0" fontId="41" fillId="42" borderId="0" applyNumberFormat="0" applyBorder="0" applyAlignment="0" applyProtection="0"/>
    <xf numFmtId="0" fontId="41" fillId="30" borderId="0" applyNumberFormat="0" applyBorder="0" applyAlignment="0" applyProtection="0"/>
    <xf numFmtId="0" fontId="41" fillId="40"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11" borderId="0" applyNumberFormat="0" applyBorder="0" applyAlignment="0" applyProtection="0"/>
    <xf numFmtId="0" fontId="41" fillId="45" borderId="0" applyNumberFormat="0" applyBorder="0" applyAlignment="0" applyProtection="0"/>
    <xf numFmtId="0" fontId="41" fillId="15" borderId="0" applyNumberFormat="0" applyBorder="0" applyAlignment="0" applyProtection="0"/>
    <xf numFmtId="0" fontId="41" fillId="43" borderId="0" applyNumberFormat="0" applyBorder="0" applyAlignment="0" applyProtection="0"/>
    <xf numFmtId="0" fontId="41" fillId="19" borderId="0" applyNumberFormat="0" applyBorder="0" applyAlignment="0" applyProtection="0"/>
    <xf numFmtId="0" fontId="41" fillId="44" borderId="0" applyNumberFormat="0" applyBorder="0" applyAlignment="0" applyProtection="0"/>
    <xf numFmtId="0" fontId="41" fillId="23" borderId="0" applyNumberFormat="0" applyBorder="0" applyAlignment="0" applyProtection="0"/>
    <xf numFmtId="0" fontId="41" fillId="46" borderId="0" applyNumberFormat="0" applyBorder="0" applyAlignment="0" applyProtection="0"/>
    <xf numFmtId="0" fontId="41" fillId="31" borderId="0" applyNumberFormat="0" applyBorder="0" applyAlignment="0" applyProtection="0"/>
    <xf numFmtId="0" fontId="41" fillId="47" borderId="0" applyNumberFormat="0" applyBorder="0" applyAlignment="0" applyProtection="0"/>
    <xf numFmtId="0" fontId="31" fillId="5" borderId="0" applyNumberFormat="0" applyBorder="0" applyAlignment="0" applyProtection="0"/>
    <xf numFmtId="0" fontId="31" fillId="48" borderId="0" applyNumberFormat="0" applyBorder="0" applyAlignment="0" applyProtection="0"/>
    <xf numFmtId="0" fontId="35" fillId="8" borderId="54" applyNumberFormat="0" applyAlignment="0" applyProtection="0"/>
    <xf numFmtId="0" fontId="62" fillId="49" borderId="5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74" fontId="60" fillId="0" borderId="0"/>
    <xf numFmtId="43" fontId="5" fillId="0" borderId="0" applyFont="0" applyFill="0" applyBorder="0" applyAlignment="0" applyProtection="0"/>
    <xf numFmtId="174" fontId="60" fillId="0" borderId="0"/>
    <xf numFmtId="44" fontId="5" fillId="0" borderId="0" applyFont="0" applyFill="0" applyBorder="0" applyAlignment="0" applyProtection="0"/>
    <xf numFmtId="175" fontId="60" fillId="0" borderId="0"/>
    <xf numFmtId="44" fontId="5"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 fillId="0" borderId="0" applyFont="0" applyFill="0" applyBorder="0" applyAlignment="0" applyProtection="0"/>
    <xf numFmtId="44" fontId="47" fillId="0" borderId="0" applyFont="0" applyFill="0" applyBorder="0" applyAlignment="0" applyProtection="0"/>
    <xf numFmtId="44" fontId="4"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175" fontId="60" fillId="0" borderId="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30" fillId="4" borderId="0" applyNumberFormat="0" applyBorder="0" applyAlignment="0" applyProtection="0"/>
    <xf numFmtId="0" fontId="30" fillId="40" borderId="0" applyNumberFormat="0" applyBorder="0" applyAlignment="0" applyProtection="0"/>
    <xf numFmtId="0" fontId="64" fillId="0" borderId="62" applyNumberFormat="0" applyFill="0" applyAlignment="0" applyProtection="0"/>
    <xf numFmtId="0" fontId="56" fillId="0" borderId="62" applyNumberFormat="0" applyFill="0" applyAlignment="0" applyProtection="0"/>
    <xf numFmtId="0" fontId="27" fillId="0" borderId="51" applyNumberFormat="0" applyFill="0" applyAlignment="0" applyProtection="0"/>
    <xf numFmtId="0" fontId="56" fillId="0" borderId="62" applyNumberFormat="0" applyFill="0" applyAlignment="0" applyProtection="0"/>
    <xf numFmtId="0" fontId="65" fillId="0" borderId="63" applyNumberFormat="0" applyFill="0" applyAlignment="0" applyProtection="0"/>
    <xf numFmtId="0" fontId="57" fillId="0" borderId="63" applyNumberFormat="0" applyFill="0" applyAlignment="0" applyProtection="0"/>
    <xf numFmtId="0" fontId="28" fillId="0" borderId="52" applyNumberFormat="0" applyFill="0" applyAlignment="0" applyProtection="0"/>
    <xf numFmtId="0" fontId="57" fillId="0" borderId="63" applyNumberFormat="0" applyFill="0" applyAlignment="0" applyProtection="0"/>
    <xf numFmtId="0" fontId="58" fillId="0" borderId="64" applyNumberFormat="0" applyFill="0" applyAlignment="0" applyProtection="0"/>
    <xf numFmtId="0" fontId="66" fillId="0" borderId="64" applyNumberFormat="0" applyFill="0" applyAlignment="0" applyProtection="0"/>
    <xf numFmtId="0" fontId="58" fillId="0" borderId="64" applyNumberFormat="0" applyFill="0" applyAlignment="0" applyProtection="0"/>
    <xf numFmtId="0" fontId="29" fillId="0" borderId="53" applyNumberFormat="0" applyFill="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29" fillId="0" borderId="0" applyNumberFormat="0" applyFill="0" applyBorder="0" applyAlignment="0" applyProtection="0"/>
    <xf numFmtId="0" fontId="33" fillId="7" borderId="54" applyNumberFormat="0" applyAlignment="0" applyProtection="0"/>
    <xf numFmtId="0" fontId="33" fillId="41" borderId="54" applyNumberFormat="0" applyAlignment="0" applyProtection="0"/>
    <xf numFmtId="0" fontId="53" fillId="0" borderId="65" applyNumberFormat="0" applyFill="0" applyAlignment="0" applyProtection="0"/>
    <xf numFmtId="0" fontId="68" fillId="0" borderId="65" applyNumberFormat="0" applyFill="0" applyAlignment="0" applyProtection="0"/>
    <xf numFmtId="0" fontId="53" fillId="0" borderId="65" applyNumberFormat="0" applyFill="0" applyAlignment="0" applyProtection="0"/>
    <xf numFmtId="0" fontId="36" fillId="0" borderId="56" applyNumberFormat="0" applyFill="0" applyAlignment="0" applyProtection="0"/>
    <xf numFmtId="0" fontId="32" fillId="6" borderId="0" applyNumberFormat="0" applyBorder="0" applyAlignment="0" applyProtection="0"/>
    <xf numFmtId="0" fontId="6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4" fillId="0" borderId="0" applyNumberFormat="0" applyFill="0" applyBorder="0" applyProtection="0">
      <alignment vertical="top" wrapText="1"/>
    </xf>
    <xf numFmtId="0" fontId="4" fillId="0" borderId="0"/>
    <xf numFmtId="0" fontId="60" fillId="0" borderId="0"/>
    <xf numFmtId="0" fontId="4" fillId="0" borderId="0"/>
    <xf numFmtId="0" fontId="5" fillId="0" borderId="0"/>
    <xf numFmtId="0" fontId="5" fillId="0" borderId="0"/>
    <xf numFmtId="0" fontId="5" fillId="0" borderId="0"/>
    <xf numFmtId="0" fontId="5" fillId="0" borderId="0"/>
    <xf numFmtId="0" fontId="54" fillId="0" borderId="0" applyNumberFormat="0" applyFill="0" applyBorder="0" applyProtection="0">
      <alignment vertical="top" wrapText="1"/>
    </xf>
    <xf numFmtId="0" fontId="60" fillId="0" borderId="0"/>
    <xf numFmtId="0" fontId="54" fillId="0" borderId="0" applyNumberFormat="0" applyFill="0" applyBorder="0" applyProtection="0">
      <alignment vertical="top" wrapText="1"/>
    </xf>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5" fillId="0" borderId="0"/>
    <xf numFmtId="0" fontId="5"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 fillId="10" borderId="58" applyNumberFormat="0" applyFont="0" applyAlignment="0" applyProtection="0"/>
    <xf numFmtId="0" fontId="4" fillId="10" borderId="58" applyNumberFormat="0" applyFont="0" applyAlignment="0" applyProtection="0"/>
    <xf numFmtId="0" fontId="4"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34" fillId="8" borderId="55" applyNumberFormat="0" applyAlignment="0" applyProtection="0"/>
    <xf numFmtId="0" fontId="34" fillId="49" borderId="55" applyNumberFormat="0" applyAlignment="0" applyProtection="0"/>
    <xf numFmtId="9" fontId="47"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60"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60" fillId="0" borderId="0"/>
    <xf numFmtId="9" fontId="5" fillId="0" borderId="0" applyFont="0" applyFill="0" applyBorder="0" applyAlignment="0" applyProtection="0"/>
    <xf numFmtId="0" fontId="59" fillId="0" borderId="0" applyNumberFormat="0" applyFill="0" applyBorder="0" applyAlignment="0" applyProtection="0"/>
    <xf numFmtId="0" fontId="70" fillId="0" borderId="0" applyNumberFormat="0" applyFill="0" applyBorder="0" applyAlignment="0" applyProtection="0"/>
    <xf numFmtId="0" fontId="59" fillId="0" borderId="0" applyNumberFormat="0" applyFill="0" applyBorder="0" applyAlignment="0" applyProtection="0"/>
    <xf numFmtId="0" fontId="26" fillId="0" borderId="0" applyNumberFormat="0" applyFill="0" applyBorder="0" applyAlignment="0" applyProtection="0"/>
    <xf numFmtId="0" fontId="40" fillId="0" borderId="59" applyNumberFormat="0" applyFill="0" applyAlignment="0" applyProtection="0"/>
    <xf numFmtId="0" fontId="40" fillId="0" borderId="67" applyNumberFormat="0" applyFill="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0" fontId="4" fillId="12"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0" fontId="4" fillId="16"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0" fontId="4" fillId="12"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0" fontId="4" fillId="16"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2" borderId="0" applyNumberFormat="0" applyBorder="0" applyAlignment="0" applyProtection="0"/>
    <xf numFmtId="0" fontId="41" fillId="40" borderId="0" applyNumberFormat="0" applyBorder="0" applyAlignment="0" applyProtection="0"/>
    <xf numFmtId="0" fontId="41" fillId="37"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31" fillId="48" borderId="0" applyNumberFormat="0" applyBorder="0" applyAlignment="0" applyProtection="0"/>
    <xf numFmtId="0" fontId="62" fillId="49" borderId="54" applyNumberFormat="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30" fillId="40" borderId="0" applyNumberFormat="0" applyBorder="0" applyAlignment="0" applyProtection="0"/>
    <xf numFmtId="0" fontId="56"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57" fillId="0" borderId="63" applyNumberFormat="0" applyFill="0" applyAlignment="0" applyProtection="0"/>
    <xf numFmtId="0" fontId="65" fillId="0" borderId="63" applyNumberFormat="0" applyFill="0" applyAlignment="0" applyProtection="0"/>
    <xf numFmtId="0" fontId="65" fillId="0" borderId="63" applyNumberFormat="0" applyFill="0" applyAlignment="0" applyProtection="0"/>
    <xf numFmtId="0" fontId="65" fillId="0" borderId="63" applyNumberFormat="0" applyFill="0" applyAlignment="0" applyProtection="0"/>
    <xf numFmtId="0" fontId="58" fillId="0" borderId="64" applyNumberFormat="0" applyFill="0" applyAlignment="0" applyProtection="0"/>
    <xf numFmtId="0" fontId="66" fillId="0" borderId="64" applyNumberFormat="0" applyFill="0" applyAlignment="0" applyProtection="0"/>
    <xf numFmtId="0" fontId="66" fillId="0" borderId="64" applyNumberFormat="0" applyFill="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3" fillId="41" borderId="54" applyNumberFormat="0" applyAlignment="0" applyProtection="0"/>
    <xf numFmtId="0" fontId="53" fillId="0" borderId="65" applyNumberFormat="0" applyFill="0" applyAlignment="0" applyProtection="0"/>
    <xf numFmtId="0" fontId="68" fillId="0" borderId="65" applyNumberFormat="0" applyFill="0" applyAlignment="0" applyProtection="0"/>
    <xf numFmtId="0" fontId="68" fillId="0" borderId="65" applyNumberFormat="0" applyFill="0" applyAlignment="0" applyProtection="0"/>
    <xf numFmtId="0" fontId="6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47" fillId="10" borderId="58" applyNumberFormat="0" applyFont="0" applyAlignment="0" applyProtection="0"/>
    <xf numFmtId="0" fontId="34" fillId="49" borderId="55" applyNumberFormat="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5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40" fillId="0" borderId="67" applyNumberFormat="0" applyFill="0" applyAlignment="0" applyProtection="0"/>
    <xf numFmtId="0" fontId="40" fillId="0" borderId="67"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166" fontId="4" fillId="0" borderId="0"/>
    <xf numFmtId="44" fontId="4" fillId="0" borderId="0" applyFont="0" applyFill="0" applyBorder="0" applyAlignment="0" applyProtection="0"/>
    <xf numFmtId="43" fontId="4" fillId="0" borderId="0" applyFont="0" applyFill="0" applyBorder="0" applyAlignment="0" applyProtection="0"/>
    <xf numFmtId="0" fontId="4" fillId="33" borderId="0" applyNumberFormat="0" applyBorder="0" applyAlignment="0" applyProtection="0"/>
    <xf numFmtId="0" fontId="4" fillId="29" borderId="0" applyNumberFormat="0" applyBorder="0" applyAlignment="0" applyProtection="0"/>
    <xf numFmtId="0" fontId="4" fillId="25" borderId="0" applyNumberFormat="0" applyBorder="0" applyAlignment="0" applyProtection="0"/>
    <xf numFmtId="0" fontId="4" fillId="21" borderId="0" applyNumberFormat="0" applyBorder="0" applyAlignment="0" applyProtection="0"/>
    <xf numFmtId="0" fontId="4" fillId="17" borderId="0" applyNumberFormat="0" applyBorder="0" applyAlignment="0" applyProtection="0"/>
    <xf numFmtId="0" fontId="4" fillId="13" borderId="0" applyNumberFormat="0" applyBorder="0" applyAlignment="0" applyProtection="0"/>
    <xf numFmtId="0" fontId="4" fillId="28" borderId="0" applyNumberFormat="0" applyBorder="0" applyAlignment="0" applyProtection="0"/>
    <xf numFmtId="0" fontId="4" fillId="24"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4" fillId="32" borderId="0" applyNumberFormat="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0" fontId="4" fillId="12"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0" fontId="4" fillId="16"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0" fontId="4" fillId="12"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0" fontId="4" fillId="16"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4" fillId="0" borderId="0"/>
    <xf numFmtId="0" fontId="4" fillId="0" borderId="0"/>
    <xf numFmtId="0" fontId="4" fillId="0" borderId="0"/>
    <xf numFmtId="0" fontId="5" fillId="0" borderId="0"/>
    <xf numFmtId="0" fontId="5" fillId="0" borderId="0">
      <alignment vertical="top"/>
    </xf>
    <xf numFmtId="166" fontId="4" fillId="0" borderId="0"/>
    <xf numFmtId="0" fontId="4" fillId="0" borderId="0"/>
    <xf numFmtId="166" fontId="4" fillId="0" borderId="0"/>
    <xf numFmtId="166" fontId="4" fillId="0" borderId="0"/>
    <xf numFmtId="0" fontId="5" fillId="0" borderId="0">
      <alignment vertical="top"/>
    </xf>
    <xf numFmtId="0" fontId="4" fillId="0" borderId="0"/>
    <xf numFmtId="0" fontId="4" fillId="0" borderId="0"/>
    <xf numFmtId="0" fontId="4" fillId="0" borderId="0"/>
    <xf numFmtId="0" fontId="5" fillId="0" borderId="0"/>
    <xf numFmtId="0" fontId="4" fillId="0" borderId="0"/>
    <xf numFmtId="0" fontId="4" fillId="0" borderId="0"/>
    <xf numFmtId="0" fontId="4" fillId="10" borderId="58" applyNumberFormat="0" applyFont="0" applyAlignment="0" applyProtection="0"/>
    <xf numFmtId="0" fontId="4" fillId="10" borderId="5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4" fontId="61" fillId="41" borderId="68" applyNumberFormat="0" applyProtection="0">
      <alignment vertical="center"/>
    </xf>
    <xf numFmtId="4" fontId="72" fillId="41" borderId="68" applyNumberFormat="0" applyProtection="0">
      <alignment vertical="center"/>
    </xf>
    <xf numFmtId="4" fontId="61" fillId="41" borderId="68" applyNumberFormat="0" applyProtection="0">
      <alignment horizontal="left" vertical="center" indent="1"/>
    </xf>
    <xf numFmtId="0" fontId="61" fillId="41" borderId="68" applyNumberFormat="0" applyProtection="0">
      <alignment horizontal="left" vertical="top" indent="1"/>
    </xf>
    <xf numFmtId="4" fontId="61" fillId="51" borderId="0" applyNumberFormat="0" applyProtection="0">
      <alignment horizontal="left" vertical="center" indent="1"/>
    </xf>
    <xf numFmtId="4" fontId="55" fillId="42" borderId="68" applyNumberFormat="0" applyProtection="0">
      <alignment horizontal="right" vertical="center"/>
    </xf>
    <xf numFmtId="4" fontId="55" fillId="37" borderId="68" applyNumberFormat="0" applyProtection="0">
      <alignment horizontal="right" vertical="center"/>
    </xf>
    <xf numFmtId="4" fontId="55" fillId="47" borderId="68" applyNumberFormat="0" applyProtection="0">
      <alignment horizontal="right" vertical="center"/>
    </xf>
    <xf numFmtId="4" fontId="55" fillId="44" borderId="68" applyNumberFormat="0" applyProtection="0">
      <alignment horizontal="right" vertical="center"/>
    </xf>
    <xf numFmtId="4" fontId="55" fillId="52" borderId="68" applyNumberFormat="0" applyProtection="0">
      <alignment horizontal="right" vertical="center"/>
    </xf>
    <xf numFmtId="4" fontId="55" fillId="43" borderId="68" applyNumberFormat="0" applyProtection="0">
      <alignment horizontal="right" vertical="center"/>
    </xf>
    <xf numFmtId="4" fontId="55" fillId="53" borderId="68" applyNumberFormat="0" applyProtection="0">
      <alignment horizontal="right" vertical="center"/>
    </xf>
    <xf numFmtId="4" fontId="55" fillId="54" borderId="68" applyNumberFormat="0" applyProtection="0">
      <alignment horizontal="right" vertical="center"/>
    </xf>
    <xf numFmtId="4" fontId="55" fillId="55" borderId="68" applyNumberFormat="0" applyProtection="0">
      <alignment horizontal="right" vertical="center"/>
    </xf>
    <xf numFmtId="4" fontId="61" fillId="56" borderId="69" applyNumberFormat="0" applyProtection="0">
      <alignment horizontal="left" vertical="center" indent="1"/>
    </xf>
    <xf numFmtId="4" fontId="55" fillId="57" borderId="0" applyNumberFormat="0" applyProtection="0">
      <alignment horizontal="left" vertical="center" indent="1"/>
    </xf>
    <xf numFmtId="4" fontId="73" fillId="46" borderId="0" applyNumberFormat="0" applyProtection="0">
      <alignment horizontal="left" vertical="center" indent="1"/>
    </xf>
    <xf numFmtId="4" fontId="55" fillId="51" borderId="68" applyNumberFormat="0" applyProtection="0">
      <alignment horizontal="right" vertical="center"/>
    </xf>
    <xf numFmtId="4" fontId="55" fillId="57" borderId="0" applyNumberFormat="0" applyProtection="0">
      <alignment horizontal="left" vertical="center" indent="1"/>
    </xf>
    <xf numFmtId="4" fontId="55" fillId="51" borderId="0" applyNumberFormat="0" applyProtection="0">
      <alignment horizontal="left" vertical="center" indent="1"/>
    </xf>
    <xf numFmtId="0" fontId="5" fillId="46" borderId="68" applyNumberFormat="0" applyProtection="0">
      <alignment horizontal="left" vertical="center" indent="1"/>
    </xf>
    <xf numFmtId="0" fontId="5" fillId="46" borderId="68" applyNumberFormat="0" applyProtection="0">
      <alignment horizontal="left" vertical="top" indent="1"/>
    </xf>
    <xf numFmtId="0" fontId="5" fillId="51" borderId="68" applyNumberFormat="0" applyProtection="0">
      <alignment horizontal="left" vertical="center" indent="1"/>
    </xf>
    <xf numFmtId="0" fontId="5" fillId="51" borderId="68" applyNumberFormat="0" applyProtection="0">
      <alignment horizontal="left" vertical="top" indent="1"/>
    </xf>
    <xf numFmtId="0" fontId="5" fillId="36" borderId="68" applyNumberFormat="0" applyProtection="0">
      <alignment horizontal="left" vertical="center" indent="1"/>
    </xf>
    <xf numFmtId="0" fontId="5" fillId="36" borderId="68" applyNumberFormat="0" applyProtection="0">
      <alignment horizontal="left" vertical="top" indent="1"/>
    </xf>
    <xf numFmtId="0" fontId="5" fillId="57" borderId="68" applyNumberFormat="0" applyProtection="0">
      <alignment horizontal="left" vertical="center" indent="1"/>
    </xf>
    <xf numFmtId="0" fontId="5" fillId="57" borderId="68" applyNumberFormat="0" applyProtection="0">
      <alignment horizontal="left" vertical="top" indent="1"/>
    </xf>
    <xf numFmtId="0" fontId="5" fillId="49" borderId="6" applyNumberFormat="0">
      <protection locked="0"/>
    </xf>
    <xf numFmtId="4" fontId="55" fillId="38" borderId="68" applyNumberFormat="0" applyProtection="0">
      <alignment vertical="center"/>
    </xf>
    <xf numFmtId="4" fontId="74" fillId="38" borderId="68" applyNumberFormat="0" applyProtection="0">
      <alignment vertical="center"/>
    </xf>
    <xf numFmtId="4" fontId="55" fillId="38" borderId="68" applyNumberFormat="0" applyProtection="0">
      <alignment horizontal="left" vertical="center" indent="1"/>
    </xf>
    <xf numFmtId="0" fontId="55" fillId="38" borderId="68" applyNumberFormat="0" applyProtection="0">
      <alignment horizontal="left" vertical="top" indent="1"/>
    </xf>
    <xf numFmtId="4" fontId="55" fillId="57" borderId="68" applyNumberFormat="0" applyProtection="0">
      <alignment horizontal="right" vertical="center"/>
    </xf>
    <xf numFmtId="4" fontId="74" fillId="57" borderId="68" applyNumberFormat="0" applyProtection="0">
      <alignment horizontal="right" vertical="center"/>
    </xf>
    <xf numFmtId="4" fontId="55" fillId="51" borderId="68" applyNumberFormat="0" applyProtection="0">
      <alignment horizontal="left" vertical="center" indent="1"/>
    </xf>
    <xf numFmtId="0" fontId="55" fillId="51" borderId="68" applyNumberFormat="0" applyProtection="0">
      <alignment horizontal="left" vertical="top" indent="1"/>
    </xf>
    <xf numFmtId="4" fontId="75" fillId="58" borderId="0" applyNumberFormat="0" applyProtection="0">
      <alignment horizontal="left" vertical="center" indent="1"/>
    </xf>
    <xf numFmtId="4" fontId="50" fillId="57" borderId="68" applyNumberFormat="0" applyProtection="0">
      <alignment horizontal="right" vertical="center"/>
    </xf>
    <xf numFmtId="0" fontId="59" fillId="0" borderId="0" applyNumberForma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0" borderId="5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0" borderId="58"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10" borderId="58"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37" fontId="44" fillId="0" borderId="0"/>
    <xf numFmtId="0" fontId="44" fillId="0" borderId="0"/>
    <xf numFmtId="0" fontId="44" fillId="0" borderId="0"/>
    <xf numFmtId="0" fontId="44" fillId="0" borderId="0"/>
    <xf numFmtId="0" fontId="44" fillId="0" borderId="0"/>
    <xf numFmtId="41" fontId="80" fillId="0" borderId="0"/>
    <xf numFmtId="0" fontId="81" fillId="0" borderId="0"/>
    <xf numFmtId="0" fontId="5" fillId="0" borderId="0"/>
    <xf numFmtId="0" fontId="3" fillId="0" borderId="0"/>
    <xf numFmtId="0" fontId="5" fillId="0" borderId="0"/>
    <xf numFmtId="0" fontId="3" fillId="0" borderId="0"/>
    <xf numFmtId="0" fontId="81" fillId="0" borderId="0"/>
    <xf numFmtId="0" fontId="82" fillId="0" borderId="51" applyNumberFormat="0" applyFill="0" applyAlignment="0" applyProtection="0"/>
    <xf numFmtId="0" fontId="83" fillId="0" borderId="52" applyNumberFormat="0" applyFill="0" applyAlignment="0" applyProtection="0"/>
    <xf numFmtId="0" fontId="84" fillId="0" borderId="53" applyNumberFormat="0" applyFill="0" applyAlignment="0" applyProtection="0"/>
    <xf numFmtId="0" fontId="84" fillId="0" borderId="0" applyNumberFormat="0" applyFill="0" applyBorder="0" applyAlignment="0" applyProtection="0"/>
    <xf numFmtId="0" fontId="85" fillId="4" borderId="0" applyNumberFormat="0" applyBorder="0" applyAlignment="0" applyProtection="0"/>
    <xf numFmtId="0" fontId="86" fillId="5" borderId="0" applyNumberFormat="0" applyBorder="0" applyAlignment="0" applyProtection="0"/>
    <xf numFmtId="0" fontId="87" fillId="6" borderId="0" applyNumberFormat="0" applyBorder="0" applyAlignment="0" applyProtection="0"/>
    <xf numFmtId="0" fontId="88" fillId="7" borderId="54" applyNumberFormat="0" applyAlignment="0" applyProtection="0"/>
    <xf numFmtId="0" fontId="89" fillId="8" borderId="55" applyNumberFormat="0" applyAlignment="0" applyProtection="0"/>
    <xf numFmtId="0" fontId="90" fillId="8" borderId="54" applyNumberFormat="0" applyAlignment="0" applyProtection="0"/>
    <xf numFmtId="0" fontId="91" fillId="0" borderId="56" applyNumberFormat="0" applyFill="0" applyAlignment="0" applyProtection="0"/>
    <xf numFmtId="0" fontId="92" fillId="9" borderId="57" applyNumberFormat="0" applyAlignment="0" applyProtection="0"/>
    <xf numFmtId="0" fontId="93" fillId="0" borderId="0" applyNumberFormat="0" applyFill="0" applyBorder="0" applyAlignment="0" applyProtection="0"/>
    <xf numFmtId="0" fontId="81" fillId="10" borderId="58" applyNumberFormat="0" applyFont="0" applyAlignment="0" applyProtection="0"/>
    <xf numFmtId="0" fontId="94" fillId="0" borderId="0" applyNumberFormat="0" applyFill="0" applyBorder="0" applyAlignment="0" applyProtection="0"/>
    <xf numFmtId="0" fontId="95" fillId="0" borderId="59" applyNumberFormat="0" applyFill="0" applyAlignment="0" applyProtection="0"/>
    <xf numFmtId="0" fontId="96" fillId="11" borderId="0" applyNumberFormat="0" applyBorder="0" applyAlignment="0" applyProtection="0"/>
    <xf numFmtId="0" fontId="81" fillId="12" borderId="0" applyNumberFormat="0" applyBorder="0" applyAlignment="0" applyProtection="0"/>
    <xf numFmtId="0" fontId="81" fillId="13" borderId="0" applyNumberFormat="0" applyBorder="0" applyAlignment="0" applyProtection="0"/>
    <xf numFmtId="0" fontId="96" fillId="14" borderId="0" applyNumberFormat="0" applyBorder="0" applyAlignment="0" applyProtection="0"/>
    <xf numFmtId="0" fontId="96" fillId="15" borderId="0" applyNumberFormat="0" applyBorder="0" applyAlignment="0" applyProtection="0"/>
    <xf numFmtId="0" fontId="81" fillId="16" borderId="0" applyNumberFormat="0" applyBorder="0" applyAlignment="0" applyProtection="0"/>
    <xf numFmtId="0" fontId="81" fillId="17" borderId="0" applyNumberFormat="0" applyBorder="0" applyAlignment="0" applyProtection="0"/>
    <xf numFmtId="0" fontId="96" fillId="18" borderId="0" applyNumberFormat="0" applyBorder="0" applyAlignment="0" applyProtection="0"/>
    <xf numFmtId="0" fontId="96"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96" fillId="22" borderId="0" applyNumberFormat="0" applyBorder="0" applyAlignment="0" applyProtection="0"/>
    <xf numFmtId="0" fontId="96" fillId="23" borderId="0" applyNumberFormat="0" applyBorder="0" applyAlignment="0" applyProtection="0"/>
    <xf numFmtId="0" fontId="81" fillId="24" borderId="0" applyNumberFormat="0" applyBorder="0" applyAlignment="0" applyProtection="0"/>
    <xf numFmtId="0" fontId="81" fillId="25" borderId="0" applyNumberFormat="0" applyBorder="0" applyAlignment="0" applyProtection="0"/>
    <xf numFmtId="0" fontId="96" fillId="26" borderId="0" applyNumberFormat="0" applyBorder="0" applyAlignment="0" applyProtection="0"/>
    <xf numFmtId="0" fontId="96" fillId="27" borderId="0" applyNumberFormat="0" applyBorder="0" applyAlignment="0" applyProtection="0"/>
    <xf numFmtId="0" fontId="81" fillId="28" borderId="0" applyNumberFormat="0" applyBorder="0" applyAlignment="0" applyProtection="0"/>
    <xf numFmtId="0" fontId="81" fillId="29" borderId="0" applyNumberFormat="0" applyBorder="0" applyAlignment="0" applyProtection="0"/>
    <xf numFmtId="0" fontId="96" fillId="30" borderId="0" applyNumberFormat="0" applyBorder="0" applyAlignment="0" applyProtection="0"/>
    <xf numFmtId="0" fontId="96" fillId="31" borderId="0" applyNumberFormat="0" applyBorder="0" applyAlignment="0" applyProtection="0"/>
    <xf numFmtId="0" fontId="81" fillId="32" borderId="0" applyNumberFormat="0" applyBorder="0" applyAlignment="0" applyProtection="0"/>
    <xf numFmtId="0" fontId="81" fillId="33" borderId="0" applyNumberFormat="0" applyBorder="0" applyAlignment="0" applyProtection="0"/>
    <xf numFmtId="0" fontId="96" fillId="34" borderId="0" applyNumberFormat="0" applyBorder="0" applyAlignment="0" applyProtection="0"/>
    <xf numFmtId="0" fontId="5" fillId="0" borderId="0"/>
    <xf numFmtId="44" fontId="81" fillId="0" borderId="0" applyFont="0" applyFill="0" applyBorder="0" applyAlignment="0" applyProtection="0"/>
    <xf numFmtId="43" fontId="81" fillId="0" borderId="0" applyFont="0" applyFill="0" applyBorder="0" applyAlignment="0" applyProtection="0"/>
    <xf numFmtId="0" fontId="5" fillId="0" borderId="0">
      <alignment vertical="top"/>
    </xf>
    <xf numFmtId="4" fontId="5" fillId="0" borderId="0" applyFont="0" applyFill="0" applyBorder="0" applyAlignment="0" applyProtection="0"/>
    <xf numFmtId="7" fontId="5" fillId="0" borderId="0" applyFont="0" applyFill="0" applyBorder="0" applyAlignment="0" applyProtection="0"/>
    <xf numFmtId="0" fontId="97" fillId="0" borderId="0" applyNumberFormat="0" applyFont="0" applyFill="0" applyAlignment="0" applyProtection="0"/>
    <xf numFmtId="0" fontId="17" fillId="0" borderId="0" applyNumberFormat="0" applyFont="0" applyFill="0" applyAlignment="0" applyProtection="0"/>
    <xf numFmtId="0" fontId="5" fillId="0" borderId="73" applyNumberFormat="0" applyFont="0" applyBorder="0" applyAlignment="0" applyProtection="0"/>
    <xf numFmtId="0" fontId="5" fillId="0" borderId="0">
      <alignment vertical="top"/>
    </xf>
    <xf numFmtId="0" fontId="5" fillId="0" borderId="0">
      <alignment vertical="top"/>
    </xf>
    <xf numFmtId="44" fontId="81" fillId="0" borderId="0" applyFont="0" applyFill="0" applyBorder="0" applyAlignment="0" applyProtection="0"/>
    <xf numFmtId="9" fontId="81" fillId="0" borderId="0" applyFont="0" applyFill="0" applyBorder="0" applyAlignment="0" applyProtection="0"/>
    <xf numFmtId="0" fontId="3" fillId="0" borderId="0"/>
    <xf numFmtId="0" fontId="3" fillId="0" borderId="0"/>
    <xf numFmtId="0" fontId="51" fillId="0" borderId="0" applyNumberFormat="0" applyFill="0" applyBorder="0" applyAlignment="0" applyProtection="0">
      <alignment vertical="top"/>
      <protection locked="0"/>
    </xf>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2" fillId="0" borderId="0"/>
    <xf numFmtId="44" fontId="15" fillId="0" borderId="0" applyFont="0" applyFill="0" applyBorder="0" applyAlignment="0" applyProtection="0"/>
    <xf numFmtId="0" fontId="98" fillId="0" borderId="3">
      <alignment horizontal="left"/>
    </xf>
    <xf numFmtId="49" fontId="15" fillId="0" borderId="26" applyFont="0" applyFill="0" applyBorder="0" applyAlignment="0" applyProtection="0">
      <alignment horizontal="right"/>
    </xf>
    <xf numFmtId="0" fontId="99" fillId="60" borderId="74" applyNumberFormat="0" applyAlignment="0" applyProtection="0">
      <alignment horizontal="center" vertical="top"/>
    </xf>
    <xf numFmtId="0" fontId="100" fillId="61" borderId="75" applyNumberFormat="0" applyFont="0" applyFill="0" applyAlignment="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10" borderId="58" applyNumberFormat="0" applyFont="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166"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166"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39"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0" fontId="1" fillId="38" borderId="0" applyNumberFormat="0" applyBorder="0" applyAlignment="0" applyProtection="0"/>
    <xf numFmtId="0" fontId="1" fillId="37" borderId="0" applyNumberFormat="0" applyBorder="0" applyAlignment="0" applyProtection="0"/>
    <xf numFmtId="44" fontId="1" fillId="0" borderId="0" applyFont="0" applyFill="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1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0" borderId="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10" borderId="58" applyNumberFormat="0" applyFont="0" applyAlignment="0" applyProtection="0"/>
    <xf numFmtId="0" fontId="1" fillId="40" borderId="0" applyNumberFormat="0" applyBorder="0" applyAlignment="0" applyProtection="0"/>
    <xf numFmtId="9" fontId="1" fillId="0" borderId="0" applyFont="0" applyFill="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40" borderId="0" applyNumberFormat="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8"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1" fillId="38" borderId="0" applyNumberFormat="0" applyBorder="0" applyAlignment="0" applyProtection="0"/>
    <xf numFmtId="44" fontId="1" fillId="0" borderId="0" applyFont="0" applyFill="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0" borderId="0"/>
    <xf numFmtId="0" fontId="1" fillId="38" borderId="0" applyNumberFormat="0" applyBorder="0" applyAlignment="0" applyProtection="0"/>
    <xf numFmtId="0" fontId="1" fillId="10" borderId="58" applyNumberFormat="0" applyFont="0" applyAlignment="0" applyProtection="0"/>
    <xf numFmtId="0" fontId="1" fillId="41"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38" borderId="0" applyNumberFormat="0" applyBorder="0" applyAlignment="0" applyProtection="0"/>
    <xf numFmtId="0" fontId="1" fillId="0" borderId="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38" borderId="0" applyNumberFormat="0" applyBorder="0" applyAlignment="0" applyProtection="0"/>
    <xf numFmtId="44" fontId="1" fillId="0" borderId="0" applyFont="0" applyFill="0" applyBorder="0" applyAlignment="0" applyProtection="0"/>
    <xf numFmtId="0" fontId="1" fillId="40" borderId="0" applyNumberFormat="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0" fontId="1" fillId="40" borderId="0" applyNumberFormat="0" applyBorder="0" applyAlignment="0" applyProtection="0"/>
    <xf numFmtId="44" fontId="1" fillId="0" borderId="0" applyFont="0" applyFill="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0" borderId="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10" borderId="58" applyNumberFormat="0" applyFont="0" applyAlignment="0" applyProtection="0"/>
    <xf numFmtId="0" fontId="1" fillId="1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41" borderId="0" applyNumberFormat="0" applyBorder="0" applyAlignment="0" applyProtection="0"/>
    <xf numFmtId="0" fontId="1" fillId="0" borderId="0"/>
    <xf numFmtId="166" fontId="1" fillId="0" borderId="0"/>
    <xf numFmtId="0" fontId="1" fillId="0" borderId="0"/>
    <xf numFmtId="166" fontId="1" fillId="0" borderId="0"/>
    <xf numFmtId="0" fontId="1" fillId="40"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12" borderId="0" applyNumberFormat="0" applyBorder="0" applyAlignment="0" applyProtection="0"/>
    <xf numFmtId="0" fontId="1" fillId="39"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2"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13"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2"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24" borderId="0" applyNumberFormat="0" applyBorder="0" applyAlignment="0" applyProtection="0"/>
    <xf numFmtId="0" fontId="1" fillId="36" borderId="0" applyNumberFormat="0" applyBorder="0" applyAlignment="0" applyProtection="0"/>
    <xf numFmtId="0" fontId="1" fillId="12"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13"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16"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1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2"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13"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37" borderId="0" applyNumberFormat="0" applyBorder="0" applyAlignment="0" applyProtection="0"/>
    <xf numFmtId="0" fontId="1" fillId="20"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1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4"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2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1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2"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1" borderId="0" applyNumberFormat="0" applyBorder="0" applyAlignment="0" applyProtection="0"/>
    <xf numFmtId="0" fontId="1" fillId="41" borderId="0" applyNumberFormat="0" applyBorder="0" applyAlignment="0" applyProtection="0"/>
    <xf numFmtId="0" fontId="1" fillId="2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10" borderId="58" applyNumberFormat="0" applyFont="0" applyAlignment="0" applyProtection="0"/>
    <xf numFmtId="0" fontId="1" fillId="10" borderId="58" applyNumberFormat="0" applyFont="0" applyAlignment="0" applyProtection="0"/>
    <xf numFmtId="0" fontId="1" fillId="10" borderId="58" applyNumberFormat="0" applyFont="0" applyAlignment="0" applyProtection="0"/>
    <xf numFmtId="0" fontId="1" fillId="10"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0" fontId="1" fillId="1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0" fontId="1" fillId="1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166" fontId="1" fillId="0" borderId="0"/>
    <xf numFmtId="44" fontId="1" fillId="0" borderId="0" applyFont="0" applyFill="0" applyBorder="0" applyAlignment="0" applyProtection="0"/>
    <xf numFmtId="43" fontId="1" fillId="0" borderId="0" applyFont="0" applyFill="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2" borderId="0" applyNumberFormat="0" applyBorder="0" applyAlignment="0" applyProtection="0"/>
    <xf numFmtId="0" fontId="1" fillId="32" borderId="0" applyNumberFormat="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0" fontId="1" fillId="1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0" fontId="1" fillId="1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10" borderId="58" applyNumberFormat="0" applyFont="0" applyAlignment="0" applyProtection="0"/>
    <xf numFmtId="0" fontId="1" fillId="10"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0" borderId="5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10" borderId="5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337">
    <xf numFmtId="0" fontId="0" fillId="0" borderId="0" xfId="0"/>
    <xf numFmtId="0" fontId="7" fillId="0" borderId="0" xfId="0" applyFont="1"/>
    <xf numFmtId="14" fontId="7" fillId="0" borderId="0" xfId="0" applyNumberFormat="1" applyFont="1" applyAlignment="1" applyProtection="1">
      <alignment horizontal="right"/>
      <protection hidden="1"/>
    </xf>
    <xf numFmtId="0" fontId="9" fillId="0" borderId="0" xfId="0" applyFont="1" applyProtection="1">
      <protection hidden="1"/>
    </xf>
    <xf numFmtId="168" fontId="9" fillId="0" borderId="1" xfId="0" applyNumberFormat="1" applyFont="1" applyBorder="1" applyAlignment="1" applyProtection="1">
      <alignment horizontal="center" wrapText="1"/>
      <protection hidden="1"/>
    </xf>
    <xf numFmtId="49" fontId="7" fillId="0" borderId="0" xfId="0" applyNumberFormat="1" applyFont="1" applyAlignment="1">
      <alignment horizontal="left"/>
    </xf>
    <xf numFmtId="0" fontId="7" fillId="0" borderId="0" xfId="0" applyFont="1" applyAlignment="1">
      <alignment horizontal="center"/>
    </xf>
    <xf numFmtId="0" fontId="7" fillId="0" borderId="3" xfId="0" applyFont="1" applyBorder="1" applyAlignment="1">
      <alignment horizontal="center"/>
    </xf>
    <xf numFmtId="43" fontId="7" fillId="0" borderId="0" xfId="0" applyNumberFormat="1" applyFont="1" applyAlignment="1">
      <alignment horizontal="center"/>
    </xf>
    <xf numFmtId="0" fontId="7" fillId="0" borderId="0" xfId="0" quotePrefix="1" applyFont="1"/>
    <xf numFmtId="49" fontId="7" fillId="0" borderId="4" xfId="0" applyNumberFormat="1" applyFont="1" applyBorder="1" applyAlignment="1">
      <alignment horizontal="left"/>
    </xf>
    <xf numFmtId="0" fontId="7" fillId="0" borderId="4" xfId="0" applyFont="1" applyBorder="1"/>
    <xf numFmtId="0" fontId="7" fillId="0" borderId="5" xfId="0" applyFont="1" applyBorder="1"/>
    <xf numFmtId="0" fontId="7" fillId="0" borderId="0" xfId="0" applyFont="1" applyAlignment="1">
      <alignment horizontal="left"/>
    </xf>
    <xf numFmtId="5" fontId="7" fillId="0" borderId="0" xfId="0" applyNumberFormat="1" applyFont="1"/>
    <xf numFmtId="0" fontId="7" fillId="0" borderId="0" xfId="0" applyFont="1" applyAlignment="1">
      <alignment horizontal="right"/>
    </xf>
    <xf numFmtId="0" fontId="8" fillId="0" borderId="0" xfId="0" applyFont="1" applyAlignment="1">
      <alignment horizontal="right"/>
    </xf>
    <xf numFmtId="0" fontId="8" fillId="0" borderId="0" xfId="0" applyFont="1" applyAlignment="1">
      <alignment horizontal="center"/>
    </xf>
    <xf numFmtId="0" fontId="8" fillId="0" borderId="0" xfId="0" applyFont="1" applyAlignment="1">
      <alignment horizontal="left"/>
    </xf>
    <xf numFmtId="5" fontId="8" fillId="0" borderId="0" xfId="0" applyNumberFormat="1" applyFont="1"/>
    <xf numFmtId="169" fontId="7" fillId="0" borderId="0" xfId="1" applyNumberFormat="1" applyFont="1" applyAlignment="1">
      <alignment horizontal="center"/>
    </xf>
    <xf numFmtId="170" fontId="7" fillId="0" borderId="6" xfId="1" applyNumberFormat="1" applyFont="1" applyBorder="1"/>
    <xf numFmtId="44" fontId="7" fillId="0" borderId="3" xfId="2" applyFont="1" applyBorder="1"/>
    <xf numFmtId="49" fontId="10" fillId="0" borderId="0" xfId="0" applyNumberFormat="1" applyFont="1" applyAlignment="1">
      <alignment horizontal="left"/>
    </xf>
    <xf numFmtId="14" fontId="7" fillId="0" borderId="0" xfId="0" applyNumberFormat="1" applyFont="1" applyAlignment="1">
      <alignment horizontal="right"/>
    </xf>
    <xf numFmtId="0" fontId="9" fillId="0" borderId="8" xfId="0" applyFont="1" applyBorder="1" applyAlignment="1" applyProtection="1">
      <alignment horizontal="center"/>
      <protection hidden="1"/>
    </xf>
    <xf numFmtId="0" fontId="12" fillId="0" borderId="0" xfId="0" applyFont="1"/>
    <xf numFmtId="0" fontId="12" fillId="0" borderId="8" xfId="0" applyFont="1" applyBorder="1"/>
    <xf numFmtId="0" fontId="9" fillId="0" borderId="0" xfId="0" applyFont="1"/>
    <xf numFmtId="0" fontId="17" fillId="0" borderId="0" xfId="0" applyFont="1"/>
    <xf numFmtId="0" fontId="9" fillId="0" borderId="3" xfId="0" applyFont="1" applyBorder="1"/>
    <xf numFmtId="0" fontId="9" fillId="0" borderId="8" xfId="0" applyFont="1" applyBorder="1"/>
    <xf numFmtId="0" fontId="9" fillId="0" borderId="9" xfId="0" applyFont="1" applyBorder="1" applyAlignment="1">
      <alignment horizontal="center"/>
    </xf>
    <xf numFmtId="0" fontId="9" fillId="0" borderId="1" xfId="0" applyFont="1" applyBorder="1"/>
    <xf numFmtId="0" fontId="9" fillId="0" borderId="12" xfId="0" applyFont="1" applyBorder="1"/>
    <xf numFmtId="0" fontId="9" fillId="0" borderId="13" xfId="0" applyFont="1" applyBorder="1"/>
    <xf numFmtId="41" fontId="9" fillId="0" borderId="1" xfId="0" applyNumberFormat="1" applyFont="1" applyBorder="1"/>
    <xf numFmtId="0" fontId="12" fillId="0" borderId="15" xfId="0" applyFont="1" applyBorder="1"/>
    <xf numFmtId="0" fontId="9" fillId="0" borderId="15" xfId="0" applyFont="1" applyBorder="1"/>
    <xf numFmtId="44" fontId="7" fillId="0" borderId="3" xfId="0" applyNumberFormat="1" applyFont="1" applyBorder="1"/>
    <xf numFmtId="171" fontId="7" fillId="0" borderId="3" xfId="0" applyNumberFormat="1" applyFont="1" applyBorder="1"/>
    <xf numFmtId="41" fontId="7" fillId="0" borderId="0" xfId="0" applyNumberFormat="1" applyFont="1"/>
    <xf numFmtId="171" fontId="7" fillId="0" borderId="0" xfId="0" applyNumberFormat="1" applyFont="1"/>
    <xf numFmtId="0" fontId="16" fillId="0" borderId="0" xfId="0" applyFont="1"/>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170" fontId="7" fillId="0" borderId="3" xfId="0" applyNumberFormat="1" applyFont="1" applyBorder="1"/>
    <xf numFmtId="49" fontId="9" fillId="0" borderId="19" xfId="0" applyNumberFormat="1" applyFont="1" applyBorder="1" applyAlignment="1">
      <alignment horizontal="left"/>
    </xf>
    <xf numFmtId="0" fontId="9" fillId="0" borderId="20" xfId="0" applyFont="1" applyBorder="1"/>
    <xf numFmtId="164" fontId="9" fillId="0" borderId="10" xfId="0" applyNumberFormat="1" applyFont="1" applyBorder="1" applyAlignment="1">
      <alignment horizontal="center"/>
    </xf>
    <xf numFmtId="164" fontId="9" fillId="0" borderId="20" xfId="0" applyNumberFormat="1" applyFont="1" applyBorder="1" applyAlignment="1">
      <alignment horizontal="center"/>
    </xf>
    <xf numFmtId="164" fontId="9" fillId="0" borderId="18" xfId="0" applyNumberFormat="1" applyFont="1" applyBorder="1" applyAlignment="1">
      <alignment horizontal="center"/>
    </xf>
    <xf numFmtId="49" fontId="9" fillId="0" borderId="0" xfId="0" applyNumberFormat="1" applyFont="1" applyAlignment="1">
      <alignment horizontal="left"/>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9" fillId="0" borderId="8" xfId="0" applyFont="1" applyBorder="1" applyAlignment="1">
      <alignment horizontal="center" wrapText="1"/>
    </xf>
    <xf numFmtId="0" fontId="9" fillId="0" borderId="9" xfId="0" applyFont="1" applyBorder="1" applyAlignment="1">
      <alignment wrapText="1"/>
    </xf>
    <xf numFmtId="0" fontId="9" fillId="0" borderId="0" xfId="0" applyFont="1" applyAlignment="1">
      <alignment wrapText="1"/>
    </xf>
    <xf numFmtId="0" fontId="9" fillId="0" borderId="9" xfId="0" applyFont="1" applyBorder="1" applyAlignment="1">
      <alignment horizontal="center" wrapText="1"/>
    </xf>
    <xf numFmtId="0" fontId="9" fillId="0" borderId="0" xfId="0" applyFont="1" applyAlignment="1">
      <alignment horizontal="center" wrapText="1"/>
    </xf>
    <xf numFmtId="168" fontId="9" fillId="0" borderId="1" xfId="0" applyNumberFormat="1" applyFont="1" applyBorder="1" applyAlignment="1">
      <alignment horizontal="center" wrapText="1"/>
    </xf>
    <xf numFmtId="0" fontId="9" fillId="0" borderId="11" xfId="0" applyFont="1" applyBorder="1" applyAlignment="1">
      <alignment horizontal="center" wrapText="1"/>
    </xf>
    <xf numFmtId="49" fontId="12" fillId="0" borderId="16" xfId="0" applyNumberFormat="1" applyFont="1" applyBorder="1" applyAlignment="1">
      <alignment horizontal="left"/>
    </xf>
    <xf numFmtId="0" fontId="12" fillId="0" borderId="21" xfId="0" applyFont="1" applyBorder="1"/>
    <xf numFmtId="4" fontId="9" fillId="0" borderId="8" xfId="0" applyNumberFormat="1" applyFont="1" applyBorder="1"/>
    <xf numFmtId="49" fontId="9" fillId="0" borderId="16" xfId="0" applyNumberFormat="1" applyFont="1" applyBorder="1" applyAlignment="1">
      <alignment horizontal="left"/>
    </xf>
    <xf numFmtId="49" fontId="9" fillId="0" borderId="3" xfId="0" applyNumberFormat="1" applyFont="1" applyBorder="1" applyAlignment="1">
      <alignment horizontal="left"/>
    </xf>
    <xf numFmtId="37" fontId="9" fillId="0" borderId="6" xfId="0" applyNumberFormat="1" applyFont="1" applyBorder="1"/>
    <xf numFmtId="37" fontId="9" fillId="0" borderId="1" xfId="0" applyNumberFormat="1" applyFont="1" applyBorder="1"/>
    <xf numFmtId="0" fontId="9" fillId="0" borderId="1" xfId="0" applyFont="1" applyBorder="1" applyAlignment="1">
      <alignment wrapText="1"/>
    </xf>
    <xf numFmtId="0" fontId="9" fillId="0" borderId="21" xfId="0" applyFont="1" applyBorder="1"/>
    <xf numFmtId="49" fontId="12" fillId="0" borderId="4" xfId="0" applyNumberFormat="1" applyFont="1" applyBorder="1" applyAlignment="1">
      <alignment horizontal="left"/>
    </xf>
    <xf numFmtId="49" fontId="9" fillId="0" borderId="4" xfId="0" applyNumberFormat="1" applyFont="1" applyBorder="1" applyAlignment="1">
      <alignment horizontal="left"/>
    </xf>
    <xf numFmtId="0" fontId="9" fillId="0" borderId="22" xfId="0" applyFont="1" applyBorder="1"/>
    <xf numFmtId="37" fontId="9" fillId="0" borderId="22" xfId="0" applyNumberFormat="1" applyFont="1" applyBorder="1"/>
    <xf numFmtId="49" fontId="12" fillId="0" borderId="23" xfId="0" applyNumberFormat="1" applyFont="1" applyBorder="1" applyAlignment="1">
      <alignment horizontal="left"/>
    </xf>
    <xf numFmtId="49" fontId="9" fillId="0" borderId="23" xfId="0" applyNumberFormat="1" applyFont="1" applyBorder="1" applyAlignment="1">
      <alignment horizontal="left"/>
    </xf>
    <xf numFmtId="0" fontId="12" fillId="0" borderId="24" xfId="0" applyFont="1" applyBorder="1"/>
    <xf numFmtId="41" fontId="9" fillId="0" borderId="8" xfId="0" applyNumberFormat="1" applyFont="1" applyBorder="1"/>
    <xf numFmtId="49" fontId="9" fillId="0" borderId="6" xfId="0" applyNumberFormat="1" applyFont="1" applyBorder="1" applyAlignment="1">
      <alignment horizontal="left"/>
    </xf>
    <xf numFmtId="49" fontId="9" fillId="0" borderId="25" xfId="0" applyNumberFormat="1" applyFont="1" applyBorder="1" applyAlignment="1">
      <alignment horizontal="left"/>
    </xf>
    <xf numFmtId="41" fontId="9" fillId="0" borderId="0" xfId="0" applyNumberFormat="1" applyFont="1"/>
    <xf numFmtId="49" fontId="9" fillId="0" borderId="5" xfId="0" applyNumberFormat="1" applyFont="1" applyBorder="1" applyAlignment="1">
      <alignment horizontal="left"/>
    </xf>
    <xf numFmtId="0" fontId="9" fillId="0" borderId="0" xfId="0" applyFont="1" applyAlignment="1">
      <alignment horizontal="left"/>
    </xf>
    <xf numFmtId="0" fontId="9" fillId="0" borderId="20" xfId="0" applyFont="1" applyBorder="1" applyAlignment="1">
      <alignment wrapText="1"/>
    </xf>
    <xf numFmtId="0" fontId="9" fillId="0" borderId="8" xfId="0" applyFont="1" applyBorder="1" applyAlignment="1">
      <alignment wrapText="1"/>
    </xf>
    <xf numFmtId="49" fontId="12" fillId="0" borderId="16" xfId="0" applyNumberFormat="1" applyFont="1" applyBorder="1"/>
    <xf numFmtId="0" fontId="12" fillId="0" borderId="21" xfId="0" applyFont="1" applyBorder="1" applyAlignment="1">
      <alignment wrapText="1"/>
    </xf>
    <xf numFmtId="49" fontId="9" fillId="0" borderId="3" xfId="0" applyNumberFormat="1" applyFont="1" applyBorder="1"/>
    <xf numFmtId="3" fontId="9" fillId="0" borderId="6" xfId="0" applyNumberFormat="1" applyFont="1" applyBorder="1"/>
    <xf numFmtId="3" fontId="9" fillId="0" borderId="21" xfId="0" applyNumberFormat="1" applyFont="1" applyBorder="1"/>
    <xf numFmtId="3" fontId="9" fillId="0" borderId="1" xfId="0" applyNumberFormat="1" applyFont="1" applyBorder="1"/>
    <xf numFmtId="49" fontId="9" fillId="0" borderId="4" xfId="0" applyNumberFormat="1" applyFont="1" applyBorder="1"/>
    <xf numFmtId="0" fontId="9" fillId="0" borderId="22" xfId="0" applyFont="1" applyBorder="1" applyAlignment="1">
      <alignment wrapText="1"/>
    </xf>
    <xf numFmtId="3" fontId="9" fillId="0" borderId="22" xfId="0" applyNumberFormat="1" applyFont="1" applyBorder="1"/>
    <xf numFmtId="37" fontId="9" fillId="0" borderId="8" xfId="0" applyNumberFormat="1" applyFont="1" applyBorder="1"/>
    <xf numFmtId="37" fontId="9" fillId="0" borderId="0" xfId="0" applyNumberFormat="1" applyFont="1"/>
    <xf numFmtId="0" fontId="12" fillId="0" borderId="1" xfId="0" applyFont="1" applyBorder="1" applyAlignment="1">
      <alignment wrapText="1"/>
    </xf>
    <xf numFmtId="49" fontId="9" fillId="0" borderId="12" xfId="0" applyNumberFormat="1" applyFont="1" applyBorder="1"/>
    <xf numFmtId="37" fontId="9" fillId="0" borderId="13" xfId="0" applyNumberFormat="1" applyFont="1" applyBorder="1"/>
    <xf numFmtId="49" fontId="9" fillId="0" borderId="0" xfId="0" applyNumberFormat="1" applyFont="1"/>
    <xf numFmtId="14" fontId="9" fillId="0" borderId="0" xfId="0" applyNumberFormat="1" applyFont="1"/>
    <xf numFmtId="49" fontId="12" fillId="0" borderId="0" xfId="0" applyNumberFormat="1" applyFont="1"/>
    <xf numFmtId="49" fontId="12" fillId="0" borderId="0" xfId="0" applyNumberFormat="1" applyFont="1" applyAlignment="1">
      <alignment horizontal="left"/>
    </xf>
    <xf numFmtId="49" fontId="12" fillId="0" borderId="26" xfId="0" applyNumberFormat="1" applyFont="1" applyBorder="1" applyAlignment="1">
      <alignment horizontal="left"/>
    </xf>
    <xf numFmtId="49" fontId="9" fillId="0" borderId="26" xfId="0" applyNumberFormat="1" applyFont="1" applyBorder="1" applyAlignment="1">
      <alignment horizontal="left"/>
    </xf>
    <xf numFmtId="0" fontId="9" fillId="0" borderId="9" xfId="0" applyFont="1" applyBorder="1"/>
    <xf numFmtId="49" fontId="11" fillId="0" borderId="0" xfId="0" applyNumberFormat="1" applyFont="1" applyAlignment="1">
      <alignment horizontal="left"/>
    </xf>
    <xf numFmtId="0" fontId="9" fillId="0" borderId="6" xfId="0" applyFont="1" applyBorder="1"/>
    <xf numFmtId="3" fontId="9" fillId="0" borderId="15" xfId="0" applyNumberFormat="1" applyFont="1" applyBorder="1"/>
    <xf numFmtId="0" fontId="9" fillId="0" borderId="27" xfId="0" applyFont="1" applyBorder="1"/>
    <xf numFmtId="3" fontId="9" fillId="0" borderId="8" xfId="0" applyNumberFormat="1" applyFont="1" applyBorder="1"/>
    <xf numFmtId="3" fontId="9" fillId="0" borderId="0" xfId="0" applyNumberFormat="1" applyFont="1"/>
    <xf numFmtId="3" fontId="9" fillId="0" borderId="11" xfId="0" applyNumberFormat="1" applyFont="1" applyBorder="1"/>
    <xf numFmtId="3" fontId="9" fillId="0" borderId="28" xfId="0" applyNumberFormat="1" applyFont="1" applyBorder="1"/>
    <xf numFmtId="0" fontId="12" fillId="0" borderId="22" xfId="0" applyFont="1" applyBorder="1"/>
    <xf numFmtId="3" fontId="9" fillId="0" borderId="29" xfId="0" applyNumberFormat="1" applyFont="1" applyBorder="1"/>
    <xf numFmtId="0" fontId="10" fillId="0" borderId="21" xfId="0" applyFont="1" applyBorder="1"/>
    <xf numFmtId="49" fontId="10" fillId="0" borderId="4" xfId="0" applyNumberFormat="1" applyFont="1" applyBorder="1" applyAlignment="1">
      <alignment horizontal="left"/>
    </xf>
    <xf numFmtId="49" fontId="12" fillId="0" borderId="3" xfId="0" applyNumberFormat="1" applyFont="1" applyBorder="1" applyAlignment="1">
      <alignment horizontal="left"/>
    </xf>
    <xf numFmtId="0" fontId="17" fillId="0" borderId="3" xfId="0" applyFont="1" applyBorder="1" applyAlignment="1">
      <alignment horizontal="center" vertical="center" wrapText="1"/>
    </xf>
    <xf numFmtId="0" fontId="17" fillId="0" borderId="3" xfId="0" applyFont="1" applyBorder="1" applyAlignment="1">
      <alignment horizontal="left"/>
    </xf>
    <xf numFmtId="0" fontId="17" fillId="0" borderId="1" xfId="0" applyFont="1" applyBorder="1" applyAlignment="1">
      <alignment horizontal="center" vertical="center" wrapText="1"/>
    </xf>
    <xf numFmtId="0" fontId="9" fillId="0" borderId="1" xfId="0" applyFont="1" applyBorder="1" applyAlignment="1">
      <alignment horizontal="center" wrapText="1"/>
    </xf>
    <xf numFmtId="49" fontId="12" fillId="0" borderId="3" xfId="0" quotePrefix="1" applyNumberFormat="1" applyFont="1" applyBorder="1" applyAlignment="1">
      <alignment horizontal="left" vertical="center"/>
    </xf>
    <xf numFmtId="49" fontId="12" fillId="0" borderId="21" xfId="0" applyNumberFormat="1" applyFont="1" applyBorder="1" applyAlignment="1">
      <alignment horizontal="left" wrapText="1"/>
    </xf>
    <xf numFmtId="3" fontId="9" fillId="0" borderId="1" xfId="0" applyNumberFormat="1" applyFont="1" applyBorder="1" applyAlignment="1">
      <alignment horizontal="center" wrapText="1"/>
    </xf>
    <xf numFmtId="49" fontId="9" fillId="0" borderId="12" xfId="0" applyNumberFormat="1" applyFont="1" applyBorder="1" applyAlignment="1">
      <alignment horizontal="left"/>
    </xf>
    <xf numFmtId="49" fontId="12" fillId="0" borderId="12" xfId="0" applyNumberFormat="1" applyFont="1" applyBorder="1" applyAlignment="1">
      <alignment horizontal="left"/>
    </xf>
    <xf numFmtId="3" fontId="9" fillId="0" borderId="13" xfId="0" applyNumberFormat="1" applyFont="1" applyBorder="1"/>
    <xf numFmtId="0" fontId="12" fillId="0" borderId="1" xfId="0" applyFont="1" applyBorder="1"/>
    <xf numFmtId="3" fontId="9" fillId="0" borderId="14" xfId="0" applyNumberFormat="1" applyFont="1" applyBorder="1"/>
    <xf numFmtId="49" fontId="12" fillId="0" borderId="3" xfId="0" applyNumberFormat="1" applyFont="1" applyBorder="1" applyAlignment="1">
      <alignment horizontal="left" vertical="top"/>
    </xf>
    <xf numFmtId="37" fontId="9" fillId="0" borderId="14" xfId="0" applyNumberFormat="1" applyFont="1" applyBorder="1"/>
    <xf numFmtId="37" fontId="12" fillId="0" borderId="29" xfId="0" applyNumberFormat="1" applyFont="1" applyBorder="1"/>
    <xf numFmtId="37" fontId="9" fillId="0" borderId="11" xfId="0" applyNumberFormat="1" applyFont="1" applyBorder="1"/>
    <xf numFmtId="3" fontId="12" fillId="0" borderId="22" xfId="0" applyNumberFormat="1" applyFont="1" applyBorder="1"/>
    <xf numFmtId="49" fontId="12" fillId="0" borderId="30" xfId="0" applyNumberFormat="1" applyFont="1" applyBorder="1" applyAlignment="1">
      <alignment horizontal="left" vertical="top"/>
    </xf>
    <xf numFmtId="49" fontId="9" fillId="0" borderId="30" xfId="0" applyNumberFormat="1" applyFont="1" applyBorder="1" applyAlignment="1">
      <alignment horizontal="left"/>
    </xf>
    <xf numFmtId="3" fontId="9" fillId="0" borderId="31" xfId="0" applyNumberFormat="1" applyFont="1" applyBorder="1"/>
    <xf numFmtId="49" fontId="12" fillId="0" borderId="30" xfId="0" applyNumberFormat="1" applyFont="1" applyBorder="1" applyAlignment="1">
      <alignment horizontal="left"/>
    </xf>
    <xf numFmtId="0" fontId="9" fillId="0" borderId="31" xfId="0" applyFont="1" applyBorder="1"/>
    <xf numFmtId="3" fontId="12" fillId="0" borderId="31" xfId="0" applyNumberFormat="1" applyFont="1" applyBorder="1"/>
    <xf numFmtId="0" fontId="12" fillId="0" borderId="31" xfId="0" applyFont="1" applyBorder="1" applyAlignment="1">
      <alignment horizontal="center" wrapText="1"/>
    </xf>
    <xf numFmtId="3" fontId="9" fillId="0" borderId="31" xfId="0" applyNumberFormat="1" applyFont="1" applyBorder="1" applyAlignment="1">
      <alignment horizontal="center" wrapText="1"/>
    </xf>
    <xf numFmtId="164" fontId="9" fillId="0" borderId="10" xfId="0" applyNumberFormat="1" applyFont="1" applyBorder="1" applyAlignment="1" applyProtection="1">
      <alignment horizontal="center"/>
      <protection hidden="1"/>
    </xf>
    <xf numFmtId="164" fontId="9" fillId="0" borderId="20" xfId="0" applyNumberFormat="1" applyFont="1" applyBorder="1" applyAlignment="1" applyProtection="1">
      <alignment horizontal="center"/>
      <protection hidden="1"/>
    </xf>
    <xf numFmtId="0" fontId="9" fillId="0" borderId="9" xfId="0" applyFont="1" applyBorder="1" applyProtection="1">
      <protection hidden="1"/>
    </xf>
    <xf numFmtId="0" fontId="9" fillId="0" borderId="8" xfId="0" applyFont="1" applyBorder="1" applyAlignment="1" applyProtection="1">
      <alignment horizontal="center" wrapText="1"/>
      <protection hidden="1"/>
    </xf>
    <xf numFmtId="0" fontId="9" fillId="0" borderId="9" xfId="0" applyFont="1" applyBorder="1" applyAlignment="1" applyProtection="1">
      <alignment wrapText="1"/>
      <protection hidden="1"/>
    </xf>
    <xf numFmtId="0" fontId="9" fillId="0" borderId="9" xfId="0" applyFont="1" applyBorder="1" applyAlignment="1" applyProtection="1">
      <alignment horizontal="center" wrapText="1"/>
      <protection hidden="1"/>
    </xf>
    <xf numFmtId="0" fontId="9" fillId="0" borderId="11" xfId="0" applyFont="1" applyBorder="1" applyAlignment="1" applyProtection="1">
      <alignment horizontal="center" wrapText="1"/>
      <protection hidden="1"/>
    </xf>
    <xf numFmtId="0" fontId="9" fillId="0" borderId="8" xfId="0" applyFont="1" applyBorder="1" applyProtection="1">
      <protection hidden="1"/>
    </xf>
    <xf numFmtId="3" fontId="12" fillId="0" borderId="0" xfId="0" applyNumberFormat="1" applyFont="1"/>
    <xf numFmtId="49" fontId="12" fillId="0" borderId="32" xfId="0" applyNumberFormat="1" applyFont="1" applyBorder="1" applyAlignment="1">
      <alignment horizontal="left"/>
    </xf>
    <xf numFmtId="49" fontId="9" fillId="0" borderId="32" xfId="0" applyNumberFormat="1" applyFont="1" applyBorder="1" applyAlignment="1">
      <alignment horizontal="left"/>
    </xf>
    <xf numFmtId="0" fontId="9" fillId="0" borderId="32" xfId="0" applyFont="1" applyBorder="1"/>
    <xf numFmtId="0" fontId="12" fillId="0" borderId="26" xfId="0" applyFont="1" applyBorder="1"/>
    <xf numFmtId="49" fontId="10" fillId="0" borderId="26" xfId="0" applyNumberFormat="1" applyFont="1" applyBorder="1" applyAlignment="1">
      <alignment horizontal="left"/>
    </xf>
    <xf numFmtId="0" fontId="9" fillId="0" borderId="11" xfId="0" applyFont="1" applyBorder="1"/>
    <xf numFmtId="37" fontId="9" fillId="0" borderId="13" xfId="0" applyNumberFormat="1" applyFont="1" applyBorder="1" applyAlignment="1">
      <alignment horizontal="center" wrapText="1"/>
    </xf>
    <xf numFmtId="0" fontId="9" fillId="0" borderId="33" xfId="0" applyFont="1" applyBorder="1"/>
    <xf numFmtId="3" fontId="9" fillId="2" borderId="1" xfId="0" applyNumberFormat="1" applyFont="1" applyFill="1" applyBorder="1"/>
    <xf numFmtId="3" fontId="9" fillId="2" borderId="21" xfId="0" applyNumberFormat="1" applyFont="1" applyFill="1" applyBorder="1"/>
    <xf numFmtId="0" fontId="9" fillId="0" borderId="16" xfId="0" applyFont="1" applyBorder="1"/>
    <xf numFmtId="3" fontId="9" fillId="0" borderId="19" xfId="0" applyNumberFormat="1" applyFont="1" applyBorder="1"/>
    <xf numFmtId="3" fontId="9" fillId="0" borderId="3" xfId="0" applyNumberFormat="1" applyFont="1" applyBorder="1"/>
    <xf numFmtId="0" fontId="9" fillId="0" borderId="1" xfId="0" applyFont="1" applyBorder="1" applyAlignment="1">
      <alignment horizontal="left"/>
    </xf>
    <xf numFmtId="0" fontId="12" fillId="0" borderId="34" xfId="0" applyFont="1" applyBorder="1" applyAlignment="1">
      <alignment horizontal="left"/>
    </xf>
    <xf numFmtId="3" fontId="9" fillId="0" borderId="34" xfId="0" applyNumberFormat="1" applyFont="1" applyBorder="1"/>
    <xf numFmtId="3" fontId="9" fillId="0" borderId="35" xfId="0" applyNumberFormat="1" applyFont="1" applyBorder="1"/>
    <xf numFmtId="3" fontId="9" fillId="0" borderId="6" xfId="0" applyNumberFormat="1" applyFont="1" applyBorder="1" applyAlignment="1">
      <alignment horizontal="right"/>
    </xf>
    <xf numFmtId="3" fontId="9" fillId="0" borderId="21" xfId="0" applyNumberFormat="1" applyFont="1" applyBorder="1" applyAlignment="1">
      <alignment horizontal="right"/>
    </xf>
    <xf numFmtId="3" fontId="9" fillId="0" borderId="1" xfId="0" applyNumberFormat="1" applyFont="1" applyBorder="1" applyAlignment="1">
      <alignment horizontal="right"/>
    </xf>
    <xf numFmtId="3" fontId="9" fillId="2" borderId="1" xfId="0" applyNumberFormat="1" applyFont="1" applyFill="1" applyBorder="1" applyAlignment="1">
      <alignment horizontal="right"/>
    </xf>
    <xf numFmtId="37" fontId="9" fillId="0" borderId="6" xfId="0" applyNumberFormat="1" applyFont="1" applyBorder="1" applyAlignment="1">
      <alignment horizontal="right"/>
    </xf>
    <xf numFmtId="0" fontId="13" fillId="0" borderId="0" xfId="0" applyFont="1"/>
    <xf numFmtId="49" fontId="12" fillId="3" borderId="0" xfId="0" applyNumberFormat="1" applyFont="1" applyFill="1" applyAlignment="1">
      <alignment horizontal="left"/>
    </xf>
    <xf numFmtId="49" fontId="9" fillId="3" borderId="0" xfId="0" applyNumberFormat="1" applyFont="1" applyFill="1" applyAlignment="1">
      <alignment horizontal="left"/>
    </xf>
    <xf numFmtId="0" fontId="12" fillId="3" borderId="0" xfId="0" applyFont="1" applyFill="1" applyAlignment="1">
      <alignment horizontal="right"/>
    </xf>
    <xf numFmtId="3" fontId="12" fillId="3" borderId="0" xfId="0" applyNumberFormat="1" applyFont="1" applyFill="1"/>
    <xf numFmtId="3" fontId="12" fillId="3" borderId="0" xfId="0" applyNumberFormat="1" applyFont="1" applyFill="1" applyAlignment="1">
      <alignment horizontal="right"/>
    </xf>
    <xf numFmtId="37" fontId="12" fillId="3" borderId="0" xfId="0" applyNumberFormat="1" applyFont="1" applyFill="1"/>
    <xf numFmtId="3" fontId="9" fillId="3" borderId="0" xfId="0" applyNumberFormat="1" applyFont="1" applyFill="1" applyAlignment="1">
      <alignment horizontal="center"/>
    </xf>
    <xf numFmtId="3" fontId="7" fillId="0" borderId="0" xfId="0" quotePrefix="1" applyNumberFormat="1" applyFont="1"/>
    <xf numFmtId="3" fontId="7" fillId="0" borderId="0" xfId="0" applyNumberFormat="1" applyFont="1" applyAlignment="1">
      <alignment horizontal="center"/>
    </xf>
    <xf numFmtId="3" fontId="7" fillId="0" borderId="0" xfId="0" applyNumberFormat="1" applyFont="1"/>
    <xf numFmtId="172" fontId="7" fillId="0" borderId="3" xfId="0" applyNumberFormat="1" applyFont="1" applyBorder="1" applyAlignment="1">
      <alignment horizontal="center"/>
    </xf>
    <xf numFmtId="172" fontId="7" fillId="0" borderId="0" xfId="1" applyNumberFormat="1" applyFont="1" applyAlignment="1">
      <alignment horizontal="center"/>
    </xf>
    <xf numFmtId="172" fontId="7" fillId="0" borderId="0" xfId="0" applyNumberFormat="1" applyFont="1" applyAlignment="1">
      <alignment horizontal="center"/>
    </xf>
    <xf numFmtId="172" fontId="7" fillId="0" borderId="0" xfId="0" applyNumberFormat="1" applyFont="1"/>
    <xf numFmtId="0" fontId="6" fillId="0" borderId="0" xfId="0" applyFont="1"/>
    <xf numFmtId="0" fontId="19" fillId="0" borderId="0" xfId="0" applyFont="1"/>
    <xf numFmtId="164" fontId="9" fillId="0" borderId="18" xfId="0" applyNumberFormat="1" applyFont="1" applyBorder="1" applyAlignment="1" applyProtection="1">
      <alignment horizontal="center"/>
      <protection hidden="1"/>
    </xf>
    <xf numFmtId="37" fontId="9" fillId="0" borderId="21" xfId="0" applyNumberFormat="1" applyFont="1" applyBorder="1"/>
    <xf numFmtId="0" fontId="9" fillId="0" borderId="26" xfId="0" applyFont="1" applyBorder="1"/>
    <xf numFmtId="49" fontId="12" fillId="0" borderId="25" xfId="0" applyNumberFormat="1" applyFont="1" applyBorder="1" applyAlignment="1">
      <alignment horizontal="left"/>
    </xf>
    <xf numFmtId="49" fontId="9" fillId="0" borderId="2" xfId="0" applyNumberFormat="1" applyFont="1" applyBorder="1" applyAlignment="1">
      <alignment horizontal="left"/>
    </xf>
    <xf numFmtId="49" fontId="12" fillId="0" borderId="42" xfId="0" applyNumberFormat="1" applyFont="1" applyBorder="1" applyAlignment="1">
      <alignment horizontal="left"/>
    </xf>
    <xf numFmtId="49" fontId="12" fillId="0" borderId="37" xfId="0" applyNumberFormat="1" applyFont="1" applyBorder="1" applyAlignment="1">
      <alignment horizontal="left"/>
    </xf>
    <xf numFmtId="49" fontId="12" fillId="0" borderId="25" xfId="0" applyNumberFormat="1" applyFont="1" applyBorder="1"/>
    <xf numFmtId="49" fontId="9" fillId="0" borderId="25" xfId="0" applyNumberFormat="1" applyFont="1" applyBorder="1"/>
    <xf numFmtId="49" fontId="9" fillId="0" borderId="2" xfId="0" applyNumberFormat="1" applyFont="1" applyBorder="1"/>
    <xf numFmtId="49" fontId="12" fillId="0" borderId="42" xfId="0" applyNumberFormat="1" applyFont="1" applyBorder="1"/>
    <xf numFmtId="49" fontId="12" fillId="0" borderId="2" xfId="0" applyNumberFormat="1" applyFont="1" applyBorder="1"/>
    <xf numFmtId="49" fontId="12" fillId="0" borderId="36" xfId="0" applyNumberFormat="1" applyFont="1" applyBorder="1"/>
    <xf numFmtId="49" fontId="9" fillId="0" borderId="18" xfId="0" applyNumberFormat="1" applyFont="1" applyBorder="1" applyAlignment="1">
      <alignment horizontal="left"/>
    </xf>
    <xf numFmtId="49" fontId="12" fillId="0" borderId="39" xfId="0" applyNumberFormat="1" applyFont="1" applyBorder="1" applyAlignment="1">
      <alignment horizontal="left"/>
    </xf>
    <xf numFmtId="49" fontId="12" fillId="0" borderId="17" xfId="0" applyNumberFormat="1" applyFont="1" applyBorder="1" applyAlignment="1">
      <alignment horizontal="left"/>
    </xf>
    <xf numFmtId="49" fontId="12" fillId="0" borderId="43" xfId="0" applyNumberFormat="1" applyFont="1" applyBorder="1" applyAlignment="1">
      <alignment horizontal="left"/>
    </xf>
    <xf numFmtId="168" fontId="9" fillId="0" borderId="11" xfId="0" applyNumberFormat="1" applyFont="1" applyBorder="1" applyAlignment="1">
      <alignment horizontal="center" wrapText="1"/>
    </xf>
    <xf numFmtId="4" fontId="9" fillId="0" borderId="9" xfId="0" applyNumberFormat="1" applyFont="1" applyBorder="1"/>
    <xf numFmtId="41" fontId="9" fillId="0" borderId="38" xfId="0" applyNumberFormat="1" applyFont="1" applyBorder="1"/>
    <xf numFmtId="37" fontId="9" fillId="0" borderId="9" xfId="0" applyNumberFormat="1" applyFont="1" applyBorder="1"/>
    <xf numFmtId="49" fontId="9" fillId="0" borderId="17" xfId="0" applyNumberFormat="1" applyFont="1" applyBorder="1" applyAlignment="1">
      <alignment horizontal="left" wrapText="1"/>
    </xf>
    <xf numFmtId="49" fontId="9" fillId="0" borderId="2" xfId="0" applyNumberFormat="1" applyFont="1" applyBorder="1" applyAlignment="1">
      <alignment horizontal="left" wrapText="1"/>
    </xf>
    <xf numFmtId="49" fontId="9" fillId="0" borderId="44" xfId="0" applyNumberFormat="1" applyFont="1" applyBorder="1" applyAlignment="1">
      <alignment horizontal="left"/>
    </xf>
    <xf numFmtId="49" fontId="9" fillId="0" borderId="17" xfId="0" applyNumberFormat="1" applyFont="1" applyBorder="1" applyAlignment="1">
      <alignment horizontal="left"/>
    </xf>
    <xf numFmtId="0" fontId="9" fillId="0" borderId="0" xfId="0" applyFont="1" applyAlignment="1" applyProtection="1">
      <alignment horizontal="center"/>
      <protection hidden="1"/>
    </xf>
    <xf numFmtId="0" fontId="9" fillId="0" borderId="8" xfId="0" applyFont="1" applyBorder="1" applyAlignment="1" applyProtection="1">
      <alignment wrapText="1"/>
      <protection hidden="1"/>
    </xf>
    <xf numFmtId="0" fontId="9" fillId="0" borderId="1" xfId="0" applyFont="1" applyBorder="1" applyAlignment="1" applyProtection="1">
      <alignment horizontal="center" wrapText="1"/>
      <protection hidden="1"/>
    </xf>
    <xf numFmtId="49" fontId="12" fillId="0" borderId="2" xfId="0" applyNumberFormat="1" applyFont="1" applyBorder="1" applyAlignment="1">
      <alignment horizontal="left"/>
    </xf>
    <xf numFmtId="49" fontId="9" fillId="0" borderId="36" xfId="0" applyNumberFormat="1" applyFont="1" applyBorder="1" applyAlignment="1">
      <alignment horizontal="left"/>
    </xf>
    <xf numFmtId="49" fontId="12" fillId="0" borderId="36" xfId="0" applyNumberFormat="1" applyFont="1" applyBorder="1" applyAlignment="1">
      <alignment horizontal="left"/>
    </xf>
    <xf numFmtId="49" fontId="12" fillId="0" borderId="42" xfId="0" applyNumberFormat="1" applyFont="1" applyBorder="1" applyAlignment="1">
      <alignment horizontal="left" vertical="top"/>
    </xf>
    <xf numFmtId="49" fontId="12" fillId="0" borderId="43" xfId="0" applyNumberFormat="1" applyFont="1" applyBorder="1" applyAlignment="1">
      <alignment horizontal="left" vertical="top"/>
    </xf>
    <xf numFmtId="49" fontId="9" fillId="0" borderId="43" xfId="0" applyNumberFormat="1" applyFont="1" applyBorder="1" applyAlignment="1">
      <alignment horizontal="left"/>
    </xf>
    <xf numFmtId="3" fontId="9" fillId="0" borderId="26" xfId="0" applyNumberFormat="1" applyFont="1" applyBorder="1"/>
    <xf numFmtId="0" fontId="9" fillId="0" borderId="19" xfId="0" applyFont="1" applyBorder="1" applyAlignment="1">
      <alignment horizontal="left"/>
    </xf>
    <xf numFmtId="0" fontId="12" fillId="0" borderId="31" xfId="0" applyFont="1" applyBorder="1"/>
    <xf numFmtId="0" fontId="9" fillId="0" borderId="41" xfId="0" applyFont="1" applyBorder="1"/>
    <xf numFmtId="3" fontId="9" fillId="0" borderId="32" xfId="0" applyNumberFormat="1" applyFont="1" applyBorder="1"/>
    <xf numFmtId="37" fontId="9" fillId="0" borderId="32" xfId="0" applyNumberFormat="1" applyFont="1" applyBorder="1"/>
    <xf numFmtId="0" fontId="12" fillId="0" borderId="45" xfId="0" applyFont="1" applyBorder="1" applyAlignment="1">
      <alignment horizontal="left"/>
    </xf>
    <xf numFmtId="0" fontId="9" fillId="0" borderId="2" xfId="0" applyFont="1" applyBorder="1" applyAlignment="1">
      <alignment horizontal="left"/>
    </xf>
    <xf numFmtId="3" fontId="9" fillId="0" borderId="20" xfId="0" applyNumberFormat="1" applyFont="1" applyBorder="1"/>
    <xf numFmtId="0" fontId="9" fillId="0" borderId="2" xfId="0" quotePrefix="1" applyFont="1" applyBorder="1" applyAlignment="1">
      <alignment horizontal="left"/>
    </xf>
    <xf numFmtId="0" fontId="9" fillId="0" borderId="2" xfId="0" applyFont="1" applyBorder="1" applyAlignment="1">
      <alignment horizontal="left" vertical="top"/>
    </xf>
    <xf numFmtId="0" fontId="9" fillId="0" borderId="46" xfId="0" applyFont="1" applyBorder="1" applyAlignment="1">
      <alignment horizontal="left"/>
    </xf>
    <xf numFmtId="0" fontId="12" fillId="0" borderId="47" xfId="0" applyFont="1" applyBorder="1" applyAlignment="1">
      <alignment horizontal="left"/>
    </xf>
    <xf numFmtId="0" fontId="9" fillId="0" borderId="48" xfId="0" applyFont="1" applyBorder="1"/>
    <xf numFmtId="3" fontId="9" fillId="0" borderId="48" xfId="0" applyNumberFormat="1" applyFont="1" applyBorder="1"/>
    <xf numFmtId="0" fontId="12" fillId="0" borderId="49" xfId="0" applyFont="1" applyBorder="1" applyAlignment="1">
      <alignment horizontal="left"/>
    </xf>
    <xf numFmtId="0" fontId="9" fillId="0" borderId="50" xfId="0" applyFont="1" applyBorder="1"/>
    <xf numFmtId="0" fontId="9" fillId="0" borderId="18" xfId="0" applyFont="1" applyBorder="1" applyAlignment="1">
      <alignment horizontal="left"/>
    </xf>
    <xf numFmtId="0" fontId="12" fillId="0" borderId="0" xfId="0" applyFont="1" applyAlignment="1">
      <alignment horizontal="left"/>
    </xf>
    <xf numFmtId="0" fontId="9" fillId="0" borderId="17" xfId="0" applyFont="1" applyBorder="1"/>
    <xf numFmtId="0" fontId="7" fillId="0" borderId="17" xfId="0" applyFont="1" applyBorder="1"/>
    <xf numFmtId="3" fontId="7" fillId="0" borderId="17" xfId="0" applyNumberFormat="1" applyFont="1" applyBorder="1"/>
    <xf numFmtId="3" fontId="7" fillId="0" borderId="17" xfId="0" applyNumberFormat="1" applyFont="1" applyBorder="1" applyAlignment="1">
      <alignment horizontal="center"/>
    </xf>
    <xf numFmtId="0" fontId="21" fillId="0" borderId="3" xfId="0" applyFont="1" applyBorder="1" applyAlignment="1">
      <alignment horizontal="left"/>
    </xf>
    <xf numFmtId="0" fontId="21" fillId="0" borderId="3" xfId="0" applyFont="1" applyBorder="1"/>
    <xf numFmtId="0" fontId="9" fillId="0" borderId="0" xfId="0" applyFont="1" applyAlignment="1">
      <alignment horizontal="right"/>
    </xf>
    <xf numFmtId="0" fontId="9" fillId="0" borderId="3" xfId="0" applyFont="1" applyBorder="1" applyAlignment="1">
      <alignment horizontal="left"/>
    </xf>
    <xf numFmtId="0" fontId="12" fillId="0" borderId="2" xfId="0" applyFont="1" applyBorder="1" applyAlignment="1">
      <alignment horizontal="left"/>
    </xf>
    <xf numFmtId="37" fontId="9" fillId="0" borderId="21" xfId="0" applyNumberFormat="1" applyFont="1" applyBorder="1" applyAlignment="1">
      <alignment horizontal="center" wrapText="1"/>
    </xf>
    <xf numFmtId="0" fontId="22" fillId="0" borderId="0" xfId="0" applyFont="1"/>
    <xf numFmtId="3" fontId="7" fillId="35" borderId="3" xfId="0" applyNumberFormat="1" applyFont="1" applyFill="1" applyBorder="1" applyProtection="1">
      <protection locked="0"/>
    </xf>
    <xf numFmtId="3" fontId="7" fillId="35" borderId="2" xfId="0" applyNumberFormat="1" applyFont="1" applyFill="1" applyBorder="1" applyProtection="1">
      <protection locked="0"/>
    </xf>
    <xf numFmtId="3" fontId="7" fillId="35" borderId="3" xfId="0" applyNumberFormat="1" applyFont="1" applyFill="1" applyBorder="1" applyAlignment="1" applyProtection="1">
      <alignment horizontal="center"/>
      <protection locked="0"/>
    </xf>
    <xf numFmtId="169" fontId="23" fillId="35" borderId="0" xfId="1" applyNumberFormat="1" applyFont="1" applyFill="1" applyProtection="1">
      <protection locked="0"/>
    </xf>
    <xf numFmtId="5" fontId="7" fillId="35" borderId="3" xfId="0" applyNumberFormat="1" applyFont="1" applyFill="1" applyBorder="1" applyProtection="1">
      <protection locked="0"/>
    </xf>
    <xf numFmtId="0" fontId="12" fillId="0" borderId="61" xfId="0" applyFont="1" applyBorder="1"/>
    <xf numFmtId="0" fontId="17" fillId="0" borderId="60" xfId="0" applyFont="1" applyBorder="1" applyAlignment="1">
      <alignment horizontal="center" vertical="center" wrapText="1"/>
    </xf>
    <xf numFmtId="49" fontId="9" fillId="50" borderId="25" xfId="0" applyNumberFormat="1" applyFont="1" applyFill="1" applyBorder="1" applyAlignment="1">
      <alignment horizontal="left"/>
    </xf>
    <xf numFmtId="0" fontId="46" fillId="0" borderId="0" xfId="0" applyFont="1"/>
    <xf numFmtId="37" fontId="9" fillId="35" borderId="6" xfId="0" applyNumberFormat="1" applyFont="1" applyFill="1" applyBorder="1" applyProtection="1">
      <protection locked="0"/>
    </xf>
    <xf numFmtId="0" fontId="9" fillId="50" borderId="0" xfId="48" applyFont="1" applyFill="1"/>
    <xf numFmtId="164" fontId="9" fillId="50" borderId="17" xfId="48" applyNumberFormat="1" applyFont="1" applyFill="1" applyBorder="1" applyAlignment="1">
      <alignment horizontal="right"/>
    </xf>
    <xf numFmtId="37" fontId="9" fillId="35" borderId="21" xfId="0" applyNumberFormat="1" applyFont="1" applyFill="1" applyBorder="1" applyProtection="1">
      <protection locked="0"/>
    </xf>
    <xf numFmtId="37" fontId="9" fillId="35" borderId="11" xfId="0" applyNumberFormat="1" applyFont="1" applyFill="1" applyBorder="1" applyProtection="1">
      <protection locked="0"/>
    </xf>
    <xf numFmtId="37" fontId="9" fillId="35" borderId="1" xfId="0" applyNumberFormat="1" applyFont="1" applyFill="1" applyBorder="1" applyProtection="1">
      <protection locked="0"/>
    </xf>
    <xf numFmtId="3" fontId="9" fillId="35" borderId="6" xfId="0" applyNumberFormat="1" applyFont="1" applyFill="1" applyBorder="1" applyProtection="1">
      <protection locked="0"/>
    </xf>
    <xf numFmtId="3" fontId="9" fillId="35" borderId="21" xfId="0" applyNumberFormat="1" applyFont="1" applyFill="1" applyBorder="1" applyProtection="1">
      <protection locked="0"/>
    </xf>
    <xf numFmtId="3" fontId="9" fillId="35" borderId="11" xfId="0" applyNumberFormat="1" applyFont="1" applyFill="1" applyBorder="1" applyProtection="1">
      <protection locked="0"/>
    </xf>
    <xf numFmtId="3" fontId="9" fillId="35" borderId="1" xfId="0" applyNumberFormat="1" applyFont="1" applyFill="1" applyBorder="1" applyProtection="1">
      <protection locked="0"/>
    </xf>
    <xf numFmtId="0" fontId="12" fillId="0" borderId="3" xfId="0" applyFont="1" applyBorder="1" applyAlignment="1">
      <alignment horizontal="left"/>
    </xf>
    <xf numFmtId="0" fontId="12" fillId="0" borderId="18" xfId="0" applyFont="1" applyBorder="1" applyAlignment="1">
      <alignment horizontal="left"/>
    </xf>
    <xf numFmtId="3" fontId="9" fillId="35" borderId="8" xfId="0" applyNumberFormat="1" applyFont="1" applyFill="1" applyBorder="1" applyProtection="1">
      <protection locked="0"/>
    </xf>
    <xf numFmtId="3" fontId="9" fillId="35" borderId="31" xfId="0" applyNumberFormat="1" applyFont="1" applyFill="1" applyBorder="1" applyAlignment="1" applyProtection="1">
      <alignment horizontal="center" wrapText="1"/>
      <protection locked="0"/>
    </xf>
    <xf numFmtId="3" fontId="9" fillId="35" borderId="31" xfId="0" applyNumberFormat="1" applyFont="1" applyFill="1" applyBorder="1" applyProtection="1">
      <protection locked="0"/>
    </xf>
    <xf numFmtId="0" fontId="45" fillId="0" borderId="0" xfId="0" applyFont="1"/>
    <xf numFmtId="0" fontId="6" fillId="0" borderId="0" xfId="0" applyFont="1" applyAlignment="1">
      <alignment horizontal="left" wrapText="1"/>
    </xf>
    <xf numFmtId="0" fontId="8" fillId="0" borderId="0" xfId="0" applyFont="1" applyAlignment="1">
      <alignment horizontal="center" wrapText="1"/>
    </xf>
    <xf numFmtId="0" fontId="0" fillId="0" borderId="71" xfId="0" applyBorder="1" applyAlignment="1">
      <alignment horizontal="center" vertical="top"/>
    </xf>
    <xf numFmtId="0" fontId="0" fillId="0" borderId="72" xfId="0" applyBorder="1" applyAlignment="1">
      <alignment horizontal="center" vertical="top"/>
    </xf>
    <xf numFmtId="0" fontId="0" fillId="0" borderId="0" xfId="0" applyAlignment="1">
      <alignment horizontal="center" vertical="top"/>
    </xf>
    <xf numFmtId="0" fontId="5" fillId="0" borderId="0" xfId="0" applyFont="1"/>
    <xf numFmtId="0" fontId="0" fillId="0" borderId="7" xfId="0" applyBorder="1"/>
    <xf numFmtId="0" fontId="10" fillId="59" borderId="32" xfId="0" applyFont="1" applyFill="1" applyBorder="1"/>
    <xf numFmtId="0" fontId="5" fillId="0" borderId="0" xfId="0" applyFont="1" applyAlignment="1">
      <alignment vertical="top"/>
    </xf>
    <xf numFmtId="0" fontId="0" fillId="0" borderId="0" xfId="0" applyAlignment="1">
      <alignment vertical="top"/>
    </xf>
    <xf numFmtId="0" fontId="5" fillId="0" borderId="7" xfId="0" applyFont="1" applyBorder="1"/>
    <xf numFmtId="0" fontId="16" fillId="0" borderId="0" xfId="0" applyFont="1" applyAlignment="1">
      <alignment horizontal="center" vertical="top"/>
    </xf>
    <xf numFmtId="0" fontId="6" fillId="0" borderId="0" xfId="0" applyFont="1" applyAlignment="1">
      <alignment horizontal="left" vertical="top"/>
    </xf>
    <xf numFmtId="0" fontId="18" fillId="0" borderId="0" xfId="0" applyFont="1"/>
    <xf numFmtId="41" fontId="7" fillId="35" borderId="0" xfId="0" applyNumberFormat="1" applyFont="1" applyFill="1" applyProtection="1">
      <protection locked="0"/>
    </xf>
    <xf numFmtId="0" fontId="10" fillId="59" borderId="70" xfId="0" applyFont="1" applyFill="1" applyBorder="1" applyAlignment="1">
      <alignment horizontal="left" vertical="top"/>
    </xf>
    <xf numFmtId="0" fontId="10" fillId="59" borderId="32" xfId="0" applyFont="1" applyFill="1" applyBorder="1" applyAlignment="1">
      <alignment horizontal="left"/>
    </xf>
    <xf numFmtId="0" fontId="6" fillId="0" borderId="0" xfId="0" applyFont="1" applyAlignment="1">
      <alignment horizontal="center"/>
    </xf>
    <xf numFmtId="0" fontId="6" fillId="0" borderId="3" xfId="0" applyFont="1" applyBorder="1" applyAlignment="1">
      <alignment horizontal="center"/>
    </xf>
    <xf numFmtId="0" fontId="9" fillId="0" borderId="36" xfId="0" quotePrefix="1" applyFont="1" applyBorder="1" applyAlignment="1">
      <alignment horizontal="center" wrapText="1"/>
    </xf>
    <xf numFmtId="0" fontId="6" fillId="0" borderId="0" xfId="0" applyFont="1" applyAlignment="1">
      <alignment horizontal="left"/>
    </xf>
    <xf numFmtId="0" fontId="7" fillId="0" borderId="0" xfId="0" applyFont="1" applyAlignment="1">
      <alignment horizontal="left" vertical="top"/>
    </xf>
    <xf numFmtId="0" fontId="10" fillId="59" borderId="70" xfId="0" applyFont="1" applyFill="1" applyBorder="1"/>
    <xf numFmtId="0" fontId="5" fillId="0" borderId="0" xfId="0" applyFont="1" applyAlignment="1">
      <alignment wrapText="1"/>
    </xf>
    <xf numFmtId="0" fontId="0" fillId="0" borderId="0" xfId="0" applyAlignment="1">
      <alignment wrapText="1"/>
    </xf>
    <xf numFmtId="0" fontId="10" fillId="59" borderId="70" xfId="0" applyFont="1" applyFill="1" applyBorder="1" applyAlignment="1">
      <alignment vertical="center"/>
    </xf>
    <xf numFmtId="0" fontId="10" fillId="59" borderId="32" xfId="0" applyFont="1" applyFill="1" applyBorder="1" applyAlignment="1">
      <alignment vertical="center"/>
    </xf>
    <xf numFmtId="0" fontId="5" fillId="0" borderId="0" xfId="0" applyFont="1" applyAlignment="1">
      <alignment vertical="center" wrapText="1"/>
    </xf>
    <xf numFmtId="0" fontId="5" fillId="0" borderId="7" xfId="0" applyFont="1" applyBorder="1" applyAlignment="1">
      <alignment wrapText="1"/>
    </xf>
    <xf numFmtId="0" fontId="10" fillId="59" borderId="70" xfId="0" applyFont="1" applyFill="1" applyBorder="1" applyAlignment="1">
      <alignment vertical="top"/>
    </xf>
    <xf numFmtId="0" fontId="10" fillId="59" borderId="32" xfId="0" applyFont="1" applyFill="1" applyBorder="1" applyAlignment="1">
      <alignment vertical="top"/>
    </xf>
    <xf numFmtId="0" fontId="5" fillId="0" borderId="0" xfId="0" applyFont="1" applyAlignment="1">
      <alignment vertical="top" wrapText="1"/>
    </xf>
    <xf numFmtId="0" fontId="6" fillId="0" borderId="3" xfId="0" applyFont="1" applyBorder="1"/>
    <xf numFmtId="0" fontId="11" fillId="0" borderId="8" xfId="0" applyFont="1" applyBorder="1" applyAlignment="1">
      <alignment vertical="center" wrapText="1"/>
    </xf>
    <xf numFmtId="0" fontId="9" fillId="0" borderId="17" xfId="0" applyFont="1" applyBorder="1" applyProtection="1">
      <protection hidden="1"/>
    </xf>
    <xf numFmtId="0" fontId="11" fillId="0" borderId="3" xfId="0" applyFont="1" applyBorder="1" applyAlignment="1">
      <alignment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2" fillId="0" borderId="48" xfId="0" applyFont="1" applyBorder="1" applyAlignment="1">
      <alignment wrapText="1"/>
    </xf>
    <xf numFmtId="49" fontId="6" fillId="0" borderId="40" xfId="0" applyNumberFormat="1" applyFont="1" applyBorder="1" applyAlignment="1">
      <alignment horizontal="left" vertical="top" wrapText="1"/>
    </xf>
    <xf numFmtId="49" fontId="6" fillId="0" borderId="40" xfId="0" applyNumberFormat="1" applyFont="1" applyBorder="1" applyAlignment="1">
      <alignment horizontal="left" vertical="top"/>
    </xf>
    <xf numFmtId="49" fontId="10" fillId="0" borderId="30" xfId="0" applyNumberFormat="1" applyFont="1" applyBorder="1"/>
    <xf numFmtId="0" fontId="9" fillId="0" borderId="25" xfId="0" quotePrefix="1" applyFont="1" applyBorder="1"/>
    <xf numFmtId="0" fontId="9" fillId="0" borderId="36" xfId="0" quotePrefix="1" applyFont="1" applyBorder="1" applyAlignment="1">
      <alignment wrapText="1"/>
    </xf>
    <xf numFmtId="0" fontId="12" fillId="0" borderId="25" xfId="0" applyFont="1" applyBorder="1" applyProtection="1">
      <protection hidden="1"/>
    </xf>
    <xf numFmtId="0" fontId="12" fillId="0" borderId="21" xfId="0" applyFont="1" applyBorder="1" applyProtection="1">
      <protection hidden="1"/>
    </xf>
    <xf numFmtId="0" fontId="12" fillId="0" borderId="2" xfId="0" applyFont="1" applyBorder="1" applyProtection="1">
      <protection hidden="1"/>
    </xf>
    <xf numFmtId="0" fontId="12" fillId="0" borderId="1" xfId="0" applyFont="1" applyBorder="1" applyProtection="1">
      <protection hidden="1"/>
    </xf>
    <xf numFmtId="170" fontId="101" fillId="0" borderId="0" xfId="1" applyNumberFormat="1" applyFont="1" applyAlignment="1">
      <alignment horizontal="center" vertical="center"/>
    </xf>
    <xf numFmtId="4" fontId="101" fillId="0" borderId="0" xfId="8585" applyNumberFormat="1" applyFont="1" applyAlignment="1">
      <alignment horizontal="right"/>
    </xf>
    <xf numFmtId="0" fontId="10" fillId="59" borderId="32" xfId="0" applyFont="1" applyFill="1" applyBorder="1" applyAlignment="1">
      <alignment vertical="top" wrapText="1"/>
    </xf>
    <xf numFmtId="170" fontId="101" fillId="62" borderId="0" xfId="1" applyNumberFormat="1" applyFont="1" applyFill="1" applyAlignment="1">
      <alignment horizontal="center" vertical="center"/>
    </xf>
    <xf numFmtId="4" fontId="101" fillId="62" borderId="0" xfId="8585" applyNumberFormat="1" applyFont="1" applyFill="1" applyAlignment="1">
      <alignment horizontal="right"/>
    </xf>
    <xf numFmtId="0" fontId="11" fillId="0" borderId="0" xfId="0" applyFont="1" applyAlignment="1">
      <alignment vertical="center"/>
    </xf>
  </cellXfs>
  <cellStyles count="15648">
    <cellStyle name="20% - Accent1" xfId="20" builtinId="30" customBuiltin="1"/>
    <cellStyle name="20% - Accent1 10" xfId="80" xr:uid="{00000000-0005-0000-0000-000001000000}"/>
    <cellStyle name="20% - Accent1 10 2" xfId="1834" xr:uid="{00000000-0005-0000-0000-000002000000}"/>
    <cellStyle name="20% - Accent1 10 2 2" xfId="3743" xr:uid="{00000000-0005-0000-0000-000003000000}"/>
    <cellStyle name="20% - Accent1 10 2 2 2" xfId="11251" xr:uid="{00000000-0005-0000-0000-000004000000}"/>
    <cellStyle name="20% - Accent1 10 2 3" xfId="5888" xr:uid="{00000000-0005-0000-0000-000005000000}"/>
    <cellStyle name="20% - Accent1 10 2 3 2" xfId="13166" xr:uid="{00000000-0005-0000-0000-000006000000}"/>
    <cellStyle name="20% - Accent1 10 2 4" xfId="9630" xr:uid="{00000000-0005-0000-0000-000007000000}"/>
    <cellStyle name="20% - Accent1 10 3" xfId="3702" xr:uid="{00000000-0005-0000-0000-000008000000}"/>
    <cellStyle name="20% - Accent1 10 3 2" xfId="11210" xr:uid="{00000000-0005-0000-0000-000009000000}"/>
    <cellStyle name="20% - Accent1 10 4" xfId="5889" xr:uid="{00000000-0005-0000-0000-00000A000000}"/>
    <cellStyle name="20% - Accent1 10 4 2" xfId="13167" xr:uid="{00000000-0005-0000-0000-00000B000000}"/>
    <cellStyle name="20% - Accent1 10 5" xfId="8474" xr:uid="{00000000-0005-0000-0000-00000C000000}"/>
    <cellStyle name="20% - Accent1 10 5 2" xfId="15517" xr:uid="{00000000-0005-0000-0000-00000D000000}"/>
    <cellStyle name="20% - Accent1 10 6" xfId="8713" xr:uid="{00000000-0005-0000-0000-00000E000000}"/>
    <cellStyle name="20% - Accent1 11" xfId="65" xr:uid="{00000000-0005-0000-0000-00000F000000}"/>
    <cellStyle name="20% - Accent1 11 2" xfId="1835" xr:uid="{00000000-0005-0000-0000-000010000000}"/>
    <cellStyle name="20% - Accent1 11 2 2" xfId="9631" xr:uid="{00000000-0005-0000-0000-000011000000}"/>
    <cellStyle name="20% - Accent1 11 3" xfId="3934" xr:uid="{00000000-0005-0000-0000-000012000000}"/>
    <cellStyle name="20% - Accent1 11 3 2" xfId="11442" xr:uid="{00000000-0005-0000-0000-000013000000}"/>
    <cellStyle name="20% - Accent1 11 4" xfId="5887" xr:uid="{00000000-0005-0000-0000-000014000000}"/>
    <cellStyle name="20% - Accent1 11 4 2" xfId="13165" xr:uid="{00000000-0005-0000-0000-000015000000}"/>
    <cellStyle name="20% - Accent1 11 5" xfId="8563" xr:uid="{00000000-0005-0000-0000-000016000000}"/>
    <cellStyle name="20% - Accent1 11 5 2" xfId="15606" xr:uid="{00000000-0005-0000-0000-000017000000}"/>
    <cellStyle name="20% - Accent1 11 6" xfId="8698" xr:uid="{00000000-0005-0000-0000-000018000000}"/>
    <cellStyle name="20% - Accent1 12" xfId="66" xr:uid="{00000000-0005-0000-0000-000019000000}"/>
    <cellStyle name="20% - Accent1 12 2" xfId="67" xr:uid="{00000000-0005-0000-0000-00001A000000}"/>
    <cellStyle name="20% - Accent1 12 2 2" xfId="1837" xr:uid="{00000000-0005-0000-0000-00001B000000}"/>
    <cellStyle name="20% - Accent1 12 2 2 2" xfId="9633" xr:uid="{00000000-0005-0000-0000-00001C000000}"/>
    <cellStyle name="20% - Accent1 12 2 3" xfId="4054" xr:uid="{00000000-0005-0000-0000-00001D000000}"/>
    <cellStyle name="20% - Accent1 12 2 3 2" xfId="11562" xr:uid="{00000000-0005-0000-0000-00001E000000}"/>
    <cellStyle name="20% - Accent1 12 2 4" xfId="5885" xr:uid="{00000000-0005-0000-0000-00001F000000}"/>
    <cellStyle name="20% - Accent1 12 2 4 2" xfId="13163" xr:uid="{00000000-0005-0000-0000-000020000000}"/>
    <cellStyle name="20% - Accent1 12 2 5" xfId="8700" xr:uid="{00000000-0005-0000-0000-000021000000}"/>
    <cellStyle name="20% - Accent1 12 3" xfId="1836" xr:uid="{00000000-0005-0000-0000-000022000000}"/>
    <cellStyle name="20% - Accent1 12 3 2" xfId="9632" xr:uid="{00000000-0005-0000-0000-000023000000}"/>
    <cellStyle name="20% - Accent1 12 4" xfId="3722" xr:uid="{00000000-0005-0000-0000-000024000000}"/>
    <cellStyle name="20% - Accent1 12 4 2" xfId="11230" xr:uid="{00000000-0005-0000-0000-000025000000}"/>
    <cellStyle name="20% - Accent1 12 5" xfId="5886" xr:uid="{00000000-0005-0000-0000-000026000000}"/>
    <cellStyle name="20% - Accent1 12 5 2" xfId="13164" xr:uid="{00000000-0005-0000-0000-000027000000}"/>
    <cellStyle name="20% - Accent1 12 6" xfId="7715" xr:uid="{00000000-0005-0000-0000-000028000000}"/>
    <cellStyle name="20% - Accent1 12 6 2" xfId="14807" xr:uid="{00000000-0005-0000-0000-000029000000}"/>
    <cellStyle name="20% - Accent1 12 7" xfId="8699" xr:uid="{00000000-0005-0000-0000-00002A000000}"/>
    <cellStyle name="20% - Accent1 13" xfId="79" xr:uid="{00000000-0005-0000-0000-00002B000000}"/>
    <cellStyle name="20% - Accent1 13 2" xfId="1838" xr:uid="{00000000-0005-0000-0000-00002C000000}"/>
    <cellStyle name="20% - Accent1 13 2 2" xfId="9634" xr:uid="{00000000-0005-0000-0000-00002D000000}"/>
    <cellStyle name="20% - Accent1 13 3" xfId="3923" xr:uid="{00000000-0005-0000-0000-00002E000000}"/>
    <cellStyle name="20% - Accent1 13 3 2" xfId="11431" xr:uid="{00000000-0005-0000-0000-00002F000000}"/>
    <cellStyle name="20% - Accent1 13 4" xfId="5884" xr:uid="{00000000-0005-0000-0000-000030000000}"/>
    <cellStyle name="20% - Accent1 13 4 2" xfId="13162" xr:uid="{00000000-0005-0000-0000-000031000000}"/>
    <cellStyle name="20% - Accent1 13 5" xfId="8712" xr:uid="{00000000-0005-0000-0000-000032000000}"/>
    <cellStyle name="20% - Accent1 14" xfId="71" xr:uid="{00000000-0005-0000-0000-000033000000}"/>
    <cellStyle name="20% - Accent1 14 2" xfId="1839" xr:uid="{00000000-0005-0000-0000-000034000000}"/>
    <cellStyle name="20% - Accent1 14 2 2" xfId="9635" xr:uid="{00000000-0005-0000-0000-000035000000}"/>
    <cellStyle name="20% - Accent1 14 3" xfId="3891" xr:uid="{00000000-0005-0000-0000-000036000000}"/>
    <cellStyle name="20% - Accent1 14 3 2" xfId="11399" xr:uid="{00000000-0005-0000-0000-000037000000}"/>
    <cellStyle name="20% - Accent1 14 4" xfId="5883" xr:uid="{00000000-0005-0000-0000-000038000000}"/>
    <cellStyle name="20% - Accent1 14 4 2" xfId="13161" xr:uid="{00000000-0005-0000-0000-000039000000}"/>
    <cellStyle name="20% - Accent1 14 5" xfId="8704" xr:uid="{00000000-0005-0000-0000-00003A000000}"/>
    <cellStyle name="20% - Accent1 15" xfId="64" xr:uid="{00000000-0005-0000-0000-00003B000000}"/>
    <cellStyle name="20% - Accent1 15 2" xfId="1840" xr:uid="{00000000-0005-0000-0000-00003C000000}"/>
    <cellStyle name="20% - Accent1 15 2 2" xfId="9636" xr:uid="{00000000-0005-0000-0000-00003D000000}"/>
    <cellStyle name="20% - Accent1 15 3" xfId="3764" xr:uid="{00000000-0005-0000-0000-00003E000000}"/>
    <cellStyle name="20% - Accent1 15 3 2" xfId="11272" xr:uid="{00000000-0005-0000-0000-00003F000000}"/>
    <cellStyle name="20% - Accent1 15 4" xfId="5882" xr:uid="{00000000-0005-0000-0000-000040000000}"/>
    <cellStyle name="20% - Accent1 15 4 2" xfId="13160" xr:uid="{00000000-0005-0000-0000-000041000000}"/>
    <cellStyle name="20% - Accent1 15 5" xfId="8697" xr:uid="{00000000-0005-0000-0000-000042000000}"/>
    <cellStyle name="20% - Accent1 16" xfId="70" xr:uid="{00000000-0005-0000-0000-000043000000}"/>
    <cellStyle name="20% - Accent1 16 2" xfId="1841" xr:uid="{00000000-0005-0000-0000-000044000000}"/>
    <cellStyle name="20% - Accent1 16 2 2" xfId="9637" xr:uid="{00000000-0005-0000-0000-000045000000}"/>
    <cellStyle name="20% - Accent1 16 3" xfId="3787" xr:uid="{00000000-0005-0000-0000-000046000000}"/>
    <cellStyle name="20% - Accent1 16 3 2" xfId="11295" xr:uid="{00000000-0005-0000-0000-000047000000}"/>
    <cellStyle name="20% - Accent1 16 4" xfId="5881" xr:uid="{00000000-0005-0000-0000-000048000000}"/>
    <cellStyle name="20% - Accent1 16 4 2" xfId="13159" xr:uid="{00000000-0005-0000-0000-000049000000}"/>
    <cellStyle name="20% - Accent1 16 5" xfId="8703" xr:uid="{00000000-0005-0000-0000-00004A000000}"/>
    <cellStyle name="20% - Accent1 17" xfId="75" xr:uid="{00000000-0005-0000-0000-00004B000000}"/>
    <cellStyle name="20% - Accent1 17 2" xfId="1842" xr:uid="{00000000-0005-0000-0000-00004C000000}"/>
    <cellStyle name="20% - Accent1 17 2 2" xfId="9638" xr:uid="{00000000-0005-0000-0000-00004D000000}"/>
    <cellStyle name="20% - Accent1 17 3" xfId="3401" xr:uid="{00000000-0005-0000-0000-00004E000000}"/>
    <cellStyle name="20% - Accent1 17 3 2" xfId="10909" xr:uid="{00000000-0005-0000-0000-00004F000000}"/>
    <cellStyle name="20% - Accent1 17 4" xfId="5880" xr:uid="{00000000-0005-0000-0000-000050000000}"/>
    <cellStyle name="20% - Accent1 17 4 2" xfId="13158" xr:uid="{00000000-0005-0000-0000-000051000000}"/>
    <cellStyle name="20% - Accent1 17 5" xfId="8708" xr:uid="{00000000-0005-0000-0000-000052000000}"/>
    <cellStyle name="20% - Accent1 18" xfId="78" xr:uid="{00000000-0005-0000-0000-000053000000}"/>
    <cellStyle name="20% - Accent1 18 2" xfId="1843" xr:uid="{00000000-0005-0000-0000-000054000000}"/>
    <cellStyle name="20% - Accent1 18 2 2" xfId="9639" xr:uid="{00000000-0005-0000-0000-000055000000}"/>
    <cellStyle name="20% - Accent1 18 3" xfId="4091" xr:uid="{00000000-0005-0000-0000-000056000000}"/>
    <cellStyle name="20% - Accent1 18 3 2" xfId="11599" xr:uid="{00000000-0005-0000-0000-000057000000}"/>
    <cellStyle name="20% - Accent1 18 4" xfId="5829" xr:uid="{00000000-0005-0000-0000-000058000000}"/>
    <cellStyle name="20% - Accent1 18 4 2" xfId="13107" xr:uid="{00000000-0005-0000-0000-000059000000}"/>
    <cellStyle name="20% - Accent1 18 5" xfId="8711" xr:uid="{00000000-0005-0000-0000-00005A000000}"/>
    <cellStyle name="20% - Accent1 19" xfId="1749" xr:uid="{00000000-0005-0000-0000-00005B000000}"/>
    <cellStyle name="20% - Accent1 19 2" xfId="2999" xr:uid="{00000000-0005-0000-0000-00005C000000}"/>
    <cellStyle name="20% - Accent1 19 2 2" xfId="10516" xr:uid="{00000000-0005-0000-0000-00005D000000}"/>
    <cellStyle name="20% - Accent1 19 3" xfId="4046" xr:uid="{00000000-0005-0000-0000-00005E000000}"/>
    <cellStyle name="20% - Accent1 19 3 2" xfId="11554" xr:uid="{00000000-0005-0000-0000-00005F000000}"/>
    <cellStyle name="20% - Accent1 19 4" xfId="5879" xr:uid="{00000000-0005-0000-0000-000060000000}"/>
    <cellStyle name="20% - Accent1 19 4 2" xfId="13157" xr:uid="{00000000-0005-0000-0000-000061000000}"/>
    <cellStyle name="20% - Accent1 19 5" xfId="9578" xr:uid="{00000000-0005-0000-0000-000062000000}"/>
    <cellStyle name="20% - Accent1 2" xfId="74" xr:uid="{00000000-0005-0000-0000-000063000000}"/>
    <cellStyle name="20% - Accent1 2 10" xfId="3124" xr:uid="{00000000-0005-0000-0000-000064000000}"/>
    <cellStyle name="20% - Accent1 2 10 2" xfId="5877" xr:uid="{00000000-0005-0000-0000-000065000000}"/>
    <cellStyle name="20% - Accent1 2 10 2 2" xfId="13155" xr:uid="{00000000-0005-0000-0000-000066000000}"/>
    <cellStyle name="20% - Accent1 2 10 3" xfId="10635" xr:uid="{00000000-0005-0000-0000-000067000000}"/>
    <cellStyle name="20% - Accent1 2 11" xfId="4007" xr:uid="{00000000-0005-0000-0000-000068000000}"/>
    <cellStyle name="20% - Accent1 2 11 2" xfId="11515" xr:uid="{00000000-0005-0000-0000-000069000000}"/>
    <cellStyle name="20% - Accent1 2 12" xfId="4724" xr:uid="{00000000-0005-0000-0000-00006A000000}"/>
    <cellStyle name="20% - Accent1 2 12 2" xfId="12002" xr:uid="{00000000-0005-0000-0000-00006B000000}"/>
    <cellStyle name="20% - Accent1 2 13" xfId="5305" xr:uid="{00000000-0005-0000-0000-00006C000000}"/>
    <cellStyle name="20% - Accent1 2 13 2" xfId="12583" xr:uid="{00000000-0005-0000-0000-00006D000000}"/>
    <cellStyle name="20% - Accent1 2 14" xfId="5878" xr:uid="{00000000-0005-0000-0000-00006E000000}"/>
    <cellStyle name="20% - Accent1 2 14 2" xfId="13156" xr:uid="{00000000-0005-0000-0000-00006F000000}"/>
    <cellStyle name="20% - Accent1 2 15" xfId="7191" xr:uid="{00000000-0005-0000-0000-000070000000}"/>
    <cellStyle name="20% - Accent1 2 15 2" xfId="14283" xr:uid="{00000000-0005-0000-0000-000071000000}"/>
    <cellStyle name="20% - Accent1 2 16" xfId="8629" xr:uid="{00000000-0005-0000-0000-000072000000}"/>
    <cellStyle name="20% - Accent1 2 17" xfId="8707" xr:uid="{00000000-0005-0000-0000-000073000000}"/>
    <cellStyle name="20% - Accent1 2 2" xfId="62" xr:uid="{00000000-0005-0000-0000-000074000000}"/>
    <cellStyle name="20% - Accent1 2 2 10" xfId="5876" xr:uid="{00000000-0005-0000-0000-000075000000}"/>
    <cellStyle name="20% - Accent1 2 2 10 2" xfId="13154" xr:uid="{00000000-0005-0000-0000-000076000000}"/>
    <cellStyle name="20% - Accent1 2 2 11" xfId="7237" xr:uid="{00000000-0005-0000-0000-000077000000}"/>
    <cellStyle name="20% - Accent1 2 2 11 2" xfId="14329" xr:uid="{00000000-0005-0000-0000-000078000000}"/>
    <cellStyle name="20% - Accent1 2 2 12" xfId="8695" xr:uid="{00000000-0005-0000-0000-000079000000}"/>
    <cellStyle name="20% - Accent1 2 2 2" xfId="73" xr:uid="{00000000-0005-0000-0000-00007A000000}"/>
    <cellStyle name="20% - Accent1 2 2 2 10" xfId="7380" xr:uid="{00000000-0005-0000-0000-00007B000000}"/>
    <cellStyle name="20% - Accent1 2 2 2 10 2" xfId="14472" xr:uid="{00000000-0005-0000-0000-00007C000000}"/>
    <cellStyle name="20% - Accent1 2 2 2 11" xfId="8706" xr:uid="{00000000-0005-0000-0000-00007D000000}"/>
    <cellStyle name="20% - Accent1 2 2 2 2" xfId="77" xr:uid="{00000000-0005-0000-0000-00007E000000}"/>
    <cellStyle name="20% - Accent1 2 2 2 2 10" xfId="8710" xr:uid="{00000000-0005-0000-0000-00007F000000}"/>
    <cellStyle name="20% - Accent1 2 2 2 2 2" xfId="68" xr:uid="{00000000-0005-0000-0000-000080000000}"/>
    <cellStyle name="20% - Accent1 2 2 2 2 2 2" xfId="1848" xr:uid="{00000000-0005-0000-0000-000081000000}"/>
    <cellStyle name="20% - Accent1 2 2 2 2 2 2 2" xfId="9644" xr:uid="{00000000-0005-0000-0000-000082000000}"/>
    <cellStyle name="20% - Accent1 2 2 2 2 2 3" xfId="3778" xr:uid="{00000000-0005-0000-0000-000083000000}"/>
    <cellStyle name="20% - Accent1 2 2 2 2 2 3 2" xfId="11286" xr:uid="{00000000-0005-0000-0000-000084000000}"/>
    <cellStyle name="20% - Accent1 2 2 2 2 2 4" xfId="5873" xr:uid="{00000000-0005-0000-0000-000085000000}"/>
    <cellStyle name="20% - Accent1 2 2 2 2 2 4 2" xfId="13151" xr:uid="{00000000-0005-0000-0000-000086000000}"/>
    <cellStyle name="20% - Accent1 2 2 2 2 2 5" xfId="8250" xr:uid="{00000000-0005-0000-0000-000087000000}"/>
    <cellStyle name="20% - Accent1 2 2 2 2 2 5 2" xfId="15342" xr:uid="{00000000-0005-0000-0000-000088000000}"/>
    <cellStyle name="20% - Accent1 2 2 2 2 2 6" xfId="8701" xr:uid="{00000000-0005-0000-0000-000089000000}"/>
    <cellStyle name="20% - Accent1 2 2 2 2 3" xfId="1847" xr:uid="{00000000-0005-0000-0000-00008A000000}"/>
    <cellStyle name="20% - Accent1 2 2 2 2 3 2" xfId="5872" xr:uid="{00000000-0005-0000-0000-00008B000000}"/>
    <cellStyle name="20% - Accent1 2 2 2 2 3 2 2" xfId="13150" xr:uid="{00000000-0005-0000-0000-00008C000000}"/>
    <cellStyle name="20% - Accent1 2 2 2 2 3 3" xfId="9643" xr:uid="{00000000-0005-0000-0000-00008D000000}"/>
    <cellStyle name="20% - Accent1 2 2 2 2 4" xfId="3638" xr:uid="{00000000-0005-0000-0000-00008E000000}"/>
    <cellStyle name="20% - Accent1 2 2 2 2 4 2" xfId="11146" xr:uid="{00000000-0005-0000-0000-00008F000000}"/>
    <cellStyle name="20% - Accent1 2 2 2 2 5" xfId="4066" xr:uid="{00000000-0005-0000-0000-000090000000}"/>
    <cellStyle name="20% - Accent1 2 2 2 2 5 2" xfId="11574" xr:uid="{00000000-0005-0000-0000-000091000000}"/>
    <cellStyle name="20% - Accent1 2 2 2 2 6" xfId="5202" xr:uid="{00000000-0005-0000-0000-000092000000}"/>
    <cellStyle name="20% - Accent1 2 2 2 2 6 2" xfId="12480" xr:uid="{00000000-0005-0000-0000-000093000000}"/>
    <cellStyle name="20% - Accent1 2 2 2 2 7" xfId="5783" xr:uid="{00000000-0005-0000-0000-000094000000}"/>
    <cellStyle name="20% - Accent1 2 2 2 2 7 2" xfId="13061" xr:uid="{00000000-0005-0000-0000-000095000000}"/>
    <cellStyle name="20% - Accent1 2 2 2 2 8" xfId="5874" xr:uid="{00000000-0005-0000-0000-000096000000}"/>
    <cellStyle name="20% - Accent1 2 2 2 2 8 2" xfId="13152" xr:uid="{00000000-0005-0000-0000-000097000000}"/>
    <cellStyle name="20% - Accent1 2 2 2 2 9" xfId="7669" xr:uid="{00000000-0005-0000-0000-000098000000}"/>
    <cellStyle name="20% - Accent1 2 2 2 2 9 2" xfId="14761" xr:uid="{00000000-0005-0000-0000-000099000000}"/>
    <cellStyle name="20% - Accent1 2 2 2 3" xfId="69" xr:uid="{00000000-0005-0000-0000-00009A000000}"/>
    <cellStyle name="20% - Accent1 2 2 2 3 2" xfId="1849" xr:uid="{00000000-0005-0000-0000-00009B000000}"/>
    <cellStyle name="20% - Accent1 2 2 2 3 2 2" xfId="9645" xr:uid="{00000000-0005-0000-0000-00009C000000}"/>
    <cellStyle name="20% - Accent1 2 2 2 3 3" xfId="3065" xr:uid="{00000000-0005-0000-0000-00009D000000}"/>
    <cellStyle name="20% - Accent1 2 2 2 3 3 2" xfId="10576" xr:uid="{00000000-0005-0000-0000-00009E000000}"/>
    <cellStyle name="20% - Accent1 2 2 2 3 4" xfId="5871" xr:uid="{00000000-0005-0000-0000-00009F000000}"/>
    <cellStyle name="20% - Accent1 2 2 2 3 4 2" xfId="13149" xr:uid="{00000000-0005-0000-0000-0000A0000000}"/>
    <cellStyle name="20% - Accent1 2 2 2 3 5" xfId="7961" xr:uid="{00000000-0005-0000-0000-0000A1000000}"/>
    <cellStyle name="20% - Accent1 2 2 2 3 5 2" xfId="15053" xr:uid="{00000000-0005-0000-0000-0000A2000000}"/>
    <cellStyle name="20% - Accent1 2 2 2 3 6" xfId="8702" xr:uid="{00000000-0005-0000-0000-0000A3000000}"/>
    <cellStyle name="20% - Accent1 2 2 2 4" xfId="1846" xr:uid="{00000000-0005-0000-0000-0000A4000000}"/>
    <cellStyle name="20% - Accent1 2 2 2 4 2" xfId="5870" xr:uid="{00000000-0005-0000-0000-0000A5000000}"/>
    <cellStyle name="20% - Accent1 2 2 2 4 2 2" xfId="13148" xr:uid="{00000000-0005-0000-0000-0000A6000000}"/>
    <cellStyle name="20% - Accent1 2 2 2 4 3" xfId="9642" xr:uid="{00000000-0005-0000-0000-0000A7000000}"/>
    <cellStyle name="20% - Accent1 2 2 2 5" xfId="3338" xr:uid="{00000000-0005-0000-0000-0000A8000000}"/>
    <cellStyle name="20% - Accent1 2 2 2 5 2" xfId="10849" xr:uid="{00000000-0005-0000-0000-0000A9000000}"/>
    <cellStyle name="20% - Accent1 2 2 2 6" xfId="4039" xr:uid="{00000000-0005-0000-0000-0000AA000000}"/>
    <cellStyle name="20% - Accent1 2 2 2 6 2" xfId="11547" xr:uid="{00000000-0005-0000-0000-0000AB000000}"/>
    <cellStyle name="20% - Accent1 2 2 2 7" xfId="4913" xr:uid="{00000000-0005-0000-0000-0000AC000000}"/>
    <cellStyle name="20% - Accent1 2 2 2 7 2" xfId="12191" xr:uid="{00000000-0005-0000-0000-0000AD000000}"/>
    <cellStyle name="20% - Accent1 2 2 2 8" xfId="5494" xr:uid="{00000000-0005-0000-0000-0000AE000000}"/>
    <cellStyle name="20% - Accent1 2 2 2 8 2" xfId="12772" xr:uid="{00000000-0005-0000-0000-0000AF000000}"/>
    <cellStyle name="20% - Accent1 2 2 2 9" xfId="5875" xr:uid="{00000000-0005-0000-0000-0000B0000000}"/>
    <cellStyle name="20% - Accent1 2 2 2 9 2" xfId="13153" xr:uid="{00000000-0005-0000-0000-0000B1000000}"/>
    <cellStyle name="20% - Accent1 2 2 3" xfId="82" xr:uid="{00000000-0005-0000-0000-0000B2000000}"/>
    <cellStyle name="20% - Accent1 2 2 3 10" xfId="8715" xr:uid="{00000000-0005-0000-0000-0000B3000000}"/>
    <cellStyle name="20% - Accent1 2 2 3 2" xfId="63" xr:uid="{00000000-0005-0000-0000-0000B4000000}"/>
    <cellStyle name="20% - Accent1 2 2 3 2 2" xfId="1851" xr:uid="{00000000-0005-0000-0000-0000B5000000}"/>
    <cellStyle name="20% - Accent1 2 2 3 2 2 2" xfId="9647" xr:uid="{00000000-0005-0000-0000-0000B6000000}"/>
    <cellStyle name="20% - Accent1 2 2 3 2 3" xfId="4002" xr:uid="{00000000-0005-0000-0000-0000B7000000}"/>
    <cellStyle name="20% - Accent1 2 2 3 2 3 2" xfId="11510" xr:uid="{00000000-0005-0000-0000-0000B8000000}"/>
    <cellStyle name="20% - Accent1 2 2 3 2 4" xfId="5868" xr:uid="{00000000-0005-0000-0000-0000B9000000}"/>
    <cellStyle name="20% - Accent1 2 2 3 2 4 2" xfId="13146" xr:uid="{00000000-0005-0000-0000-0000BA000000}"/>
    <cellStyle name="20% - Accent1 2 2 3 2 5" xfId="8107" xr:uid="{00000000-0005-0000-0000-0000BB000000}"/>
    <cellStyle name="20% - Accent1 2 2 3 2 5 2" xfId="15199" xr:uid="{00000000-0005-0000-0000-0000BC000000}"/>
    <cellStyle name="20% - Accent1 2 2 3 2 6" xfId="8696" xr:uid="{00000000-0005-0000-0000-0000BD000000}"/>
    <cellStyle name="20% - Accent1 2 2 3 3" xfId="1850" xr:uid="{00000000-0005-0000-0000-0000BE000000}"/>
    <cellStyle name="20% - Accent1 2 2 3 3 2" xfId="5867" xr:uid="{00000000-0005-0000-0000-0000BF000000}"/>
    <cellStyle name="20% - Accent1 2 2 3 3 2 2" xfId="13145" xr:uid="{00000000-0005-0000-0000-0000C0000000}"/>
    <cellStyle name="20% - Accent1 2 2 3 3 3" xfId="9646" xr:uid="{00000000-0005-0000-0000-0000C1000000}"/>
    <cellStyle name="20% - Accent1 2 2 3 4" xfId="3495" xr:uid="{00000000-0005-0000-0000-0000C2000000}"/>
    <cellStyle name="20% - Accent1 2 2 3 4 2" xfId="11003" xr:uid="{00000000-0005-0000-0000-0000C3000000}"/>
    <cellStyle name="20% - Accent1 2 2 3 5" xfId="3868" xr:uid="{00000000-0005-0000-0000-0000C4000000}"/>
    <cellStyle name="20% - Accent1 2 2 3 5 2" xfId="11376" xr:uid="{00000000-0005-0000-0000-0000C5000000}"/>
    <cellStyle name="20% - Accent1 2 2 3 6" xfId="5059" xr:uid="{00000000-0005-0000-0000-0000C6000000}"/>
    <cellStyle name="20% - Accent1 2 2 3 6 2" xfId="12337" xr:uid="{00000000-0005-0000-0000-0000C7000000}"/>
    <cellStyle name="20% - Accent1 2 2 3 7" xfId="5640" xr:uid="{00000000-0005-0000-0000-0000C8000000}"/>
    <cellStyle name="20% - Accent1 2 2 3 7 2" xfId="12918" xr:uid="{00000000-0005-0000-0000-0000C9000000}"/>
    <cellStyle name="20% - Accent1 2 2 3 8" xfId="5869" xr:uid="{00000000-0005-0000-0000-0000CA000000}"/>
    <cellStyle name="20% - Accent1 2 2 3 8 2" xfId="13147" xr:uid="{00000000-0005-0000-0000-0000CB000000}"/>
    <cellStyle name="20% - Accent1 2 2 3 9" xfId="7526" xr:uid="{00000000-0005-0000-0000-0000CC000000}"/>
    <cellStyle name="20% - Accent1 2 2 3 9 2" xfId="14618" xr:uid="{00000000-0005-0000-0000-0000CD000000}"/>
    <cellStyle name="20% - Accent1 2 2 4" xfId="81" xr:uid="{00000000-0005-0000-0000-0000CE000000}"/>
    <cellStyle name="20% - Accent1 2 2 4 2" xfId="1852" xr:uid="{00000000-0005-0000-0000-0000CF000000}"/>
    <cellStyle name="20% - Accent1 2 2 4 2 2" xfId="9648" xr:uid="{00000000-0005-0000-0000-0000D0000000}"/>
    <cellStyle name="20% - Accent1 2 2 4 3" xfId="3404" xr:uid="{00000000-0005-0000-0000-0000D1000000}"/>
    <cellStyle name="20% - Accent1 2 2 4 3 2" xfId="10912" xr:uid="{00000000-0005-0000-0000-0000D2000000}"/>
    <cellStyle name="20% - Accent1 2 2 4 4" xfId="5866" xr:uid="{00000000-0005-0000-0000-0000D3000000}"/>
    <cellStyle name="20% - Accent1 2 2 4 4 2" xfId="13144" xr:uid="{00000000-0005-0000-0000-0000D4000000}"/>
    <cellStyle name="20% - Accent1 2 2 4 5" xfId="8454" xr:uid="{00000000-0005-0000-0000-0000D5000000}"/>
    <cellStyle name="20% - Accent1 2 2 4 5 2" xfId="15497" xr:uid="{00000000-0005-0000-0000-0000D6000000}"/>
    <cellStyle name="20% - Accent1 2 2 4 6" xfId="8714" xr:uid="{00000000-0005-0000-0000-0000D7000000}"/>
    <cellStyle name="20% - Accent1 2 2 5" xfId="1845" xr:uid="{00000000-0005-0000-0000-0000D8000000}"/>
    <cellStyle name="20% - Accent1 2 2 5 2" xfId="5865" xr:uid="{00000000-0005-0000-0000-0000D9000000}"/>
    <cellStyle name="20% - Accent1 2 2 5 2 2" xfId="13143" xr:uid="{00000000-0005-0000-0000-0000DA000000}"/>
    <cellStyle name="20% - Accent1 2 2 5 3" xfId="8543" xr:uid="{00000000-0005-0000-0000-0000DB000000}"/>
    <cellStyle name="20% - Accent1 2 2 5 3 2" xfId="15586" xr:uid="{00000000-0005-0000-0000-0000DC000000}"/>
    <cellStyle name="20% - Accent1 2 2 5 4" xfId="9641" xr:uid="{00000000-0005-0000-0000-0000DD000000}"/>
    <cellStyle name="20% - Accent1 2 2 6" xfId="3193" xr:uid="{00000000-0005-0000-0000-0000DE000000}"/>
    <cellStyle name="20% - Accent1 2 2 6 2" xfId="7818" xr:uid="{00000000-0005-0000-0000-0000DF000000}"/>
    <cellStyle name="20% - Accent1 2 2 6 2 2" xfId="14910" xr:uid="{00000000-0005-0000-0000-0000E0000000}"/>
    <cellStyle name="20% - Accent1 2 2 6 3" xfId="10704" xr:uid="{00000000-0005-0000-0000-0000E1000000}"/>
    <cellStyle name="20% - Accent1 2 2 7" xfId="3705" xr:uid="{00000000-0005-0000-0000-0000E2000000}"/>
    <cellStyle name="20% - Accent1 2 2 7 2" xfId="11213" xr:uid="{00000000-0005-0000-0000-0000E3000000}"/>
    <cellStyle name="20% - Accent1 2 2 8" xfId="4770" xr:uid="{00000000-0005-0000-0000-0000E4000000}"/>
    <cellStyle name="20% - Accent1 2 2 8 2" xfId="12048" xr:uid="{00000000-0005-0000-0000-0000E5000000}"/>
    <cellStyle name="20% - Accent1 2 2 9" xfId="5351" xr:uid="{00000000-0005-0000-0000-0000E6000000}"/>
    <cellStyle name="20% - Accent1 2 2 9 2" xfId="12629" xr:uid="{00000000-0005-0000-0000-0000E7000000}"/>
    <cellStyle name="20% - Accent1 2 3" xfId="72" xr:uid="{00000000-0005-0000-0000-0000E8000000}"/>
    <cellStyle name="20% - Accent1 2 3 10" xfId="7334" xr:uid="{00000000-0005-0000-0000-0000E9000000}"/>
    <cellStyle name="20% - Accent1 2 3 10 2" xfId="14426" xr:uid="{00000000-0005-0000-0000-0000EA000000}"/>
    <cellStyle name="20% - Accent1 2 3 11" xfId="8705" xr:uid="{00000000-0005-0000-0000-0000EB000000}"/>
    <cellStyle name="20% - Accent1 2 3 2" xfId="96" xr:uid="{00000000-0005-0000-0000-0000EC000000}"/>
    <cellStyle name="20% - Accent1 2 3 2 10" xfId="8729" xr:uid="{00000000-0005-0000-0000-0000ED000000}"/>
    <cellStyle name="20% - Accent1 2 3 2 2" xfId="89" xr:uid="{00000000-0005-0000-0000-0000EE000000}"/>
    <cellStyle name="20% - Accent1 2 3 2 2 2" xfId="1855" xr:uid="{00000000-0005-0000-0000-0000EF000000}"/>
    <cellStyle name="20% - Accent1 2 3 2 2 2 2" xfId="9651" xr:uid="{00000000-0005-0000-0000-0000F0000000}"/>
    <cellStyle name="20% - Accent1 2 3 2 2 3" xfId="3720" xr:uid="{00000000-0005-0000-0000-0000F1000000}"/>
    <cellStyle name="20% - Accent1 2 3 2 2 3 2" xfId="11228" xr:uid="{00000000-0005-0000-0000-0000F2000000}"/>
    <cellStyle name="20% - Accent1 2 3 2 2 4" xfId="5906" xr:uid="{00000000-0005-0000-0000-0000F3000000}"/>
    <cellStyle name="20% - Accent1 2 3 2 2 4 2" xfId="13184" xr:uid="{00000000-0005-0000-0000-0000F4000000}"/>
    <cellStyle name="20% - Accent1 2 3 2 2 5" xfId="8204" xr:uid="{00000000-0005-0000-0000-0000F5000000}"/>
    <cellStyle name="20% - Accent1 2 3 2 2 5 2" xfId="15296" xr:uid="{00000000-0005-0000-0000-0000F6000000}"/>
    <cellStyle name="20% - Accent1 2 3 2 2 6" xfId="8722" xr:uid="{00000000-0005-0000-0000-0000F7000000}"/>
    <cellStyle name="20% - Accent1 2 3 2 3" xfId="1854" xr:uid="{00000000-0005-0000-0000-0000F8000000}"/>
    <cellStyle name="20% - Accent1 2 3 2 3 2" xfId="5864" xr:uid="{00000000-0005-0000-0000-0000F9000000}"/>
    <cellStyle name="20% - Accent1 2 3 2 3 2 2" xfId="13142" xr:uid="{00000000-0005-0000-0000-0000FA000000}"/>
    <cellStyle name="20% - Accent1 2 3 2 3 3" xfId="9650" xr:uid="{00000000-0005-0000-0000-0000FB000000}"/>
    <cellStyle name="20% - Accent1 2 3 2 4" xfId="3592" xr:uid="{00000000-0005-0000-0000-0000FC000000}"/>
    <cellStyle name="20% - Accent1 2 3 2 4 2" xfId="11100" xr:uid="{00000000-0005-0000-0000-0000FD000000}"/>
    <cellStyle name="20% - Accent1 2 3 2 5" xfId="3831" xr:uid="{00000000-0005-0000-0000-0000FE000000}"/>
    <cellStyle name="20% - Accent1 2 3 2 5 2" xfId="11339" xr:uid="{00000000-0005-0000-0000-0000FF000000}"/>
    <cellStyle name="20% - Accent1 2 3 2 6" xfId="5156" xr:uid="{00000000-0005-0000-0000-000000010000}"/>
    <cellStyle name="20% - Accent1 2 3 2 6 2" xfId="12434" xr:uid="{00000000-0005-0000-0000-000001010000}"/>
    <cellStyle name="20% - Accent1 2 3 2 7" xfId="5737" xr:uid="{00000000-0005-0000-0000-000002010000}"/>
    <cellStyle name="20% - Accent1 2 3 2 7 2" xfId="13015" xr:uid="{00000000-0005-0000-0000-000003010000}"/>
    <cellStyle name="20% - Accent1 2 3 2 8" xfId="5904" xr:uid="{00000000-0005-0000-0000-000004010000}"/>
    <cellStyle name="20% - Accent1 2 3 2 8 2" xfId="13182" xr:uid="{00000000-0005-0000-0000-000005010000}"/>
    <cellStyle name="20% - Accent1 2 3 2 9" xfId="7623" xr:uid="{00000000-0005-0000-0000-000006010000}"/>
    <cellStyle name="20% - Accent1 2 3 2 9 2" xfId="14715" xr:uid="{00000000-0005-0000-0000-000007010000}"/>
    <cellStyle name="20% - Accent1 2 3 3" xfId="105" xr:uid="{00000000-0005-0000-0000-000008010000}"/>
    <cellStyle name="20% - Accent1 2 3 3 2" xfId="1856" xr:uid="{00000000-0005-0000-0000-000009010000}"/>
    <cellStyle name="20% - Accent1 2 3 3 2 2" xfId="9652" xr:uid="{00000000-0005-0000-0000-00000A010000}"/>
    <cellStyle name="20% - Accent1 2 3 3 3" xfId="3141" xr:uid="{00000000-0005-0000-0000-00000B010000}"/>
    <cellStyle name="20% - Accent1 2 3 3 3 2" xfId="10652" xr:uid="{00000000-0005-0000-0000-00000C010000}"/>
    <cellStyle name="20% - Accent1 2 3 3 4" xfId="5863" xr:uid="{00000000-0005-0000-0000-00000D010000}"/>
    <cellStyle name="20% - Accent1 2 3 3 4 2" xfId="13141" xr:uid="{00000000-0005-0000-0000-00000E010000}"/>
    <cellStyle name="20% - Accent1 2 3 3 5" xfId="7915" xr:uid="{00000000-0005-0000-0000-00000F010000}"/>
    <cellStyle name="20% - Accent1 2 3 3 5 2" xfId="15007" xr:uid="{00000000-0005-0000-0000-000010010000}"/>
    <cellStyle name="20% - Accent1 2 3 3 6" xfId="8738" xr:uid="{00000000-0005-0000-0000-000011010000}"/>
    <cellStyle name="20% - Accent1 2 3 4" xfId="1853" xr:uid="{00000000-0005-0000-0000-000012010000}"/>
    <cellStyle name="20% - Accent1 2 3 4 2" xfId="5862" xr:uid="{00000000-0005-0000-0000-000013010000}"/>
    <cellStyle name="20% - Accent1 2 3 4 2 2" xfId="13140" xr:uid="{00000000-0005-0000-0000-000014010000}"/>
    <cellStyle name="20% - Accent1 2 3 4 3" xfId="9649" xr:uid="{00000000-0005-0000-0000-000015010000}"/>
    <cellStyle name="20% - Accent1 2 3 5" xfId="3292" xr:uid="{00000000-0005-0000-0000-000016010000}"/>
    <cellStyle name="20% - Accent1 2 3 5 2" xfId="10803" xr:uid="{00000000-0005-0000-0000-000017010000}"/>
    <cellStyle name="20% - Accent1 2 3 6" xfId="3983" xr:uid="{00000000-0005-0000-0000-000018010000}"/>
    <cellStyle name="20% - Accent1 2 3 6 2" xfId="11491" xr:uid="{00000000-0005-0000-0000-000019010000}"/>
    <cellStyle name="20% - Accent1 2 3 7" xfId="4867" xr:uid="{00000000-0005-0000-0000-00001A010000}"/>
    <cellStyle name="20% - Accent1 2 3 7 2" xfId="12145" xr:uid="{00000000-0005-0000-0000-00001B010000}"/>
    <cellStyle name="20% - Accent1 2 3 8" xfId="5448" xr:uid="{00000000-0005-0000-0000-00001C010000}"/>
    <cellStyle name="20% - Accent1 2 3 8 2" xfId="12726" xr:uid="{00000000-0005-0000-0000-00001D010000}"/>
    <cellStyle name="20% - Accent1 2 3 9" xfId="5905" xr:uid="{00000000-0005-0000-0000-00001E010000}"/>
    <cellStyle name="20% - Accent1 2 3 9 2" xfId="13183" xr:uid="{00000000-0005-0000-0000-00001F010000}"/>
    <cellStyle name="20% - Accent1 2 4" xfId="98" xr:uid="{00000000-0005-0000-0000-000020010000}"/>
    <cellStyle name="20% - Accent1 2 4 10" xfId="8731" xr:uid="{00000000-0005-0000-0000-000021010000}"/>
    <cellStyle name="20% - Accent1 2 4 2" xfId="87" xr:uid="{00000000-0005-0000-0000-000022010000}"/>
    <cellStyle name="20% - Accent1 2 4 2 2" xfId="1858" xr:uid="{00000000-0005-0000-0000-000023010000}"/>
    <cellStyle name="20% - Accent1 2 4 2 2 2" xfId="9654" xr:uid="{00000000-0005-0000-0000-000024010000}"/>
    <cellStyle name="20% - Accent1 2 4 2 3" xfId="3046" xr:uid="{00000000-0005-0000-0000-000025010000}"/>
    <cellStyle name="20% - Accent1 2 4 2 3 2" xfId="10557" xr:uid="{00000000-0005-0000-0000-000026010000}"/>
    <cellStyle name="20% - Accent1 2 4 2 4" xfId="5860" xr:uid="{00000000-0005-0000-0000-000027010000}"/>
    <cellStyle name="20% - Accent1 2 4 2 4 2" xfId="13138" xr:uid="{00000000-0005-0000-0000-000028010000}"/>
    <cellStyle name="20% - Accent1 2 4 2 5" xfId="8061" xr:uid="{00000000-0005-0000-0000-000029010000}"/>
    <cellStyle name="20% - Accent1 2 4 2 5 2" xfId="15153" xr:uid="{00000000-0005-0000-0000-00002A010000}"/>
    <cellStyle name="20% - Accent1 2 4 2 6" xfId="8720" xr:uid="{00000000-0005-0000-0000-00002B010000}"/>
    <cellStyle name="20% - Accent1 2 4 3" xfId="1857" xr:uid="{00000000-0005-0000-0000-00002C010000}"/>
    <cellStyle name="20% - Accent1 2 4 3 2" xfId="5859" xr:uid="{00000000-0005-0000-0000-00002D010000}"/>
    <cellStyle name="20% - Accent1 2 4 3 2 2" xfId="13137" xr:uid="{00000000-0005-0000-0000-00002E010000}"/>
    <cellStyle name="20% - Accent1 2 4 3 3" xfId="9653" xr:uid="{00000000-0005-0000-0000-00002F010000}"/>
    <cellStyle name="20% - Accent1 2 4 4" xfId="3449" xr:uid="{00000000-0005-0000-0000-000030010000}"/>
    <cellStyle name="20% - Accent1 2 4 4 2" xfId="10957" xr:uid="{00000000-0005-0000-0000-000031010000}"/>
    <cellStyle name="20% - Accent1 2 4 5" xfId="3798" xr:uid="{00000000-0005-0000-0000-000032010000}"/>
    <cellStyle name="20% - Accent1 2 4 5 2" xfId="11306" xr:uid="{00000000-0005-0000-0000-000033010000}"/>
    <cellStyle name="20% - Accent1 2 4 6" xfId="5013" xr:uid="{00000000-0005-0000-0000-000034010000}"/>
    <cellStyle name="20% - Accent1 2 4 6 2" xfId="12291" xr:uid="{00000000-0005-0000-0000-000035010000}"/>
    <cellStyle name="20% - Accent1 2 4 7" xfId="5594" xr:uid="{00000000-0005-0000-0000-000036010000}"/>
    <cellStyle name="20% - Accent1 2 4 7 2" xfId="12872" xr:uid="{00000000-0005-0000-0000-000037010000}"/>
    <cellStyle name="20% - Accent1 2 4 8" xfId="5861" xr:uid="{00000000-0005-0000-0000-000038010000}"/>
    <cellStyle name="20% - Accent1 2 4 8 2" xfId="13139" xr:uid="{00000000-0005-0000-0000-000039010000}"/>
    <cellStyle name="20% - Accent1 2 4 9" xfId="7480" xr:uid="{00000000-0005-0000-0000-00003A010000}"/>
    <cellStyle name="20% - Accent1 2 4 9 2" xfId="14572" xr:uid="{00000000-0005-0000-0000-00003B010000}"/>
    <cellStyle name="20% - Accent1 2 5" xfId="103" xr:uid="{00000000-0005-0000-0000-00003C010000}"/>
    <cellStyle name="20% - Accent1 2 5 2" xfId="84" xr:uid="{00000000-0005-0000-0000-00003D010000}"/>
    <cellStyle name="20% - Accent1 2 5 2 2" xfId="1860" xr:uid="{00000000-0005-0000-0000-00003E010000}"/>
    <cellStyle name="20% - Accent1 2 5 2 2 2" xfId="9656" xr:uid="{00000000-0005-0000-0000-00003F010000}"/>
    <cellStyle name="20% - Accent1 2 5 2 3" xfId="3970" xr:uid="{00000000-0005-0000-0000-000040010000}"/>
    <cellStyle name="20% - Accent1 2 5 2 3 2" xfId="11478" xr:uid="{00000000-0005-0000-0000-000041010000}"/>
    <cellStyle name="20% - Accent1 2 5 2 4" xfId="5857" xr:uid="{00000000-0005-0000-0000-000042010000}"/>
    <cellStyle name="20% - Accent1 2 5 2 4 2" xfId="13135" xr:uid="{00000000-0005-0000-0000-000043010000}"/>
    <cellStyle name="20% - Accent1 2 5 2 5" xfId="8717" xr:uid="{00000000-0005-0000-0000-000044010000}"/>
    <cellStyle name="20% - Accent1 2 5 3" xfId="1859" xr:uid="{00000000-0005-0000-0000-000045010000}"/>
    <cellStyle name="20% - Accent1 2 5 3 2" xfId="9655" xr:uid="{00000000-0005-0000-0000-000046010000}"/>
    <cellStyle name="20% - Accent1 2 5 4" xfId="3880" xr:uid="{00000000-0005-0000-0000-000047010000}"/>
    <cellStyle name="20% - Accent1 2 5 4 2" xfId="11388" xr:uid="{00000000-0005-0000-0000-000048010000}"/>
    <cellStyle name="20% - Accent1 2 5 5" xfId="5858" xr:uid="{00000000-0005-0000-0000-000049010000}"/>
    <cellStyle name="20% - Accent1 2 5 5 2" xfId="13136" xr:uid="{00000000-0005-0000-0000-00004A010000}"/>
    <cellStyle name="20% - Accent1 2 5 6" xfId="8296" xr:uid="{00000000-0005-0000-0000-00004B010000}"/>
    <cellStyle name="20% - Accent1 2 5 6 2" xfId="15388" xr:uid="{00000000-0005-0000-0000-00004C010000}"/>
    <cellStyle name="20% - Accent1 2 5 7" xfId="8736" xr:uid="{00000000-0005-0000-0000-00004D010000}"/>
    <cellStyle name="20% - Accent1 2 6" xfId="100" xr:uid="{00000000-0005-0000-0000-00004E010000}"/>
    <cellStyle name="20% - Accent1 2 6 2" xfId="1861" xr:uid="{00000000-0005-0000-0000-00004F010000}"/>
    <cellStyle name="20% - Accent1 2 6 2 2" xfId="9657" xr:uid="{00000000-0005-0000-0000-000050010000}"/>
    <cellStyle name="20% - Accent1 2 6 3" xfId="3047" xr:uid="{00000000-0005-0000-0000-000051010000}"/>
    <cellStyle name="20% - Accent1 2 6 3 2" xfId="10558" xr:uid="{00000000-0005-0000-0000-000052010000}"/>
    <cellStyle name="20% - Accent1 2 6 4" xfId="5856" xr:uid="{00000000-0005-0000-0000-000053010000}"/>
    <cellStyle name="20% - Accent1 2 6 4 2" xfId="13134" xr:uid="{00000000-0005-0000-0000-000054010000}"/>
    <cellStyle name="20% - Accent1 2 6 5" xfId="8408" xr:uid="{00000000-0005-0000-0000-000055010000}"/>
    <cellStyle name="20% - Accent1 2 6 5 2" xfId="15451" xr:uid="{00000000-0005-0000-0000-000056010000}"/>
    <cellStyle name="20% - Accent1 2 6 6" xfId="8733" xr:uid="{00000000-0005-0000-0000-000057010000}"/>
    <cellStyle name="20% - Accent1 2 7" xfId="93" xr:uid="{00000000-0005-0000-0000-000058010000}"/>
    <cellStyle name="20% - Accent1 2 7 2" xfId="1862" xr:uid="{00000000-0005-0000-0000-000059010000}"/>
    <cellStyle name="20% - Accent1 2 7 2 2" xfId="9658" xr:uid="{00000000-0005-0000-0000-00005A010000}"/>
    <cellStyle name="20% - Accent1 2 7 3" xfId="3708" xr:uid="{00000000-0005-0000-0000-00005B010000}"/>
    <cellStyle name="20% - Accent1 2 7 3 2" xfId="11216" xr:uid="{00000000-0005-0000-0000-00005C010000}"/>
    <cellStyle name="20% - Accent1 2 7 4" xfId="5855" xr:uid="{00000000-0005-0000-0000-00005D010000}"/>
    <cellStyle name="20% - Accent1 2 7 4 2" xfId="13133" xr:uid="{00000000-0005-0000-0000-00005E010000}"/>
    <cellStyle name="20% - Accent1 2 7 5" xfId="8497" xr:uid="{00000000-0005-0000-0000-00005F010000}"/>
    <cellStyle name="20% - Accent1 2 7 5 2" xfId="15540" xr:uid="{00000000-0005-0000-0000-000060010000}"/>
    <cellStyle name="20% - Accent1 2 7 6" xfId="8726" xr:uid="{00000000-0005-0000-0000-000061010000}"/>
    <cellStyle name="20% - Accent1 2 8" xfId="1816" xr:uid="{00000000-0005-0000-0000-000062010000}"/>
    <cellStyle name="20% - Accent1 2 8 2" xfId="3771" xr:uid="{00000000-0005-0000-0000-000063010000}"/>
    <cellStyle name="20% - Accent1 2 8 2 2" xfId="11279" xr:uid="{00000000-0005-0000-0000-000064010000}"/>
    <cellStyle name="20% - Accent1 2 8 3" xfId="5854" xr:uid="{00000000-0005-0000-0000-000065010000}"/>
    <cellStyle name="20% - Accent1 2 8 3 2" xfId="13132" xr:uid="{00000000-0005-0000-0000-000066010000}"/>
    <cellStyle name="20% - Accent1 2 8 4" xfId="7772" xr:uid="{00000000-0005-0000-0000-000067010000}"/>
    <cellStyle name="20% - Accent1 2 8 4 2" xfId="14864" xr:uid="{00000000-0005-0000-0000-000068010000}"/>
    <cellStyle name="20% - Accent1 2 8 5" xfId="9612" xr:uid="{00000000-0005-0000-0000-000069010000}"/>
    <cellStyle name="20% - Accent1 2 9" xfId="1844" xr:uid="{00000000-0005-0000-0000-00006A010000}"/>
    <cellStyle name="20% - Accent1 2 9 2" xfId="3933" xr:uid="{00000000-0005-0000-0000-00006B010000}"/>
    <cellStyle name="20% - Accent1 2 9 2 2" xfId="11441" xr:uid="{00000000-0005-0000-0000-00006C010000}"/>
    <cellStyle name="20% - Accent1 2 9 3" xfId="5853" xr:uid="{00000000-0005-0000-0000-00006D010000}"/>
    <cellStyle name="20% - Accent1 2 9 3 2" xfId="13131" xr:uid="{00000000-0005-0000-0000-00006E010000}"/>
    <cellStyle name="20% - Accent1 2 9 4" xfId="9640" xr:uid="{00000000-0005-0000-0000-00006F010000}"/>
    <cellStyle name="20% - Accent1 20" xfId="1790" xr:uid="{00000000-0005-0000-0000-000070010000}"/>
    <cellStyle name="20% - Accent1 20 2" xfId="3766" xr:uid="{00000000-0005-0000-0000-000071010000}"/>
    <cellStyle name="20% - Accent1 20 2 2" xfId="11274" xr:uid="{00000000-0005-0000-0000-000072010000}"/>
    <cellStyle name="20% - Accent1 20 3" xfId="5852" xr:uid="{00000000-0005-0000-0000-000073010000}"/>
    <cellStyle name="20% - Accent1 20 3 2" xfId="13130" xr:uid="{00000000-0005-0000-0000-000074010000}"/>
    <cellStyle name="20% - Accent1 20 4" xfId="9595" xr:uid="{00000000-0005-0000-0000-000075010000}"/>
    <cellStyle name="20% - Accent1 21" xfId="1833" xr:uid="{00000000-0005-0000-0000-000076010000}"/>
    <cellStyle name="20% - Accent1 21 2" xfId="4055" xr:uid="{00000000-0005-0000-0000-000077010000}"/>
    <cellStyle name="20% - Accent1 21 2 2" xfId="11563" xr:uid="{00000000-0005-0000-0000-000078010000}"/>
    <cellStyle name="20% - Accent1 21 3" xfId="5851" xr:uid="{00000000-0005-0000-0000-000079010000}"/>
    <cellStyle name="20% - Accent1 21 3 2" xfId="13129" xr:uid="{00000000-0005-0000-0000-00007A010000}"/>
    <cellStyle name="20% - Accent1 21 4" xfId="9629" xr:uid="{00000000-0005-0000-0000-00007B010000}"/>
    <cellStyle name="20% - Accent1 22" xfId="3028" xr:uid="{00000000-0005-0000-0000-00007C010000}"/>
    <cellStyle name="20% - Accent1 22 2" xfId="10539" xr:uid="{00000000-0005-0000-0000-00007D010000}"/>
    <cellStyle name="20% - Accent1 23" xfId="3969" xr:uid="{00000000-0005-0000-0000-00007E010000}"/>
    <cellStyle name="20% - Accent1 23 2" xfId="11477" xr:uid="{00000000-0005-0000-0000-00007F010000}"/>
    <cellStyle name="20% - Accent1 24" xfId="4667" xr:uid="{00000000-0005-0000-0000-000080010000}"/>
    <cellStyle name="20% - Accent1 24 2" xfId="11945" xr:uid="{00000000-0005-0000-0000-000081010000}"/>
    <cellStyle name="20% - Accent1 25" xfId="5248" xr:uid="{00000000-0005-0000-0000-000082010000}"/>
    <cellStyle name="20% - Accent1 25 2" xfId="12526" xr:uid="{00000000-0005-0000-0000-000083010000}"/>
    <cellStyle name="20% - Accent1 26" xfId="5890" xr:uid="{00000000-0005-0000-0000-000084010000}"/>
    <cellStyle name="20% - Accent1 26 2" xfId="13168" xr:uid="{00000000-0005-0000-0000-000085010000}"/>
    <cellStyle name="20% - Accent1 27" xfId="7129" xr:uid="{00000000-0005-0000-0000-000086010000}"/>
    <cellStyle name="20% - Accent1 27 2" xfId="14221" xr:uid="{00000000-0005-0000-0000-000087010000}"/>
    <cellStyle name="20% - Accent1 28" xfId="7134" xr:uid="{00000000-0005-0000-0000-000088010000}"/>
    <cellStyle name="20% - Accent1 28 2" xfId="14226" xr:uid="{00000000-0005-0000-0000-000089010000}"/>
    <cellStyle name="20% - Accent1 29" xfId="76" xr:uid="{00000000-0005-0000-0000-00008A010000}"/>
    <cellStyle name="20% - Accent1 29 2" xfId="8709" xr:uid="{00000000-0005-0000-0000-00008B010000}"/>
    <cellStyle name="20% - Accent1 3" xfId="86" xr:uid="{00000000-0005-0000-0000-00008C010000}"/>
    <cellStyle name="20% - Accent1 3 10" xfId="5328" xr:uid="{00000000-0005-0000-0000-00008D010000}"/>
    <cellStyle name="20% - Accent1 3 10 2" xfId="12606" xr:uid="{00000000-0005-0000-0000-00008E010000}"/>
    <cellStyle name="20% - Accent1 3 11" xfId="5850" xr:uid="{00000000-0005-0000-0000-00008F010000}"/>
    <cellStyle name="20% - Accent1 3 11 2" xfId="13128" xr:uid="{00000000-0005-0000-0000-000090010000}"/>
    <cellStyle name="20% - Accent1 3 12" xfId="7214" xr:uid="{00000000-0005-0000-0000-000091010000}"/>
    <cellStyle name="20% - Accent1 3 12 2" xfId="14306" xr:uid="{00000000-0005-0000-0000-000092010000}"/>
    <cellStyle name="20% - Accent1 3 13" xfId="8719" xr:uid="{00000000-0005-0000-0000-000093010000}"/>
    <cellStyle name="20% - Accent1 3 2" xfId="102" xr:uid="{00000000-0005-0000-0000-000094010000}"/>
    <cellStyle name="20% - Accent1 3 2 10" xfId="7357" xr:uid="{00000000-0005-0000-0000-000095010000}"/>
    <cellStyle name="20% - Accent1 3 2 10 2" xfId="14449" xr:uid="{00000000-0005-0000-0000-000096010000}"/>
    <cellStyle name="20% - Accent1 3 2 11" xfId="8735" xr:uid="{00000000-0005-0000-0000-000097010000}"/>
    <cellStyle name="20% - Accent1 3 2 2" xfId="91" xr:uid="{00000000-0005-0000-0000-000098010000}"/>
    <cellStyle name="20% - Accent1 3 2 2 10" xfId="8724" xr:uid="{00000000-0005-0000-0000-000099010000}"/>
    <cellStyle name="20% - Accent1 3 2 2 2" xfId="88" xr:uid="{00000000-0005-0000-0000-00009A010000}"/>
    <cellStyle name="20% - Accent1 3 2 2 2 2" xfId="1866" xr:uid="{00000000-0005-0000-0000-00009B010000}"/>
    <cellStyle name="20% - Accent1 3 2 2 2 2 2" xfId="9662" xr:uid="{00000000-0005-0000-0000-00009C010000}"/>
    <cellStyle name="20% - Accent1 3 2 2 2 3" xfId="3883" xr:uid="{00000000-0005-0000-0000-00009D010000}"/>
    <cellStyle name="20% - Accent1 3 2 2 2 3 2" xfId="11391" xr:uid="{00000000-0005-0000-0000-00009E010000}"/>
    <cellStyle name="20% - Accent1 3 2 2 2 4" xfId="5847" xr:uid="{00000000-0005-0000-0000-00009F010000}"/>
    <cellStyle name="20% - Accent1 3 2 2 2 4 2" xfId="13125" xr:uid="{00000000-0005-0000-0000-0000A0010000}"/>
    <cellStyle name="20% - Accent1 3 2 2 2 5" xfId="8227" xr:uid="{00000000-0005-0000-0000-0000A1010000}"/>
    <cellStyle name="20% - Accent1 3 2 2 2 5 2" xfId="15319" xr:uid="{00000000-0005-0000-0000-0000A2010000}"/>
    <cellStyle name="20% - Accent1 3 2 2 2 6" xfId="8721" xr:uid="{00000000-0005-0000-0000-0000A3010000}"/>
    <cellStyle name="20% - Accent1 3 2 2 3" xfId="1865" xr:uid="{00000000-0005-0000-0000-0000A4010000}"/>
    <cellStyle name="20% - Accent1 3 2 2 3 2" xfId="5846" xr:uid="{00000000-0005-0000-0000-0000A5010000}"/>
    <cellStyle name="20% - Accent1 3 2 2 3 2 2" xfId="13124" xr:uid="{00000000-0005-0000-0000-0000A6010000}"/>
    <cellStyle name="20% - Accent1 3 2 2 3 3" xfId="9661" xr:uid="{00000000-0005-0000-0000-0000A7010000}"/>
    <cellStyle name="20% - Accent1 3 2 2 4" xfId="3615" xr:uid="{00000000-0005-0000-0000-0000A8010000}"/>
    <cellStyle name="20% - Accent1 3 2 2 4 2" xfId="11123" xr:uid="{00000000-0005-0000-0000-0000A9010000}"/>
    <cellStyle name="20% - Accent1 3 2 2 5" xfId="3815" xr:uid="{00000000-0005-0000-0000-0000AA010000}"/>
    <cellStyle name="20% - Accent1 3 2 2 5 2" xfId="11323" xr:uid="{00000000-0005-0000-0000-0000AB010000}"/>
    <cellStyle name="20% - Accent1 3 2 2 6" xfId="5179" xr:uid="{00000000-0005-0000-0000-0000AC010000}"/>
    <cellStyle name="20% - Accent1 3 2 2 6 2" xfId="12457" xr:uid="{00000000-0005-0000-0000-0000AD010000}"/>
    <cellStyle name="20% - Accent1 3 2 2 7" xfId="5760" xr:uid="{00000000-0005-0000-0000-0000AE010000}"/>
    <cellStyle name="20% - Accent1 3 2 2 7 2" xfId="13038" xr:uid="{00000000-0005-0000-0000-0000AF010000}"/>
    <cellStyle name="20% - Accent1 3 2 2 8" xfId="5848" xr:uid="{00000000-0005-0000-0000-0000B0010000}"/>
    <cellStyle name="20% - Accent1 3 2 2 8 2" xfId="13126" xr:uid="{00000000-0005-0000-0000-0000B1010000}"/>
    <cellStyle name="20% - Accent1 3 2 2 9" xfId="7646" xr:uid="{00000000-0005-0000-0000-0000B2010000}"/>
    <cellStyle name="20% - Accent1 3 2 2 9 2" xfId="14738" xr:uid="{00000000-0005-0000-0000-0000B3010000}"/>
    <cellStyle name="20% - Accent1 3 2 3" xfId="104" xr:uid="{00000000-0005-0000-0000-0000B4010000}"/>
    <cellStyle name="20% - Accent1 3 2 3 2" xfId="1867" xr:uid="{00000000-0005-0000-0000-0000B5010000}"/>
    <cellStyle name="20% - Accent1 3 2 3 2 2" xfId="9663" xr:uid="{00000000-0005-0000-0000-0000B6010000}"/>
    <cellStyle name="20% - Accent1 3 2 3 3" xfId="3886" xr:uid="{00000000-0005-0000-0000-0000B7010000}"/>
    <cellStyle name="20% - Accent1 3 2 3 3 2" xfId="11394" xr:uid="{00000000-0005-0000-0000-0000B8010000}"/>
    <cellStyle name="20% - Accent1 3 2 3 4" xfId="5845" xr:uid="{00000000-0005-0000-0000-0000B9010000}"/>
    <cellStyle name="20% - Accent1 3 2 3 4 2" xfId="13123" xr:uid="{00000000-0005-0000-0000-0000BA010000}"/>
    <cellStyle name="20% - Accent1 3 2 3 5" xfId="7938" xr:uid="{00000000-0005-0000-0000-0000BB010000}"/>
    <cellStyle name="20% - Accent1 3 2 3 5 2" xfId="15030" xr:uid="{00000000-0005-0000-0000-0000BC010000}"/>
    <cellStyle name="20% - Accent1 3 2 3 6" xfId="8737" xr:uid="{00000000-0005-0000-0000-0000BD010000}"/>
    <cellStyle name="20% - Accent1 3 2 4" xfId="1864" xr:uid="{00000000-0005-0000-0000-0000BE010000}"/>
    <cellStyle name="20% - Accent1 3 2 4 2" xfId="5907" xr:uid="{00000000-0005-0000-0000-0000BF010000}"/>
    <cellStyle name="20% - Accent1 3 2 4 2 2" xfId="13185" xr:uid="{00000000-0005-0000-0000-0000C0010000}"/>
    <cellStyle name="20% - Accent1 3 2 4 3" xfId="9660" xr:uid="{00000000-0005-0000-0000-0000C1010000}"/>
    <cellStyle name="20% - Accent1 3 2 5" xfId="3315" xr:uid="{00000000-0005-0000-0000-0000C2010000}"/>
    <cellStyle name="20% - Accent1 3 2 5 2" xfId="10826" xr:uid="{00000000-0005-0000-0000-0000C3010000}"/>
    <cellStyle name="20% - Accent1 3 2 6" xfId="3731" xr:uid="{00000000-0005-0000-0000-0000C4010000}"/>
    <cellStyle name="20% - Accent1 3 2 6 2" xfId="11239" xr:uid="{00000000-0005-0000-0000-0000C5010000}"/>
    <cellStyle name="20% - Accent1 3 2 7" xfId="4890" xr:uid="{00000000-0005-0000-0000-0000C6010000}"/>
    <cellStyle name="20% - Accent1 3 2 7 2" xfId="12168" xr:uid="{00000000-0005-0000-0000-0000C7010000}"/>
    <cellStyle name="20% - Accent1 3 2 8" xfId="5471" xr:uid="{00000000-0005-0000-0000-0000C8010000}"/>
    <cellStyle name="20% - Accent1 3 2 8 2" xfId="12749" xr:uid="{00000000-0005-0000-0000-0000C9010000}"/>
    <cellStyle name="20% - Accent1 3 2 9" xfId="5849" xr:uid="{00000000-0005-0000-0000-0000CA010000}"/>
    <cellStyle name="20% - Accent1 3 2 9 2" xfId="13127" xr:uid="{00000000-0005-0000-0000-0000CB010000}"/>
    <cellStyle name="20% - Accent1 3 3" xfId="97" xr:uid="{00000000-0005-0000-0000-0000CC010000}"/>
    <cellStyle name="20% - Accent1 3 3 10" xfId="8730" xr:uid="{00000000-0005-0000-0000-0000CD010000}"/>
    <cellStyle name="20% - Accent1 3 3 2" xfId="90" xr:uid="{00000000-0005-0000-0000-0000CE010000}"/>
    <cellStyle name="20% - Accent1 3 3 2 2" xfId="1869" xr:uid="{00000000-0005-0000-0000-0000CF010000}"/>
    <cellStyle name="20% - Accent1 3 3 2 2 2" xfId="9665" xr:uid="{00000000-0005-0000-0000-0000D0010000}"/>
    <cellStyle name="20% - Accent1 3 3 2 3" xfId="3759" xr:uid="{00000000-0005-0000-0000-0000D1010000}"/>
    <cellStyle name="20% - Accent1 3 3 2 3 2" xfId="11267" xr:uid="{00000000-0005-0000-0000-0000D2010000}"/>
    <cellStyle name="20% - Accent1 3 3 2 4" xfId="5891" xr:uid="{00000000-0005-0000-0000-0000D3010000}"/>
    <cellStyle name="20% - Accent1 3 3 2 4 2" xfId="13169" xr:uid="{00000000-0005-0000-0000-0000D4010000}"/>
    <cellStyle name="20% - Accent1 3 3 2 5" xfId="8084" xr:uid="{00000000-0005-0000-0000-0000D5010000}"/>
    <cellStyle name="20% - Accent1 3 3 2 5 2" xfId="15176" xr:uid="{00000000-0005-0000-0000-0000D6010000}"/>
    <cellStyle name="20% - Accent1 3 3 2 6" xfId="8723" xr:uid="{00000000-0005-0000-0000-0000D7010000}"/>
    <cellStyle name="20% - Accent1 3 3 3" xfId="1868" xr:uid="{00000000-0005-0000-0000-0000D8010000}"/>
    <cellStyle name="20% - Accent1 3 3 3 2" xfId="5892" xr:uid="{00000000-0005-0000-0000-0000D9010000}"/>
    <cellStyle name="20% - Accent1 3 3 3 2 2" xfId="13170" xr:uid="{00000000-0005-0000-0000-0000DA010000}"/>
    <cellStyle name="20% - Accent1 3 3 3 3" xfId="9664" xr:uid="{00000000-0005-0000-0000-0000DB010000}"/>
    <cellStyle name="20% - Accent1 3 3 4" xfId="3472" xr:uid="{00000000-0005-0000-0000-0000DC010000}"/>
    <cellStyle name="20% - Accent1 3 3 4 2" xfId="10980" xr:uid="{00000000-0005-0000-0000-0000DD010000}"/>
    <cellStyle name="20% - Accent1 3 3 5" xfId="3976" xr:uid="{00000000-0005-0000-0000-0000DE010000}"/>
    <cellStyle name="20% - Accent1 3 3 5 2" xfId="11484" xr:uid="{00000000-0005-0000-0000-0000DF010000}"/>
    <cellStyle name="20% - Accent1 3 3 6" xfId="5036" xr:uid="{00000000-0005-0000-0000-0000E0010000}"/>
    <cellStyle name="20% - Accent1 3 3 6 2" xfId="12314" xr:uid="{00000000-0005-0000-0000-0000E1010000}"/>
    <cellStyle name="20% - Accent1 3 3 7" xfId="5617" xr:uid="{00000000-0005-0000-0000-0000E2010000}"/>
    <cellStyle name="20% - Accent1 3 3 7 2" xfId="12895" xr:uid="{00000000-0005-0000-0000-0000E3010000}"/>
    <cellStyle name="20% - Accent1 3 3 8" xfId="5844" xr:uid="{00000000-0005-0000-0000-0000E4010000}"/>
    <cellStyle name="20% - Accent1 3 3 8 2" xfId="13122" xr:uid="{00000000-0005-0000-0000-0000E5010000}"/>
    <cellStyle name="20% - Accent1 3 3 9" xfId="7503" xr:uid="{00000000-0005-0000-0000-0000E6010000}"/>
    <cellStyle name="20% - Accent1 3 3 9 2" xfId="14595" xr:uid="{00000000-0005-0000-0000-0000E7010000}"/>
    <cellStyle name="20% - Accent1 3 4" xfId="106" xr:uid="{00000000-0005-0000-0000-0000E8010000}"/>
    <cellStyle name="20% - Accent1 3 4 2" xfId="1870" xr:uid="{00000000-0005-0000-0000-0000E9010000}"/>
    <cellStyle name="20% - Accent1 3 4 2 2" xfId="9666" xr:uid="{00000000-0005-0000-0000-0000EA010000}"/>
    <cellStyle name="20% - Accent1 3 4 3" xfId="3072" xr:uid="{00000000-0005-0000-0000-0000EB010000}"/>
    <cellStyle name="20% - Accent1 3 4 3 2" xfId="10583" xr:uid="{00000000-0005-0000-0000-0000EC010000}"/>
    <cellStyle name="20% - Accent1 3 4 4" xfId="5843" xr:uid="{00000000-0005-0000-0000-0000ED010000}"/>
    <cellStyle name="20% - Accent1 3 4 4 2" xfId="13121" xr:uid="{00000000-0005-0000-0000-0000EE010000}"/>
    <cellStyle name="20% - Accent1 3 4 5" xfId="8431" xr:uid="{00000000-0005-0000-0000-0000EF010000}"/>
    <cellStyle name="20% - Accent1 3 4 5 2" xfId="15474" xr:uid="{00000000-0005-0000-0000-0000F0010000}"/>
    <cellStyle name="20% - Accent1 3 4 6" xfId="8739" xr:uid="{00000000-0005-0000-0000-0000F1010000}"/>
    <cellStyle name="20% - Accent1 3 5" xfId="95" xr:uid="{00000000-0005-0000-0000-0000F2010000}"/>
    <cellStyle name="20% - Accent1 3 5 2" xfId="1871" xr:uid="{00000000-0005-0000-0000-0000F3010000}"/>
    <cellStyle name="20% - Accent1 3 5 2 2" xfId="9667" xr:uid="{00000000-0005-0000-0000-0000F4010000}"/>
    <cellStyle name="20% - Accent1 3 5 3" xfId="3999" xr:uid="{00000000-0005-0000-0000-0000F5010000}"/>
    <cellStyle name="20% - Accent1 3 5 3 2" xfId="11507" xr:uid="{00000000-0005-0000-0000-0000F6010000}"/>
    <cellStyle name="20% - Accent1 3 5 4" xfId="5842" xr:uid="{00000000-0005-0000-0000-0000F7010000}"/>
    <cellStyle name="20% - Accent1 3 5 4 2" xfId="13120" xr:uid="{00000000-0005-0000-0000-0000F8010000}"/>
    <cellStyle name="20% - Accent1 3 5 5" xfId="8520" xr:uid="{00000000-0005-0000-0000-0000F9010000}"/>
    <cellStyle name="20% - Accent1 3 5 5 2" xfId="15563" xr:uid="{00000000-0005-0000-0000-0000FA010000}"/>
    <cellStyle name="20% - Accent1 3 5 6" xfId="8728" xr:uid="{00000000-0005-0000-0000-0000FB010000}"/>
    <cellStyle name="20% - Accent1 3 6" xfId="1863" xr:uid="{00000000-0005-0000-0000-0000FC010000}"/>
    <cellStyle name="20% - Accent1 3 6 2" xfId="5841" xr:uid="{00000000-0005-0000-0000-0000FD010000}"/>
    <cellStyle name="20% - Accent1 3 6 2 2" xfId="13119" xr:uid="{00000000-0005-0000-0000-0000FE010000}"/>
    <cellStyle name="20% - Accent1 3 6 3" xfId="7795" xr:uid="{00000000-0005-0000-0000-0000FF010000}"/>
    <cellStyle name="20% - Accent1 3 6 3 2" xfId="14887" xr:uid="{00000000-0005-0000-0000-000000020000}"/>
    <cellStyle name="20% - Accent1 3 6 4" xfId="9659" xr:uid="{00000000-0005-0000-0000-000001020000}"/>
    <cellStyle name="20% - Accent1 3 7" xfId="3167" xr:uid="{00000000-0005-0000-0000-000002020000}"/>
    <cellStyle name="20% - Accent1 3 7 2" xfId="10678" xr:uid="{00000000-0005-0000-0000-000003020000}"/>
    <cellStyle name="20% - Accent1 3 8" xfId="3858" xr:uid="{00000000-0005-0000-0000-000004020000}"/>
    <cellStyle name="20% - Accent1 3 8 2" xfId="11366" xr:uid="{00000000-0005-0000-0000-000005020000}"/>
    <cellStyle name="20% - Accent1 3 9" xfId="4747" xr:uid="{00000000-0005-0000-0000-000006020000}"/>
    <cellStyle name="20% - Accent1 3 9 2" xfId="12025" xr:uid="{00000000-0005-0000-0000-000007020000}"/>
    <cellStyle name="20% - Accent1 30" xfId="8588" xr:uid="{00000000-0005-0000-0000-000008020000}"/>
    <cellStyle name="20% - Accent1 30 2" xfId="15631" xr:uid="{00000000-0005-0000-0000-000009020000}"/>
    <cellStyle name="20% - Accent1 31" xfId="8678" xr:uid="{00000000-0005-0000-0000-00000A020000}"/>
    <cellStyle name="20% - Accent1 4" xfId="92" xr:uid="{00000000-0005-0000-0000-00000B020000}"/>
    <cellStyle name="20% - Accent1 4 10" xfId="5840" xr:uid="{00000000-0005-0000-0000-00000C020000}"/>
    <cellStyle name="20% - Accent1 4 10 2" xfId="13118" xr:uid="{00000000-0005-0000-0000-00000D020000}"/>
    <cellStyle name="20% - Accent1 4 11" xfId="7168" xr:uid="{00000000-0005-0000-0000-00000E020000}"/>
    <cellStyle name="20% - Accent1 4 11 2" xfId="14260" xr:uid="{00000000-0005-0000-0000-00000F020000}"/>
    <cellStyle name="20% - Accent1 4 12" xfId="8725" xr:uid="{00000000-0005-0000-0000-000010020000}"/>
    <cellStyle name="20% - Accent1 4 2" xfId="85" xr:uid="{00000000-0005-0000-0000-000011020000}"/>
    <cellStyle name="20% - Accent1 4 2 10" xfId="7311" xr:uid="{00000000-0005-0000-0000-000012020000}"/>
    <cellStyle name="20% - Accent1 4 2 10 2" xfId="14403" xr:uid="{00000000-0005-0000-0000-000013020000}"/>
    <cellStyle name="20% - Accent1 4 2 11" xfId="8718" xr:uid="{00000000-0005-0000-0000-000014020000}"/>
    <cellStyle name="20% - Accent1 4 2 2" xfId="101" xr:uid="{00000000-0005-0000-0000-000015020000}"/>
    <cellStyle name="20% - Accent1 4 2 2 10" xfId="8734" xr:uid="{00000000-0005-0000-0000-000016020000}"/>
    <cellStyle name="20% - Accent1 4 2 2 2" xfId="94" xr:uid="{00000000-0005-0000-0000-000017020000}"/>
    <cellStyle name="20% - Accent1 4 2 2 2 2" xfId="1875" xr:uid="{00000000-0005-0000-0000-000018020000}"/>
    <cellStyle name="20% - Accent1 4 2 2 2 2 2" xfId="9671" xr:uid="{00000000-0005-0000-0000-000019020000}"/>
    <cellStyle name="20% - Accent1 4 2 2 2 3" xfId="3692" xr:uid="{00000000-0005-0000-0000-00001A020000}"/>
    <cellStyle name="20% - Accent1 4 2 2 2 3 2" xfId="11200" xr:uid="{00000000-0005-0000-0000-00001B020000}"/>
    <cellStyle name="20% - Accent1 4 2 2 2 4" xfId="5837" xr:uid="{00000000-0005-0000-0000-00001C020000}"/>
    <cellStyle name="20% - Accent1 4 2 2 2 4 2" xfId="13115" xr:uid="{00000000-0005-0000-0000-00001D020000}"/>
    <cellStyle name="20% - Accent1 4 2 2 2 5" xfId="8181" xr:uid="{00000000-0005-0000-0000-00001E020000}"/>
    <cellStyle name="20% - Accent1 4 2 2 2 5 2" xfId="15273" xr:uid="{00000000-0005-0000-0000-00001F020000}"/>
    <cellStyle name="20% - Accent1 4 2 2 2 6" xfId="8727" xr:uid="{00000000-0005-0000-0000-000020020000}"/>
    <cellStyle name="20% - Accent1 4 2 2 3" xfId="1874" xr:uid="{00000000-0005-0000-0000-000021020000}"/>
    <cellStyle name="20% - Accent1 4 2 2 3 2" xfId="5836" xr:uid="{00000000-0005-0000-0000-000022020000}"/>
    <cellStyle name="20% - Accent1 4 2 2 3 2 2" xfId="13114" xr:uid="{00000000-0005-0000-0000-000023020000}"/>
    <cellStyle name="20% - Accent1 4 2 2 3 3" xfId="9670" xr:uid="{00000000-0005-0000-0000-000024020000}"/>
    <cellStyle name="20% - Accent1 4 2 2 4" xfId="3569" xr:uid="{00000000-0005-0000-0000-000025020000}"/>
    <cellStyle name="20% - Accent1 4 2 2 4 2" xfId="11077" xr:uid="{00000000-0005-0000-0000-000026020000}"/>
    <cellStyle name="20% - Accent1 4 2 2 5" xfId="4010" xr:uid="{00000000-0005-0000-0000-000027020000}"/>
    <cellStyle name="20% - Accent1 4 2 2 5 2" xfId="11518" xr:uid="{00000000-0005-0000-0000-000028020000}"/>
    <cellStyle name="20% - Accent1 4 2 2 6" xfId="5133" xr:uid="{00000000-0005-0000-0000-000029020000}"/>
    <cellStyle name="20% - Accent1 4 2 2 6 2" xfId="12411" xr:uid="{00000000-0005-0000-0000-00002A020000}"/>
    <cellStyle name="20% - Accent1 4 2 2 7" xfId="5714" xr:uid="{00000000-0005-0000-0000-00002B020000}"/>
    <cellStyle name="20% - Accent1 4 2 2 7 2" xfId="12992" xr:uid="{00000000-0005-0000-0000-00002C020000}"/>
    <cellStyle name="20% - Accent1 4 2 2 8" xfId="5838" xr:uid="{00000000-0005-0000-0000-00002D020000}"/>
    <cellStyle name="20% - Accent1 4 2 2 8 2" xfId="13116" xr:uid="{00000000-0005-0000-0000-00002E020000}"/>
    <cellStyle name="20% - Accent1 4 2 2 9" xfId="7600" xr:uid="{00000000-0005-0000-0000-00002F020000}"/>
    <cellStyle name="20% - Accent1 4 2 2 9 2" xfId="14692" xr:uid="{00000000-0005-0000-0000-000030020000}"/>
    <cellStyle name="20% - Accent1 4 2 3" xfId="83" xr:uid="{00000000-0005-0000-0000-000031020000}"/>
    <cellStyle name="20% - Accent1 4 2 3 2" xfId="1876" xr:uid="{00000000-0005-0000-0000-000032020000}"/>
    <cellStyle name="20% - Accent1 4 2 3 2 2" xfId="9672" xr:uid="{00000000-0005-0000-0000-000033020000}"/>
    <cellStyle name="20% - Accent1 4 2 3 3" xfId="3988" xr:uid="{00000000-0005-0000-0000-000034020000}"/>
    <cellStyle name="20% - Accent1 4 2 3 3 2" xfId="11496" xr:uid="{00000000-0005-0000-0000-000035020000}"/>
    <cellStyle name="20% - Accent1 4 2 3 4" xfId="5835" xr:uid="{00000000-0005-0000-0000-000036020000}"/>
    <cellStyle name="20% - Accent1 4 2 3 4 2" xfId="13113" xr:uid="{00000000-0005-0000-0000-000037020000}"/>
    <cellStyle name="20% - Accent1 4 2 3 5" xfId="7892" xr:uid="{00000000-0005-0000-0000-000038020000}"/>
    <cellStyle name="20% - Accent1 4 2 3 5 2" xfId="14984" xr:uid="{00000000-0005-0000-0000-000039020000}"/>
    <cellStyle name="20% - Accent1 4 2 3 6" xfId="8716" xr:uid="{00000000-0005-0000-0000-00003A020000}"/>
    <cellStyle name="20% - Accent1 4 2 4" xfId="1873" xr:uid="{00000000-0005-0000-0000-00003B020000}"/>
    <cellStyle name="20% - Accent1 4 2 4 2" xfId="5834" xr:uid="{00000000-0005-0000-0000-00003C020000}"/>
    <cellStyle name="20% - Accent1 4 2 4 2 2" xfId="13112" xr:uid="{00000000-0005-0000-0000-00003D020000}"/>
    <cellStyle name="20% - Accent1 4 2 4 3" xfId="9669" xr:uid="{00000000-0005-0000-0000-00003E020000}"/>
    <cellStyle name="20% - Accent1 4 2 5" xfId="3269" xr:uid="{00000000-0005-0000-0000-00003F020000}"/>
    <cellStyle name="20% - Accent1 4 2 5 2" xfId="10780" xr:uid="{00000000-0005-0000-0000-000040020000}"/>
    <cellStyle name="20% - Accent1 4 2 6" xfId="3909" xr:uid="{00000000-0005-0000-0000-000041020000}"/>
    <cellStyle name="20% - Accent1 4 2 6 2" xfId="11417" xr:uid="{00000000-0005-0000-0000-000042020000}"/>
    <cellStyle name="20% - Accent1 4 2 7" xfId="4844" xr:uid="{00000000-0005-0000-0000-000043020000}"/>
    <cellStyle name="20% - Accent1 4 2 7 2" xfId="12122" xr:uid="{00000000-0005-0000-0000-000044020000}"/>
    <cellStyle name="20% - Accent1 4 2 8" xfId="5425" xr:uid="{00000000-0005-0000-0000-000045020000}"/>
    <cellStyle name="20% - Accent1 4 2 8 2" xfId="12703" xr:uid="{00000000-0005-0000-0000-000046020000}"/>
    <cellStyle name="20% - Accent1 4 2 9" xfId="5839" xr:uid="{00000000-0005-0000-0000-000047020000}"/>
    <cellStyle name="20% - Accent1 4 2 9 2" xfId="13117" xr:uid="{00000000-0005-0000-0000-000048020000}"/>
    <cellStyle name="20% - Accent1 4 3" xfId="99" xr:uid="{00000000-0005-0000-0000-000049020000}"/>
    <cellStyle name="20% - Accent1 4 3 10" xfId="8732" xr:uid="{00000000-0005-0000-0000-00004A020000}"/>
    <cellStyle name="20% - Accent1 4 3 2" xfId="107" xr:uid="{00000000-0005-0000-0000-00004B020000}"/>
    <cellStyle name="20% - Accent1 4 3 2 2" xfId="1878" xr:uid="{00000000-0005-0000-0000-00004C020000}"/>
    <cellStyle name="20% - Accent1 4 3 2 2 2" xfId="9674" xr:uid="{00000000-0005-0000-0000-00004D020000}"/>
    <cellStyle name="20% - Accent1 4 3 2 3" xfId="3859" xr:uid="{00000000-0005-0000-0000-00004E020000}"/>
    <cellStyle name="20% - Accent1 4 3 2 3 2" xfId="11367" xr:uid="{00000000-0005-0000-0000-00004F020000}"/>
    <cellStyle name="20% - Accent1 4 3 2 4" xfId="5832" xr:uid="{00000000-0005-0000-0000-000050020000}"/>
    <cellStyle name="20% - Accent1 4 3 2 4 2" xfId="13110" xr:uid="{00000000-0005-0000-0000-000051020000}"/>
    <cellStyle name="20% - Accent1 4 3 2 5" xfId="8041" xr:uid="{00000000-0005-0000-0000-000052020000}"/>
    <cellStyle name="20% - Accent1 4 3 2 5 2" xfId="15133" xr:uid="{00000000-0005-0000-0000-000053020000}"/>
    <cellStyle name="20% - Accent1 4 3 2 6" xfId="8740" xr:uid="{00000000-0005-0000-0000-000054020000}"/>
    <cellStyle name="20% - Accent1 4 3 3" xfId="1877" xr:uid="{00000000-0005-0000-0000-000055020000}"/>
    <cellStyle name="20% - Accent1 4 3 3 2" xfId="5831" xr:uid="{00000000-0005-0000-0000-000056020000}"/>
    <cellStyle name="20% - Accent1 4 3 3 2 2" xfId="13109" xr:uid="{00000000-0005-0000-0000-000057020000}"/>
    <cellStyle name="20% - Accent1 4 3 3 3" xfId="9673" xr:uid="{00000000-0005-0000-0000-000058020000}"/>
    <cellStyle name="20% - Accent1 4 3 4" xfId="3429" xr:uid="{00000000-0005-0000-0000-000059020000}"/>
    <cellStyle name="20% - Accent1 4 3 4 2" xfId="10937" xr:uid="{00000000-0005-0000-0000-00005A020000}"/>
    <cellStyle name="20% - Accent1 4 3 5" xfId="4009" xr:uid="{00000000-0005-0000-0000-00005B020000}"/>
    <cellStyle name="20% - Accent1 4 3 5 2" xfId="11517" xr:uid="{00000000-0005-0000-0000-00005C020000}"/>
    <cellStyle name="20% - Accent1 4 3 6" xfId="4993" xr:uid="{00000000-0005-0000-0000-00005D020000}"/>
    <cellStyle name="20% - Accent1 4 3 6 2" xfId="12271" xr:uid="{00000000-0005-0000-0000-00005E020000}"/>
    <cellStyle name="20% - Accent1 4 3 7" xfId="5574" xr:uid="{00000000-0005-0000-0000-00005F020000}"/>
    <cellStyle name="20% - Accent1 4 3 7 2" xfId="12852" xr:uid="{00000000-0005-0000-0000-000060020000}"/>
    <cellStyle name="20% - Accent1 4 3 8" xfId="5833" xr:uid="{00000000-0005-0000-0000-000061020000}"/>
    <cellStyle name="20% - Accent1 4 3 8 2" xfId="13111" xr:uid="{00000000-0005-0000-0000-000062020000}"/>
    <cellStyle name="20% - Accent1 4 3 9" xfId="7460" xr:uid="{00000000-0005-0000-0000-000063020000}"/>
    <cellStyle name="20% - Accent1 4 3 9 2" xfId="14552" xr:uid="{00000000-0005-0000-0000-000064020000}"/>
    <cellStyle name="20% - Accent1 4 4" xfId="108" xr:uid="{00000000-0005-0000-0000-000065020000}"/>
    <cellStyle name="20% - Accent1 4 4 2" xfId="1879" xr:uid="{00000000-0005-0000-0000-000066020000}"/>
    <cellStyle name="20% - Accent1 4 4 2 2" xfId="9675" xr:uid="{00000000-0005-0000-0000-000067020000}"/>
    <cellStyle name="20% - Accent1 4 4 3" xfId="3987" xr:uid="{00000000-0005-0000-0000-000068020000}"/>
    <cellStyle name="20% - Accent1 4 4 3 2" xfId="11495" xr:uid="{00000000-0005-0000-0000-000069020000}"/>
    <cellStyle name="20% - Accent1 4 4 4" xfId="5830" xr:uid="{00000000-0005-0000-0000-00006A020000}"/>
    <cellStyle name="20% - Accent1 4 4 4 2" xfId="13108" xr:uid="{00000000-0005-0000-0000-00006B020000}"/>
    <cellStyle name="20% - Accent1 4 4 5" xfId="7749" xr:uid="{00000000-0005-0000-0000-00006C020000}"/>
    <cellStyle name="20% - Accent1 4 4 5 2" xfId="14841" xr:uid="{00000000-0005-0000-0000-00006D020000}"/>
    <cellStyle name="20% - Accent1 4 4 6" xfId="8741" xr:uid="{00000000-0005-0000-0000-00006E020000}"/>
    <cellStyle name="20% - Accent1 4 5" xfId="1872" xr:uid="{00000000-0005-0000-0000-00006F020000}"/>
    <cellStyle name="20% - Accent1 4 5 2" xfId="5893" xr:uid="{00000000-0005-0000-0000-000070020000}"/>
    <cellStyle name="20% - Accent1 4 5 2 2" xfId="13171" xr:uid="{00000000-0005-0000-0000-000071020000}"/>
    <cellStyle name="20% - Accent1 4 5 3" xfId="9668" xr:uid="{00000000-0005-0000-0000-000072020000}"/>
    <cellStyle name="20% - Accent1 4 6" xfId="3100" xr:uid="{00000000-0005-0000-0000-000073020000}"/>
    <cellStyle name="20% - Accent1 4 6 2" xfId="10611" xr:uid="{00000000-0005-0000-0000-000074020000}"/>
    <cellStyle name="20% - Accent1 4 7" xfId="4005" xr:uid="{00000000-0005-0000-0000-000075020000}"/>
    <cellStyle name="20% - Accent1 4 7 2" xfId="11513" xr:uid="{00000000-0005-0000-0000-000076020000}"/>
    <cellStyle name="20% - Accent1 4 8" xfId="4701" xr:uid="{00000000-0005-0000-0000-000077020000}"/>
    <cellStyle name="20% - Accent1 4 8 2" xfId="11979" xr:uid="{00000000-0005-0000-0000-000078020000}"/>
    <cellStyle name="20% - Accent1 4 9" xfId="5282" xr:uid="{00000000-0005-0000-0000-000079020000}"/>
    <cellStyle name="20% - Accent1 4 9 2" xfId="12560" xr:uid="{00000000-0005-0000-0000-00007A020000}"/>
    <cellStyle name="20% - Accent1 5" xfId="109" xr:uid="{00000000-0005-0000-0000-00007B020000}"/>
    <cellStyle name="20% - Accent1 5 10" xfId="5894" xr:uid="{00000000-0005-0000-0000-00007C020000}"/>
    <cellStyle name="20% - Accent1 5 10 2" xfId="13172" xr:uid="{00000000-0005-0000-0000-00007D020000}"/>
    <cellStyle name="20% - Accent1 5 11" xfId="7151" xr:uid="{00000000-0005-0000-0000-00007E020000}"/>
    <cellStyle name="20% - Accent1 5 11 2" xfId="14243" xr:uid="{00000000-0005-0000-0000-00007F020000}"/>
    <cellStyle name="20% - Accent1 5 12" xfId="8742" xr:uid="{00000000-0005-0000-0000-000080020000}"/>
    <cellStyle name="20% - Accent1 5 2" xfId="110" xr:uid="{00000000-0005-0000-0000-000081020000}"/>
    <cellStyle name="20% - Accent1 5 2 10" xfId="7294" xr:uid="{00000000-0005-0000-0000-000082020000}"/>
    <cellStyle name="20% - Accent1 5 2 10 2" xfId="14386" xr:uid="{00000000-0005-0000-0000-000083020000}"/>
    <cellStyle name="20% - Accent1 5 2 11" xfId="8743" xr:uid="{00000000-0005-0000-0000-000084020000}"/>
    <cellStyle name="20% - Accent1 5 2 2" xfId="111" xr:uid="{00000000-0005-0000-0000-000085020000}"/>
    <cellStyle name="20% - Accent1 5 2 2 10" xfId="8744" xr:uid="{00000000-0005-0000-0000-000086020000}"/>
    <cellStyle name="20% - Accent1 5 2 2 2" xfId="112" xr:uid="{00000000-0005-0000-0000-000087020000}"/>
    <cellStyle name="20% - Accent1 5 2 2 2 2" xfId="1883" xr:uid="{00000000-0005-0000-0000-000088020000}"/>
    <cellStyle name="20% - Accent1 5 2 2 2 2 2" xfId="9679" xr:uid="{00000000-0005-0000-0000-000089020000}"/>
    <cellStyle name="20% - Accent1 5 2 2 2 3" xfId="3833" xr:uid="{00000000-0005-0000-0000-00008A020000}"/>
    <cellStyle name="20% - Accent1 5 2 2 2 3 2" xfId="11341" xr:uid="{00000000-0005-0000-0000-00008B020000}"/>
    <cellStyle name="20% - Accent1 5 2 2 2 4" xfId="5897" xr:uid="{00000000-0005-0000-0000-00008C020000}"/>
    <cellStyle name="20% - Accent1 5 2 2 2 4 2" xfId="13175" xr:uid="{00000000-0005-0000-0000-00008D020000}"/>
    <cellStyle name="20% - Accent1 5 2 2 2 5" xfId="8164" xr:uid="{00000000-0005-0000-0000-00008E020000}"/>
    <cellStyle name="20% - Accent1 5 2 2 2 5 2" xfId="15256" xr:uid="{00000000-0005-0000-0000-00008F020000}"/>
    <cellStyle name="20% - Accent1 5 2 2 2 6" xfId="8745" xr:uid="{00000000-0005-0000-0000-000090020000}"/>
    <cellStyle name="20% - Accent1 5 2 2 3" xfId="1882" xr:uid="{00000000-0005-0000-0000-000091020000}"/>
    <cellStyle name="20% - Accent1 5 2 2 3 2" xfId="5898" xr:uid="{00000000-0005-0000-0000-000092020000}"/>
    <cellStyle name="20% - Accent1 5 2 2 3 2 2" xfId="13176" xr:uid="{00000000-0005-0000-0000-000093020000}"/>
    <cellStyle name="20% - Accent1 5 2 2 3 3" xfId="9678" xr:uid="{00000000-0005-0000-0000-000094020000}"/>
    <cellStyle name="20% - Accent1 5 2 2 4" xfId="3552" xr:uid="{00000000-0005-0000-0000-000095020000}"/>
    <cellStyle name="20% - Accent1 5 2 2 4 2" xfId="11060" xr:uid="{00000000-0005-0000-0000-000096020000}"/>
    <cellStyle name="20% - Accent1 5 2 2 5" xfId="3902" xr:uid="{00000000-0005-0000-0000-000097020000}"/>
    <cellStyle name="20% - Accent1 5 2 2 5 2" xfId="11410" xr:uid="{00000000-0005-0000-0000-000098020000}"/>
    <cellStyle name="20% - Accent1 5 2 2 6" xfId="5116" xr:uid="{00000000-0005-0000-0000-000099020000}"/>
    <cellStyle name="20% - Accent1 5 2 2 6 2" xfId="12394" xr:uid="{00000000-0005-0000-0000-00009A020000}"/>
    <cellStyle name="20% - Accent1 5 2 2 7" xfId="5697" xr:uid="{00000000-0005-0000-0000-00009B020000}"/>
    <cellStyle name="20% - Accent1 5 2 2 7 2" xfId="12975" xr:uid="{00000000-0005-0000-0000-00009C020000}"/>
    <cellStyle name="20% - Accent1 5 2 2 8" xfId="5896" xr:uid="{00000000-0005-0000-0000-00009D020000}"/>
    <cellStyle name="20% - Accent1 5 2 2 8 2" xfId="13174" xr:uid="{00000000-0005-0000-0000-00009E020000}"/>
    <cellStyle name="20% - Accent1 5 2 2 9" xfId="7583" xr:uid="{00000000-0005-0000-0000-00009F020000}"/>
    <cellStyle name="20% - Accent1 5 2 2 9 2" xfId="14675" xr:uid="{00000000-0005-0000-0000-0000A0020000}"/>
    <cellStyle name="20% - Accent1 5 2 3" xfId="113" xr:uid="{00000000-0005-0000-0000-0000A1020000}"/>
    <cellStyle name="20% - Accent1 5 2 3 2" xfId="1884" xr:uid="{00000000-0005-0000-0000-0000A2020000}"/>
    <cellStyle name="20% - Accent1 5 2 3 2 2" xfId="9680" xr:uid="{00000000-0005-0000-0000-0000A3020000}"/>
    <cellStyle name="20% - Accent1 5 2 3 3" xfId="3945" xr:uid="{00000000-0005-0000-0000-0000A4020000}"/>
    <cellStyle name="20% - Accent1 5 2 3 3 2" xfId="11453" xr:uid="{00000000-0005-0000-0000-0000A5020000}"/>
    <cellStyle name="20% - Accent1 5 2 3 4" xfId="5899" xr:uid="{00000000-0005-0000-0000-0000A6020000}"/>
    <cellStyle name="20% - Accent1 5 2 3 4 2" xfId="13177" xr:uid="{00000000-0005-0000-0000-0000A7020000}"/>
    <cellStyle name="20% - Accent1 5 2 3 5" xfId="7875" xr:uid="{00000000-0005-0000-0000-0000A8020000}"/>
    <cellStyle name="20% - Accent1 5 2 3 5 2" xfId="14967" xr:uid="{00000000-0005-0000-0000-0000A9020000}"/>
    <cellStyle name="20% - Accent1 5 2 3 6" xfId="8746" xr:uid="{00000000-0005-0000-0000-0000AA020000}"/>
    <cellStyle name="20% - Accent1 5 2 4" xfId="1881" xr:uid="{00000000-0005-0000-0000-0000AB020000}"/>
    <cellStyle name="20% - Accent1 5 2 4 2" xfId="5900" xr:uid="{00000000-0005-0000-0000-0000AC020000}"/>
    <cellStyle name="20% - Accent1 5 2 4 2 2" xfId="13178" xr:uid="{00000000-0005-0000-0000-0000AD020000}"/>
    <cellStyle name="20% - Accent1 5 2 4 3" xfId="9677" xr:uid="{00000000-0005-0000-0000-0000AE020000}"/>
    <cellStyle name="20% - Accent1 5 2 5" xfId="3252" xr:uid="{00000000-0005-0000-0000-0000AF020000}"/>
    <cellStyle name="20% - Accent1 5 2 5 2" xfId="10763" xr:uid="{00000000-0005-0000-0000-0000B0020000}"/>
    <cellStyle name="20% - Accent1 5 2 6" xfId="3403" xr:uid="{00000000-0005-0000-0000-0000B1020000}"/>
    <cellStyle name="20% - Accent1 5 2 6 2" xfId="10911" xr:uid="{00000000-0005-0000-0000-0000B2020000}"/>
    <cellStyle name="20% - Accent1 5 2 7" xfId="4827" xr:uid="{00000000-0005-0000-0000-0000B3020000}"/>
    <cellStyle name="20% - Accent1 5 2 7 2" xfId="12105" xr:uid="{00000000-0005-0000-0000-0000B4020000}"/>
    <cellStyle name="20% - Accent1 5 2 8" xfId="5408" xr:uid="{00000000-0005-0000-0000-0000B5020000}"/>
    <cellStyle name="20% - Accent1 5 2 8 2" xfId="12686" xr:uid="{00000000-0005-0000-0000-0000B6020000}"/>
    <cellStyle name="20% - Accent1 5 2 9" xfId="5895" xr:uid="{00000000-0005-0000-0000-0000B7020000}"/>
    <cellStyle name="20% - Accent1 5 2 9 2" xfId="13173" xr:uid="{00000000-0005-0000-0000-0000B8020000}"/>
    <cellStyle name="20% - Accent1 5 3" xfId="114" xr:uid="{00000000-0005-0000-0000-0000B9020000}"/>
    <cellStyle name="20% - Accent1 5 3 10" xfId="8747" xr:uid="{00000000-0005-0000-0000-0000BA020000}"/>
    <cellStyle name="20% - Accent1 5 3 2" xfId="115" xr:uid="{00000000-0005-0000-0000-0000BB020000}"/>
    <cellStyle name="20% - Accent1 5 3 2 2" xfId="1886" xr:uid="{00000000-0005-0000-0000-0000BC020000}"/>
    <cellStyle name="20% - Accent1 5 3 2 2 2" xfId="9682" xr:uid="{00000000-0005-0000-0000-0000BD020000}"/>
    <cellStyle name="20% - Accent1 5 3 2 3" xfId="3753" xr:uid="{00000000-0005-0000-0000-0000BE020000}"/>
    <cellStyle name="20% - Accent1 5 3 2 3 2" xfId="11261" xr:uid="{00000000-0005-0000-0000-0000BF020000}"/>
    <cellStyle name="20% - Accent1 5 3 2 4" xfId="5902" xr:uid="{00000000-0005-0000-0000-0000C0020000}"/>
    <cellStyle name="20% - Accent1 5 3 2 4 2" xfId="13180" xr:uid="{00000000-0005-0000-0000-0000C1020000}"/>
    <cellStyle name="20% - Accent1 5 3 2 5" xfId="8014" xr:uid="{00000000-0005-0000-0000-0000C2020000}"/>
    <cellStyle name="20% - Accent1 5 3 2 5 2" xfId="15106" xr:uid="{00000000-0005-0000-0000-0000C3020000}"/>
    <cellStyle name="20% - Accent1 5 3 2 6" xfId="8748" xr:uid="{00000000-0005-0000-0000-0000C4020000}"/>
    <cellStyle name="20% - Accent1 5 3 3" xfId="1885" xr:uid="{00000000-0005-0000-0000-0000C5020000}"/>
    <cellStyle name="20% - Accent1 5 3 3 2" xfId="5903" xr:uid="{00000000-0005-0000-0000-0000C6020000}"/>
    <cellStyle name="20% - Accent1 5 3 3 2 2" xfId="13181" xr:uid="{00000000-0005-0000-0000-0000C7020000}"/>
    <cellStyle name="20% - Accent1 5 3 3 3" xfId="9681" xr:uid="{00000000-0005-0000-0000-0000C8020000}"/>
    <cellStyle name="20% - Accent1 5 3 4" xfId="3394" xr:uid="{00000000-0005-0000-0000-0000C9020000}"/>
    <cellStyle name="20% - Accent1 5 3 4 2" xfId="10902" xr:uid="{00000000-0005-0000-0000-0000CA020000}"/>
    <cellStyle name="20% - Accent1 5 3 5" xfId="3723" xr:uid="{00000000-0005-0000-0000-0000CB020000}"/>
    <cellStyle name="20% - Accent1 5 3 5 2" xfId="11231" xr:uid="{00000000-0005-0000-0000-0000CC020000}"/>
    <cellStyle name="20% - Accent1 5 3 6" xfId="4966" xr:uid="{00000000-0005-0000-0000-0000CD020000}"/>
    <cellStyle name="20% - Accent1 5 3 6 2" xfId="12244" xr:uid="{00000000-0005-0000-0000-0000CE020000}"/>
    <cellStyle name="20% - Accent1 5 3 7" xfId="5547" xr:uid="{00000000-0005-0000-0000-0000CF020000}"/>
    <cellStyle name="20% - Accent1 5 3 7 2" xfId="12825" xr:uid="{00000000-0005-0000-0000-0000D0020000}"/>
    <cellStyle name="20% - Accent1 5 3 8" xfId="5901" xr:uid="{00000000-0005-0000-0000-0000D1020000}"/>
    <cellStyle name="20% - Accent1 5 3 8 2" xfId="13179" xr:uid="{00000000-0005-0000-0000-0000D2020000}"/>
    <cellStyle name="20% - Accent1 5 3 9" xfId="7433" xr:uid="{00000000-0005-0000-0000-0000D3020000}"/>
    <cellStyle name="20% - Accent1 5 3 9 2" xfId="14525" xr:uid="{00000000-0005-0000-0000-0000D4020000}"/>
    <cellStyle name="20% - Accent1 5 4" xfId="116" xr:uid="{00000000-0005-0000-0000-0000D5020000}"/>
    <cellStyle name="20% - Accent1 5 4 2" xfId="1887" xr:uid="{00000000-0005-0000-0000-0000D6020000}"/>
    <cellStyle name="20% - Accent1 5 4 2 2" xfId="9683" xr:uid="{00000000-0005-0000-0000-0000D7020000}"/>
    <cellStyle name="20% - Accent1 5 4 3" xfId="3717" xr:uid="{00000000-0005-0000-0000-0000D8020000}"/>
    <cellStyle name="20% - Accent1 5 4 3 2" xfId="11225" xr:uid="{00000000-0005-0000-0000-0000D9020000}"/>
    <cellStyle name="20% - Accent1 5 4 4" xfId="5908" xr:uid="{00000000-0005-0000-0000-0000DA020000}"/>
    <cellStyle name="20% - Accent1 5 4 4 2" xfId="13186" xr:uid="{00000000-0005-0000-0000-0000DB020000}"/>
    <cellStyle name="20% - Accent1 5 4 5" xfId="7732" xr:uid="{00000000-0005-0000-0000-0000DC020000}"/>
    <cellStyle name="20% - Accent1 5 4 5 2" xfId="14824" xr:uid="{00000000-0005-0000-0000-0000DD020000}"/>
    <cellStyle name="20% - Accent1 5 4 6" xfId="8749" xr:uid="{00000000-0005-0000-0000-0000DE020000}"/>
    <cellStyle name="20% - Accent1 5 5" xfId="1880" xr:uid="{00000000-0005-0000-0000-0000DF020000}"/>
    <cellStyle name="20% - Accent1 5 5 2" xfId="5909" xr:uid="{00000000-0005-0000-0000-0000E0020000}"/>
    <cellStyle name="20% - Accent1 5 5 2 2" xfId="13187" xr:uid="{00000000-0005-0000-0000-0000E1020000}"/>
    <cellStyle name="20% - Accent1 5 5 3" xfId="9676" xr:uid="{00000000-0005-0000-0000-0000E2020000}"/>
    <cellStyle name="20% - Accent1 5 6" xfId="3083" xr:uid="{00000000-0005-0000-0000-0000E3020000}"/>
    <cellStyle name="20% - Accent1 5 6 2" xfId="10594" xr:uid="{00000000-0005-0000-0000-0000E4020000}"/>
    <cellStyle name="20% - Accent1 5 7" xfId="3845" xr:uid="{00000000-0005-0000-0000-0000E5020000}"/>
    <cellStyle name="20% - Accent1 5 7 2" xfId="11353" xr:uid="{00000000-0005-0000-0000-0000E6020000}"/>
    <cellStyle name="20% - Accent1 5 8" xfId="4684" xr:uid="{00000000-0005-0000-0000-0000E7020000}"/>
    <cellStyle name="20% - Accent1 5 8 2" xfId="11962" xr:uid="{00000000-0005-0000-0000-0000E8020000}"/>
    <cellStyle name="20% - Accent1 5 9" xfId="5265" xr:uid="{00000000-0005-0000-0000-0000E9020000}"/>
    <cellStyle name="20% - Accent1 5 9 2" xfId="12543" xr:uid="{00000000-0005-0000-0000-0000EA020000}"/>
    <cellStyle name="20% - Accent1 6" xfId="117" xr:uid="{00000000-0005-0000-0000-0000EB020000}"/>
    <cellStyle name="20% - Accent1 6 10" xfId="5910" xr:uid="{00000000-0005-0000-0000-0000EC020000}"/>
    <cellStyle name="20% - Accent1 6 10 2" xfId="13188" xr:uid="{00000000-0005-0000-0000-0000ED020000}"/>
    <cellStyle name="20% - Accent1 6 11" xfId="7257" xr:uid="{00000000-0005-0000-0000-0000EE020000}"/>
    <cellStyle name="20% - Accent1 6 11 2" xfId="14349" xr:uid="{00000000-0005-0000-0000-0000EF020000}"/>
    <cellStyle name="20% - Accent1 6 12" xfId="8750" xr:uid="{00000000-0005-0000-0000-0000F0020000}"/>
    <cellStyle name="20% - Accent1 6 2" xfId="118" xr:uid="{00000000-0005-0000-0000-0000F1020000}"/>
    <cellStyle name="20% - Accent1 6 2 10" xfId="7400" xr:uid="{00000000-0005-0000-0000-0000F2020000}"/>
    <cellStyle name="20% - Accent1 6 2 10 2" xfId="14492" xr:uid="{00000000-0005-0000-0000-0000F3020000}"/>
    <cellStyle name="20% - Accent1 6 2 11" xfId="8751" xr:uid="{00000000-0005-0000-0000-0000F4020000}"/>
    <cellStyle name="20% - Accent1 6 2 2" xfId="119" xr:uid="{00000000-0005-0000-0000-0000F5020000}"/>
    <cellStyle name="20% - Accent1 6 2 2 10" xfId="8752" xr:uid="{00000000-0005-0000-0000-0000F6020000}"/>
    <cellStyle name="20% - Accent1 6 2 2 2" xfId="120" xr:uid="{00000000-0005-0000-0000-0000F7020000}"/>
    <cellStyle name="20% - Accent1 6 2 2 2 2" xfId="1891" xr:uid="{00000000-0005-0000-0000-0000F8020000}"/>
    <cellStyle name="20% - Accent1 6 2 2 2 2 2" xfId="9687" xr:uid="{00000000-0005-0000-0000-0000F9020000}"/>
    <cellStyle name="20% - Accent1 6 2 2 2 3" xfId="4100" xr:uid="{00000000-0005-0000-0000-0000FA020000}"/>
    <cellStyle name="20% - Accent1 6 2 2 2 3 2" xfId="11608" xr:uid="{00000000-0005-0000-0000-0000FB020000}"/>
    <cellStyle name="20% - Accent1 6 2 2 2 4" xfId="5913" xr:uid="{00000000-0005-0000-0000-0000FC020000}"/>
    <cellStyle name="20% - Accent1 6 2 2 2 4 2" xfId="13191" xr:uid="{00000000-0005-0000-0000-0000FD020000}"/>
    <cellStyle name="20% - Accent1 6 2 2 2 5" xfId="8270" xr:uid="{00000000-0005-0000-0000-0000FE020000}"/>
    <cellStyle name="20% - Accent1 6 2 2 2 5 2" xfId="15362" xr:uid="{00000000-0005-0000-0000-0000FF020000}"/>
    <cellStyle name="20% - Accent1 6 2 2 2 6" xfId="8753" xr:uid="{00000000-0005-0000-0000-000000030000}"/>
    <cellStyle name="20% - Accent1 6 2 2 3" xfId="1890" xr:uid="{00000000-0005-0000-0000-000001030000}"/>
    <cellStyle name="20% - Accent1 6 2 2 3 2" xfId="5914" xr:uid="{00000000-0005-0000-0000-000002030000}"/>
    <cellStyle name="20% - Accent1 6 2 2 3 2 2" xfId="13192" xr:uid="{00000000-0005-0000-0000-000003030000}"/>
    <cellStyle name="20% - Accent1 6 2 2 3 3" xfId="9686" xr:uid="{00000000-0005-0000-0000-000004030000}"/>
    <cellStyle name="20% - Accent1 6 2 2 4" xfId="3658" xr:uid="{00000000-0005-0000-0000-000005030000}"/>
    <cellStyle name="20% - Accent1 6 2 2 4 2" xfId="11166" xr:uid="{00000000-0005-0000-0000-000006030000}"/>
    <cellStyle name="20% - Accent1 6 2 2 5" xfId="4090" xr:uid="{00000000-0005-0000-0000-000007030000}"/>
    <cellStyle name="20% - Accent1 6 2 2 5 2" xfId="11598" xr:uid="{00000000-0005-0000-0000-000008030000}"/>
    <cellStyle name="20% - Accent1 6 2 2 6" xfId="5222" xr:uid="{00000000-0005-0000-0000-000009030000}"/>
    <cellStyle name="20% - Accent1 6 2 2 6 2" xfId="12500" xr:uid="{00000000-0005-0000-0000-00000A030000}"/>
    <cellStyle name="20% - Accent1 6 2 2 7" xfId="5803" xr:uid="{00000000-0005-0000-0000-00000B030000}"/>
    <cellStyle name="20% - Accent1 6 2 2 7 2" xfId="13081" xr:uid="{00000000-0005-0000-0000-00000C030000}"/>
    <cellStyle name="20% - Accent1 6 2 2 8" xfId="5912" xr:uid="{00000000-0005-0000-0000-00000D030000}"/>
    <cellStyle name="20% - Accent1 6 2 2 8 2" xfId="13190" xr:uid="{00000000-0005-0000-0000-00000E030000}"/>
    <cellStyle name="20% - Accent1 6 2 2 9" xfId="7689" xr:uid="{00000000-0005-0000-0000-00000F030000}"/>
    <cellStyle name="20% - Accent1 6 2 2 9 2" xfId="14781" xr:uid="{00000000-0005-0000-0000-000010030000}"/>
    <cellStyle name="20% - Accent1 6 2 3" xfId="121" xr:uid="{00000000-0005-0000-0000-000011030000}"/>
    <cellStyle name="20% - Accent1 6 2 3 2" xfId="1892" xr:uid="{00000000-0005-0000-0000-000012030000}"/>
    <cellStyle name="20% - Accent1 6 2 3 2 2" xfId="9688" xr:uid="{00000000-0005-0000-0000-000013030000}"/>
    <cellStyle name="20% - Accent1 6 2 3 3" xfId="3803" xr:uid="{00000000-0005-0000-0000-000014030000}"/>
    <cellStyle name="20% - Accent1 6 2 3 3 2" xfId="11311" xr:uid="{00000000-0005-0000-0000-000015030000}"/>
    <cellStyle name="20% - Accent1 6 2 3 4" xfId="5915" xr:uid="{00000000-0005-0000-0000-000016030000}"/>
    <cellStyle name="20% - Accent1 6 2 3 4 2" xfId="13193" xr:uid="{00000000-0005-0000-0000-000017030000}"/>
    <cellStyle name="20% - Accent1 6 2 3 5" xfId="7981" xr:uid="{00000000-0005-0000-0000-000018030000}"/>
    <cellStyle name="20% - Accent1 6 2 3 5 2" xfId="15073" xr:uid="{00000000-0005-0000-0000-000019030000}"/>
    <cellStyle name="20% - Accent1 6 2 3 6" xfId="8754" xr:uid="{00000000-0005-0000-0000-00001A030000}"/>
    <cellStyle name="20% - Accent1 6 2 4" xfId="1889" xr:uid="{00000000-0005-0000-0000-00001B030000}"/>
    <cellStyle name="20% - Accent1 6 2 4 2" xfId="5916" xr:uid="{00000000-0005-0000-0000-00001C030000}"/>
    <cellStyle name="20% - Accent1 6 2 4 2 2" xfId="13194" xr:uid="{00000000-0005-0000-0000-00001D030000}"/>
    <cellStyle name="20% - Accent1 6 2 4 3" xfId="9685" xr:uid="{00000000-0005-0000-0000-00001E030000}"/>
    <cellStyle name="20% - Accent1 6 2 5" xfId="3358" xr:uid="{00000000-0005-0000-0000-00001F030000}"/>
    <cellStyle name="20% - Accent1 6 2 5 2" xfId="10869" xr:uid="{00000000-0005-0000-0000-000020030000}"/>
    <cellStyle name="20% - Accent1 6 2 6" xfId="3854" xr:uid="{00000000-0005-0000-0000-000021030000}"/>
    <cellStyle name="20% - Accent1 6 2 6 2" xfId="11362" xr:uid="{00000000-0005-0000-0000-000022030000}"/>
    <cellStyle name="20% - Accent1 6 2 7" xfId="4933" xr:uid="{00000000-0005-0000-0000-000023030000}"/>
    <cellStyle name="20% - Accent1 6 2 7 2" xfId="12211" xr:uid="{00000000-0005-0000-0000-000024030000}"/>
    <cellStyle name="20% - Accent1 6 2 8" xfId="5514" xr:uid="{00000000-0005-0000-0000-000025030000}"/>
    <cellStyle name="20% - Accent1 6 2 8 2" xfId="12792" xr:uid="{00000000-0005-0000-0000-000026030000}"/>
    <cellStyle name="20% - Accent1 6 2 9" xfId="5911" xr:uid="{00000000-0005-0000-0000-000027030000}"/>
    <cellStyle name="20% - Accent1 6 2 9 2" xfId="13189" xr:uid="{00000000-0005-0000-0000-000028030000}"/>
    <cellStyle name="20% - Accent1 6 3" xfId="122" xr:uid="{00000000-0005-0000-0000-000029030000}"/>
    <cellStyle name="20% - Accent1 6 3 10" xfId="8755" xr:uid="{00000000-0005-0000-0000-00002A030000}"/>
    <cellStyle name="20% - Accent1 6 3 2" xfId="123" xr:uid="{00000000-0005-0000-0000-00002B030000}"/>
    <cellStyle name="20% - Accent1 6 3 2 2" xfId="1894" xr:uid="{00000000-0005-0000-0000-00002C030000}"/>
    <cellStyle name="20% - Accent1 6 3 2 2 2" xfId="9690" xr:uid="{00000000-0005-0000-0000-00002D030000}"/>
    <cellStyle name="20% - Accent1 6 3 2 3" xfId="3826" xr:uid="{00000000-0005-0000-0000-00002E030000}"/>
    <cellStyle name="20% - Accent1 6 3 2 3 2" xfId="11334" xr:uid="{00000000-0005-0000-0000-00002F030000}"/>
    <cellStyle name="20% - Accent1 6 3 2 4" xfId="5918" xr:uid="{00000000-0005-0000-0000-000030030000}"/>
    <cellStyle name="20% - Accent1 6 3 2 4 2" xfId="13196" xr:uid="{00000000-0005-0000-0000-000031030000}"/>
    <cellStyle name="20% - Accent1 6 3 2 5" xfId="8127" xr:uid="{00000000-0005-0000-0000-000032030000}"/>
    <cellStyle name="20% - Accent1 6 3 2 5 2" xfId="15219" xr:uid="{00000000-0005-0000-0000-000033030000}"/>
    <cellStyle name="20% - Accent1 6 3 2 6" xfId="8756" xr:uid="{00000000-0005-0000-0000-000034030000}"/>
    <cellStyle name="20% - Accent1 6 3 3" xfId="1893" xr:uid="{00000000-0005-0000-0000-000035030000}"/>
    <cellStyle name="20% - Accent1 6 3 3 2" xfId="5919" xr:uid="{00000000-0005-0000-0000-000036030000}"/>
    <cellStyle name="20% - Accent1 6 3 3 2 2" xfId="13197" xr:uid="{00000000-0005-0000-0000-000037030000}"/>
    <cellStyle name="20% - Accent1 6 3 3 3" xfId="9689" xr:uid="{00000000-0005-0000-0000-000038030000}"/>
    <cellStyle name="20% - Accent1 6 3 4" xfId="3515" xr:uid="{00000000-0005-0000-0000-000039030000}"/>
    <cellStyle name="20% - Accent1 6 3 4 2" xfId="11023" xr:uid="{00000000-0005-0000-0000-00003A030000}"/>
    <cellStyle name="20% - Accent1 6 3 5" xfId="3799" xr:uid="{00000000-0005-0000-0000-00003B030000}"/>
    <cellStyle name="20% - Accent1 6 3 5 2" xfId="11307" xr:uid="{00000000-0005-0000-0000-00003C030000}"/>
    <cellStyle name="20% - Accent1 6 3 6" xfId="5079" xr:uid="{00000000-0005-0000-0000-00003D030000}"/>
    <cellStyle name="20% - Accent1 6 3 6 2" xfId="12357" xr:uid="{00000000-0005-0000-0000-00003E030000}"/>
    <cellStyle name="20% - Accent1 6 3 7" xfId="5660" xr:uid="{00000000-0005-0000-0000-00003F030000}"/>
    <cellStyle name="20% - Accent1 6 3 7 2" xfId="12938" xr:uid="{00000000-0005-0000-0000-000040030000}"/>
    <cellStyle name="20% - Accent1 6 3 8" xfId="5917" xr:uid="{00000000-0005-0000-0000-000041030000}"/>
    <cellStyle name="20% - Accent1 6 3 8 2" xfId="13195" xr:uid="{00000000-0005-0000-0000-000042030000}"/>
    <cellStyle name="20% - Accent1 6 3 9" xfId="7546" xr:uid="{00000000-0005-0000-0000-000043030000}"/>
    <cellStyle name="20% - Accent1 6 3 9 2" xfId="14638" xr:uid="{00000000-0005-0000-0000-000044030000}"/>
    <cellStyle name="20% - Accent1 6 4" xfId="124" xr:uid="{00000000-0005-0000-0000-000045030000}"/>
    <cellStyle name="20% - Accent1 6 4 2" xfId="1895" xr:uid="{00000000-0005-0000-0000-000046030000}"/>
    <cellStyle name="20% - Accent1 6 4 2 2" xfId="9691" xr:uid="{00000000-0005-0000-0000-000047030000}"/>
    <cellStyle name="20% - Accent1 6 4 3" xfId="3770" xr:uid="{00000000-0005-0000-0000-000048030000}"/>
    <cellStyle name="20% - Accent1 6 4 3 2" xfId="11278" xr:uid="{00000000-0005-0000-0000-000049030000}"/>
    <cellStyle name="20% - Accent1 6 4 4" xfId="5920" xr:uid="{00000000-0005-0000-0000-00004A030000}"/>
    <cellStyle name="20% - Accent1 6 4 4 2" xfId="13198" xr:uid="{00000000-0005-0000-0000-00004B030000}"/>
    <cellStyle name="20% - Accent1 6 4 5" xfId="7838" xr:uid="{00000000-0005-0000-0000-00004C030000}"/>
    <cellStyle name="20% - Accent1 6 4 5 2" xfId="14930" xr:uid="{00000000-0005-0000-0000-00004D030000}"/>
    <cellStyle name="20% - Accent1 6 4 6" xfId="8757" xr:uid="{00000000-0005-0000-0000-00004E030000}"/>
    <cellStyle name="20% - Accent1 6 5" xfId="1888" xr:uid="{00000000-0005-0000-0000-00004F030000}"/>
    <cellStyle name="20% - Accent1 6 5 2" xfId="5921" xr:uid="{00000000-0005-0000-0000-000050030000}"/>
    <cellStyle name="20% - Accent1 6 5 2 2" xfId="13199" xr:uid="{00000000-0005-0000-0000-000051030000}"/>
    <cellStyle name="20% - Accent1 6 5 3" xfId="9684" xr:uid="{00000000-0005-0000-0000-000052030000}"/>
    <cellStyle name="20% - Accent1 6 6" xfId="3213" xr:uid="{00000000-0005-0000-0000-000053030000}"/>
    <cellStyle name="20% - Accent1 6 6 2" xfId="10724" xr:uid="{00000000-0005-0000-0000-000054030000}"/>
    <cellStyle name="20% - Accent1 6 7" xfId="3853" xr:uid="{00000000-0005-0000-0000-000055030000}"/>
    <cellStyle name="20% - Accent1 6 7 2" xfId="11361" xr:uid="{00000000-0005-0000-0000-000056030000}"/>
    <cellStyle name="20% - Accent1 6 8" xfId="4790" xr:uid="{00000000-0005-0000-0000-000057030000}"/>
    <cellStyle name="20% - Accent1 6 8 2" xfId="12068" xr:uid="{00000000-0005-0000-0000-000058030000}"/>
    <cellStyle name="20% - Accent1 6 9" xfId="5371" xr:uid="{00000000-0005-0000-0000-000059030000}"/>
    <cellStyle name="20% - Accent1 6 9 2" xfId="12649" xr:uid="{00000000-0005-0000-0000-00005A030000}"/>
    <cellStyle name="20% - Accent1 7" xfId="125" xr:uid="{00000000-0005-0000-0000-00005B030000}"/>
    <cellStyle name="20% - Accent1 7 10" xfId="7277" xr:uid="{00000000-0005-0000-0000-00005C030000}"/>
    <cellStyle name="20% - Accent1 7 10 2" xfId="14369" xr:uid="{00000000-0005-0000-0000-00005D030000}"/>
    <cellStyle name="20% - Accent1 7 11" xfId="8758" xr:uid="{00000000-0005-0000-0000-00005E030000}"/>
    <cellStyle name="20% - Accent1 7 2" xfId="126" xr:uid="{00000000-0005-0000-0000-00005F030000}"/>
    <cellStyle name="20% - Accent1 7 2 10" xfId="8759" xr:uid="{00000000-0005-0000-0000-000060030000}"/>
    <cellStyle name="20% - Accent1 7 2 2" xfId="127" xr:uid="{00000000-0005-0000-0000-000061030000}"/>
    <cellStyle name="20% - Accent1 7 2 2 2" xfId="1898" xr:uid="{00000000-0005-0000-0000-000062030000}"/>
    <cellStyle name="20% - Accent1 7 2 2 2 2" xfId="9694" xr:uid="{00000000-0005-0000-0000-000063030000}"/>
    <cellStyle name="20% - Accent1 7 2 2 3" xfId="3071" xr:uid="{00000000-0005-0000-0000-000064030000}"/>
    <cellStyle name="20% - Accent1 7 2 2 3 2" xfId="10582" xr:uid="{00000000-0005-0000-0000-000065030000}"/>
    <cellStyle name="20% - Accent1 7 2 2 4" xfId="5924" xr:uid="{00000000-0005-0000-0000-000066030000}"/>
    <cellStyle name="20% - Accent1 7 2 2 4 2" xfId="13202" xr:uid="{00000000-0005-0000-0000-000067030000}"/>
    <cellStyle name="20% - Accent1 7 2 2 5" xfId="8147" xr:uid="{00000000-0005-0000-0000-000068030000}"/>
    <cellStyle name="20% - Accent1 7 2 2 5 2" xfId="15239" xr:uid="{00000000-0005-0000-0000-000069030000}"/>
    <cellStyle name="20% - Accent1 7 2 2 6" xfId="8760" xr:uid="{00000000-0005-0000-0000-00006A030000}"/>
    <cellStyle name="20% - Accent1 7 2 3" xfId="1897" xr:uid="{00000000-0005-0000-0000-00006B030000}"/>
    <cellStyle name="20% - Accent1 7 2 3 2" xfId="5925" xr:uid="{00000000-0005-0000-0000-00006C030000}"/>
    <cellStyle name="20% - Accent1 7 2 3 2 2" xfId="13203" xr:uid="{00000000-0005-0000-0000-00006D030000}"/>
    <cellStyle name="20% - Accent1 7 2 3 3" xfId="9693" xr:uid="{00000000-0005-0000-0000-00006E030000}"/>
    <cellStyle name="20% - Accent1 7 2 4" xfId="3535" xr:uid="{00000000-0005-0000-0000-00006F030000}"/>
    <cellStyle name="20% - Accent1 7 2 4 2" xfId="11043" xr:uid="{00000000-0005-0000-0000-000070030000}"/>
    <cellStyle name="20% - Accent1 7 2 5" xfId="3971" xr:uid="{00000000-0005-0000-0000-000071030000}"/>
    <cellStyle name="20% - Accent1 7 2 5 2" xfId="11479" xr:uid="{00000000-0005-0000-0000-000072030000}"/>
    <cellStyle name="20% - Accent1 7 2 6" xfId="5099" xr:uid="{00000000-0005-0000-0000-000073030000}"/>
    <cellStyle name="20% - Accent1 7 2 6 2" xfId="12377" xr:uid="{00000000-0005-0000-0000-000074030000}"/>
    <cellStyle name="20% - Accent1 7 2 7" xfId="5680" xr:uid="{00000000-0005-0000-0000-000075030000}"/>
    <cellStyle name="20% - Accent1 7 2 7 2" xfId="12958" xr:uid="{00000000-0005-0000-0000-000076030000}"/>
    <cellStyle name="20% - Accent1 7 2 8" xfId="5923" xr:uid="{00000000-0005-0000-0000-000077030000}"/>
    <cellStyle name="20% - Accent1 7 2 8 2" xfId="13201" xr:uid="{00000000-0005-0000-0000-000078030000}"/>
    <cellStyle name="20% - Accent1 7 2 9" xfId="7566" xr:uid="{00000000-0005-0000-0000-000079030000}"/>
    <cellStyle name="20% - Accent1 7 2 9 2" xfId="14658" xr:uid="{00000000-0005-0000-0000-00007A030000}"/>
    <cellStyle name="20% - Accent1 7 3" xfId="128" xr:uid="{00000000-0005-0000-0000-00007B030000}"/>
    <cellStyle name="20% - Accent1 7 3 2" xfId="1899" xr:uid="{00000000-0005-0000-0000-00007C030000}"/>
    <cellStyle name="20% - Accent1 7 3 2 2" xfId="9695" xr:uid="{00000000-0005-0000-0000-00007D030000}"/>
    <cellStyle name="20% - Accent1 7 3 3" xfId="3862" xr:uid="{00000000-0005-0000-0000-00007E030000}"/>
    <cellStyle name="20% - Accent1 7 3 3 2" xfId="11370" xr:uid="{00000000-0005-0000-0000-00007F030000}"/>
    <cellStyle name="20% - Accent1 7 3 4" xfId="5926" xr:uid="{00000000-0005-0000-0000-000080030000}"/>
    <cellStyle name="20% - Accent1 7 3 4 2" xfId="13204" xr:uid="{00000000-0005-0000-0000-000081030000}"/>
    <cellStyle name="20% - Accent1 7 3 5" xfId="7858" xr:uid="{00000000-0005-0000-0000-000082030000}"/>
    <cellStyle name="20% - Accent1 7 3 5 2" xfId="14950" xr:uid="{00000000-0005-0000-0000-000083030000}"/>
    <cellStyle name="20% - Accent1 7 3 6" xfId="8761" xr:uid="{00000000-0005-0000-0000-000084030000}"/>
    <cellStyle name="20% - Accent1 7 4" xfId="1896" xr:uid="{00000000-0005-0000-0000-000085030000}"/>
    <cellStyle name="20% - Accent1 7 4 2" xfId="5927" xr:uid="{00000000-0005-0000-0000-000086030000}"/>
    <cellStyle name="20% - Accent1 7 4 2 2" xfId="13205" xr:uid="{00000000-0005-0000-0000-000087030000}"/>
    <cellStyle name="20% - Accent1 7 4 3" xfId="9692" xr:uid="{00000000-0005-0000-0000-000088030000}"/>
    <cellStyle name="20% - Accent1 7 5" xfId="3233" xr:uid="{00000000-0005-0000-0000-000089030000}"/>
    <cellStyle name="20% - Accent1 7 5 2" xfId="10744" xr:uid="{00000000-0005-0000-0000-00008A030000}"/>
    <cellStyle name="20% - Accent1 7 6" xfId="3881" xr:uid="{00000000-0005-0000-0000-00008B030000}"/>
    <cellStyle name="20% - Accent1 7 6 2" xfId="11389" xr:uid="{00000000-0005-0000-0000-00008C030000}"/>
    <cellStyle name="20% - Accent1 7 7" xfId="4810" xr:uid="{00000000-0005-0000-0000-00008D030000}"/>
    <cellStyle name="20% - Accent1 7 7 2" xfId="12088" xr:uid="{00000000-0005-0000-0000-00008E030000}"/>
    <cellStyle name="20% - Accent1 7 8" xfId="5391" xr:uid="{00000000-0005-0000-0000-00008F030000}"/>
    <cellStyle name="20% - Accent1 7 8 2" xfId="12669" xr:uid="{00000000-0005-0000-0000-000090030000}"/>
    <cellStyle name="20% - Accent1 7 9" xfId="5922" xr:uid="{00000000-0005-0000-0000-000091030000}"/>
    <cellStyle name="20% - Accent1 7 9 2" xfId="13200" xr:uid="{00000000-0005-0000-0000-000092030000}"/>
    <cellStyle name="20% - Accent1 8" xfId="129" xr:uid="{00000000-0005-0000-0000-000093030000}"/>
    <cellStyle name="20% - Accent1 8 10" xfId="8762" xr:uid="{00000000-0005-0000-0000-000094030000}"/>
    <cellStyle name="20% - Accent1 8 2" xfId="130" xr:uid="{00000000-0005-0000-0000-000095030000}"/>
    <cellStyle name="20% - Accent1 8 2 2" xfId="1901" xr:uid="{00000000-0005-0000-0000-000096030000}"/>
    <cellStyle name="20% - Accent1 8 2 2 2" xfId="9697" xr:uid="{00000000-0005-0000-0000-000097030000}"/>
    <cellStyle name="20% - Accent1 8 2 3" xfId="4003" xr:uid="{00000000-0005-0000-0000-000098030000}"/>
    <cellStyle name="20% - Accent1 8 2 3 2" xfId="11511" xr:uid="{00000000-0005-0000-0000-000099030000}"/>
    <cellStyle name="20% - Accent1 8 2 4" xfId="5929" xr:uid="{00000000-0005-0000-0000-00009A030000}"/>
    <cellStyle name="20% - Accent1 8 2 4 2" xfId="13207" xr:uid="{00000000-0005-0000-0000-00009B030000}"/>
    <cellStyle name="20% - Accent1 8 2 5" xfId="8001" xr:uid="{00000000-0005-0000-0000-00009C030000}"/>
    <cellStyle name="20% - Accent1 8 2 5 2" xfId="15093" xr:uid="{00000000-0005-0000-0000-00009D030000}"/>
    <cellStyle name="20% - Accent1 8 2 6" xfId="8763" xr:uid="{00000000-0005-0000-0000-00009E030000}"/>
    <cellStyle name="20% - Accent1 8 3" xfId="1900" xr:uid="{00000000-0005-0000-0000-00009F030000}"/>
    <cellStyle name="20% - Accent1 8 3 2" xfId="5930" xr:uid="{00000000-0005-0000-0000-0000A0030000}"/>
    <cellStyle name="20% - Accent1 8 3 2 2" xfId="13208" xr:uid="{00000000-0005-0000-0000-0000A1030000}"/>
    <cellStyle name="20% - Accent1 8 3 3" xfId="9696" xr:uid="{00000000-0005-0000-0000-0000A2030000}"/>
    <cellStyle name="20% - Accent1 8 4" xfId="3379" xr:uid="{00000000-0005-0000-0000-0000A3030000}"/>
    <cellStyle name="20% - Accent1 8 4 2" xfId="10889" xr:uid="{00000000-0005-0000-0000-0000A4030000}"/>
    <cellStyle name="20% - Accent1 8 5" xfId="3869" xr:uid="{00000000-0005-0000-0000-0000A5030000}"/>
    <cellStyle name="20% - Accent1 8 5 2" xfId="11377" xr:uid="{00000000-0005-0000-0000-0000A6030000}"/>
    <cellStyle name="20% - Accent1 8 6" xfId="4953" xr:uid="{00000000-0005-0000-0000-0000A7030000}"/>
    <cellStyle name="20% - Accent1 8 6 2" xfId="12231" xr:uid="{00000000-0005-0000-0000-0000A8030000}"/>
    <cellStyle name="20% - Accent1 8 7" xfId="5534" xr:uid="{00000000-0005-0000-0000-0000A9030000}"/>
    <cellStyle name="20% - Accent1 8 7 2" xfId="12812" xr:uid="{00000000-0005-0000-0000-0000AA030000}"/>
    <cellStyle name="20% - Accent1 8 8" xfId="5928" xr:uid="{00000000-0005-0000-0000-0000AB030000}"/>
    <cellStyle name="20% - Accent1 8 8 2" xfId="13206" xr:uid="{00000000-0005-0000-0000-0000AC030000}"/>
    <cellStyle name="20% - Accent1 8 9" xfId="7420" xr:uid="{00000000-0005-0000-0000-0000AD030000}"/>
    <cellStyle name="20% - Accent1 8 9 2" xfId="14512" xr:uid="{00000000-0005-0000-0000-0000AE030000}"/>
    <cellStyle name="20% - Accent1 9" xfId="131" xr:uid="{00000000-0005-0000-0000-0000AF030000}"/>
    <cellStyle name="20% - Accent1 9 2" xfId="1902" xr:uid="{00000000-0005-0000-0000-0000B0030000}"/>
    <cellStyle name="20% - Accent1 9 2 2" xfId="9698" xr:uid="{00000000-0005-0000-0000-0000B1030000}"/>
    <cellStyle name="20% - Accent1 9 3" xfId="3872" xr:uid="{00000000-0005-0000-0000-0000B2030000}"/>
    <cellStyle name="20% - Accent1 9 3 2" xfId="11380" xr:uid="{00000000-0005-0000-0000-0000B3030000}"/>
    <cellStyle name="20% - Accent1 9 4" xfId="5931" xr:uid="{00000000-0005-0000-0000-0000B4030000}"/>
    <cellStyle name="20% - Accent1 9 4 2" xfId="13209" xr:uid="{00000000-0005-0000-0000-0000B5030000}"/>
    <cellStyle name="20% - Accent1 9 5" xfId="8385" xr:uid="{00000000-0005-0000-0000-0000B6030000}"/>
    <cellStyle name="20% - Accent1 9 5 2" xfId="15428" xr:uid="{00000000-0005-0000-0000-0000B7030000}"/>
    <cellStyle name="20% - Accent1 9 6" xfId="8764" xr:uid="{00000000-0005-0000-0000-0000B8030000}"/>
    <cellStyle name="20% - Accent2" xfId="24" builtinId="34" customBuiltin="1"/>
    <cellStyle name="20% - Accent2 10" xfId="133" xr:uid="{00000000-0005-0000-0000-0000BA030000}"/>
    <cellStyle name="20% - Accent2 10 2" xfId="1904" xr:uid="{00000000-0005-0000-0000-0000BB030000}"/>
    <cellStyle name="20% - Accent2 10 2 2" xfId="3871" xr:uid="{00000000-0005-0000-0000-0000BC030000}"/>
    <cellStyle name="20% - Accent2 10 2 2 2" xfId="11379" xr:uid="{00000000-0005-0000-0000-0000BD030000}"/>
    <cellStyle name="20% - Accent2 10 2 3" xfId="5934" xr:uid="{00000000-0005-0000-0000-0000BE030000}"/>
    <cellStyle name="20% - Accent2 10 2 3 2" xfId="13212" xr:uid="{00000000-0005-0000-0000-0000BF030000}"/>
    <cellStyle name="20% - Accent2 10 2 4" xfId="9700" xr:uid="{00000000-0005-0000-0000-0000C0030000}"/>
    <cellStyle name="20% - Accent2 10 3" xfId="3693" xr:uid="{00000000-0005-0000-0000-0000C1030000}"/>
    <cellStyle name="20% - Accent2 10 3 2" xfId="11201" xr:uid="{00000000-0005-0000-0000-0000C2030000}"/>
    <cellStyle name="20% - Accent2 10 4" xfId="5933" xr:uid="{00000000-0005-0000-0000-0000C3030000}"/>
    <cellStyle name="20% - Accent2 10 4 2" xfId="13211" xr:uid="{00000000-0005-0000-0000-0000C4030000}"/>
    <cellStyle name="20% - Accent2 10 5" xfId="8475" xr:uid="{00000000-0005-0000-0000-0000C5030000}"/>
    <cellStyle name="20% - Accent2 10 5 2" xfId="15518" xr:uid="{00000000-0005-0000-0000-0000C6030000}"/>
    <cellStyle name="20% - Accent2 10 6" xfId="8766" xr:uid="{00000000-0005-0000-0000-0000C7030000}"/>
    <cellStyle name="20% - Accent2 11" xfId="134" xr:uid="{00000000-0005-0000-0000-0000C8030000}"/>
    <cellStyle name="20% - Accent2 11 2" xfId="1905" xr:uid="{00000000-0005-0000-0000-0000C9030000}"/>
    <cellStyle name="20% - Accent2 11 2 2" xfId="9701" xr:uid="{00000000-0005-0000-0000-0000CA030000}"/>
    <cellStyle name="20% - Accent2 11 3" xfId="3827" xr:uid="{00000000-0005-0000-0000-0000CB030000}"/>
    <cellStyle name="20% - Accent2 11 3 2" xfId="11335" xr:uid="{00000000-0005-0000-0000-0000CC030000}"/>
    <cellStyle name="20% - Accent2 11 4" xfId="5935" xr:uid="{00000000-0005-0000-0000-0000CD030000}"/>
    <cellStyle name="20% - Accent2 11 4 2" xfId="13213" xr:uid="{00000000-0005-0000-0000-0000CE030000}"/>
    <cellStyle name="20% - Accent2 11 5" xfId="8564" xr:uid="{00000000-0005-0000-0000-0000CF030000}"/>
    <cellStyle name="20% - Accent2 11 5 2" xfId="15607" xr:uid="{00000000-0005-0000-0000-0000D0030000}"/>
    <cellStyle name="20% - Accent2 11 6" xfId="8767" xr:uid="{00000000-0005-0000-0000-0000D1030000}"/>
    <cellStyle name="20% - Accent2 12" xfId="135" xr:uid="{00000000-0005-0000-0000-0000D2030000}"/>
    <cellStyle name="20% - Accent2 12 2" xfId="136" xr:uid="{00000000-0005-0000-0000-0000D3030000}"/>
    <cellStyle name="20% - Accent2 12 2 2" xfId="1907" xr:uid="{00000000-0005-0000-0000-0000D4030000}"/>
    <cellStyle name="20% - Accent2 12 2 2 2" xfId="9703" xr:uid="{00000000-0005-0000-0000-0000D5030000}"/>
    <cellStyle name="20% - Accent2 12 2 3" xfId="3745" xr:uid="{00000000-0005-0000-0000-0000D6030000}"/>
    <cellStyle name="20% - Accent2 12 2 3 2" xfId="11253" xr:uid="{00000000-0005-0000-0000-0000D7030000}"/>
    <cellStyle name="20% - Accent2 12 2 4" xfId="5937" xr:uid="{00000000-0005-0000-0000-0000D8030000}"/>
    <cellStyle name="20% - Accent2 12 2 4 2" xfId="13215" xr:uid="{00000000-0005-0000-0000-0000D9030000}"/>
    <cellStyle name="20% - Accent2 12 2 5" xfId="8769" xr:uid="{00000000-0005-0000-0000-0000DA030000}"/>
    <cellStyle name="20% - Accent2 12 3" xfId="1906" xr:uid="{00000000-0005-0000-0000-0000DB030000}"/>
    <cellStyle name="20% - Accent2 12 3 2" xfId="9702" xr:uid="{00000000-0005-0000-0000-0000DC030000}"/>
    <cellStyle name="20% - Accent2 12 4" xfId="3847" xr:uid="{00000000-0005-0000-0000-0000DD030000}"/>
    <cellStyle name="20% - Accent2 12 4 2" xfId="11355" xr:uid="{00000000-0005-0000-0000-0000DE030000}"/>
    <cellStyle name="20% - Accent2 12 5" xfId="5936" xr:uid="{00000000-0005-0000-0000-0000DF030000}"/>
    <cellStyle name="20% - Accent2 12 5 2" xfId="13214" xr:uid="{00000000-0005-0000-0000-0000E0030000}"/>
    <cellStyle name="20% - Accent2 12 6" xfId="7716" xr:uid="{00000000-0005-0000-0000-0000E1030000}"/>
    <cellStyle name="20% - Accent2 12 6 2" xfId="14808" xr:uid="{00000000-0005-0000-0000-0000E2030000}"/>
    <cellStyle name="20% - Accent2 12 7" xfId="8768" xr:uid="{00000000-0005-0000-0000-0000E3030000}"/>
    <cellStyle name="20% - Accent2 13" xfId="137" xr:uid="{00000000-0005-0000-0000-0000E4030000}"/>
    <cellStyle name="20% - Accent2 13 2" xfId="1908" xr:uid="{00000000-0005-0000-0000-0000E5030000}"/>
    <cellStyle name="20% - Accent2 13 2 2" xfId="9704" xr:uid="{00000000-0005-0000-0000-0000E6030000}"/>
    <cellStyle name="20% - Accent2 13 3" xfId="3849" xr:uid="{00000000-0005-0000-0000-0000E7030000}"/>
    <cellStyle name="20% - Accent2 13 3 2" xfId="11357" xr:uid="{00000000-0005-0000-0000-0000E8030000}"/>
    <cellStyle name="20% - Accent2 13 4" xfId="5938" xr:uid="{00000000-0005-0000-0000-0000E9030000}"/>
    <cellStyle name="20% - Accent2 13 4 2" xfId="13216" xr:uid="{00000000-0005-0000-0000-0000EA030000}"/>
    <cellStyle name="20% - Accent2 13 5" xfId="8770" xr:uid="{00000000-0005-0000-0000-0000EB030000}"/>
    <cellStyle name="20% - Accent2 14" xfId="138" xr:uid="{00000000-0005-0000-0000-0000EC030000}"/>
    <cellStyle name="20% - Accent2 14 2" xfId="1909" xr:uid="{00000000-0005-0000-0000-0000ED030000}"/>
    <cellStyle name="20% - Accent2 14 2 2" xfId="9705" xr:uid="{00000000-0005-0000-0000-0000EE030000}"/>
    <cellStyle name="20% - Accent2 14 3" xfId="4065" xr:uid="{00000000-0005-0000-0000-0000EF030000}"/>
    <cellStyle name="20% - Accent2 14 3 2" xfId="11573" xr:uid="{00000000-0005-0000-0000-0000F0030000}"/>
    <cellStyle name="20% - Accent2 14 4" xfId="5939" xr:uid="{00000000-0005-0000-0000-0000F1030000}"/>
    <cellStyle name="20% - Accent2 14 4 2" xfId="13217" xr:uid="{00000000-0005-0000-0000-0000F2030000}"/>
    <cellStyle name="20% - Accent2 14 5" xfId="8771" xr:uid="{00000000-0005-0000-0000-0000F3030000}"/>
    <cellStyle name="20% - Accent2 15" xfId="139" xr:uid="{00000000-0005-0000-0000-0000F4030000}"/>
    <cellStyle name="20% - Accent2 15 2" xfId="1910" xr:uid="{00000000-0005-0000-0000-0000F5030000}"/>
    <cellStyle name="20% - Accent2 15 2 2" xfId="9706" xr:uid="{00000000-0005-0000-0000-0000F6030000}"/>
    <cellStyle name="20% - Accent2 15 3" xfId="3954" xr:uid="{00000000-0005-0000-0000-0000F7030000}"/>
    <cellStyle name="20% - Accent2 15 3 2" xfId="11462" xr:uid="{00000000-0005-0000-0000-0000F8030000}"/>
    <cellStyle name="20% - Accent2 15 4" xfId="5940" xr:uid="{00000000-0005-0000-0000-0000F9030000}"/>
    <cellStyle name="20% - Accent2 15 4 2" xfId="13218" xr:uid="{00000000-0005-0000-0000-0000FA030000}"/>
    <cellStyle name="20% - Accent2 15 5" xfId="8772" xr:uid="{00000000-0005-0000-0000-0000FB030000}"/>
    <cellStyle name="20% - Accent2 16" xfId="140" xr:uid="{00000000-0005-0000-0000-0000FC030000}"/>
    <cellStyle name="20% - Accent2 16 2" xfId="1911" xr:uid="{00000000-0005-0000-0000-0000FD030000}"/>
    <cellStyle name="20% - Accent2 16 2 2" xfId="9707" xr:uid="{00000000-0005-0000-0000-0000FE030000}"/>
    <cellStyle name="20% - Accent2 16 3" xfId="3706" xr:uid="{00000000-0005-0000-0000-0000FF030000}"/>
    <cellStyle name="20% - Accent2 16 3 2" xfId="11214" xr:uid="{00000000-0005-0000-0000-000000040000}"/>
    <cellStyle name="20% - Accent2 16 4" xfId="5941" xr:uid="{00000000-0005-0000-0000-000001040000}"/>
    <cellStyle name="20% - Accent2 16 4 2" xfId="13219" xr:uid="{00000000-0005-0000-0000-000002040000}"/>
    <cellStyle name="20% - Accent2 16 5" xfId="8773" xr:uid="{00000000-0005-0000-0000-000003040000}"/>
    <cellStyle name="20% - Accent2 17" xfId="141" xr:uid="{00000000-0005-0000-0000-000004040000}"/>
    <cellStyle name="20% - Accent2 17 2" xfId="1912" xr:uid="{00000000-0005-0000-0000-000005040000}"/>
    <cellStyle name="20% - Accent2 17 2 2" xfId="9708" xr:uid="{00000000-0005-0000-0000-000006040000}"/>
    <cellStyle name="20% - Accent2 17 3" xfId="3814" xr:uid="{00000000-0005-0000-0000-000007040000}"/>
    <cellStyle name="20% - Accent2 17 3 2" xfId="11322" xr:uid="{00000000-0005-0000-0000-000008040000}"/>
    <cellStyle name="20% - Accent2 17 4" xfId="5942" xr:uid="{00000000-0005-0000-0000-000009040000}"/>
    <cellStyle name="20% - Accent2 17 4 2" xfId="13220" xr:uid="{00000000-0005-0000-0000-00000A040000}"/>
    <cellStyle name="20% - Accent2 17 5" xfId="8774" xr:uid="{00000000-0005-0000-0000-00000B040000}"/>
    <cellStyle name="20% - Accent2 18" xfId="142" xr:uid="{00000000-0005-0000-0000-00000C040000}"/>
    <cellStyle name="20% - Accent2 18 2" xfId="1913" xr:uid="{00000000-0005-0000-0000-00000D040000}"/>
    <cellStyle name="20% - Accent2 18 2 2" xfId="9709" xr:uid="{00000000-0005-0000-0000-00000E040000}"/>
    <cellStyle name="20% - Accent2 18 3" xfId="4029" xr:uid="{00000000-0005-0000-0000-00000F040000}"/>
    <cellStyle name="20% - Accent2 18 3 2" xfId="11537" xr:uid="{00000000-0005-0000-0000-000010040000}"/>
    <cellStyle name="20% - Accent2 18 4" xfId="5943" xr:uid="{00000000-0005-0000-0000-000011040000}"/>
    <cellStyle name="20% - Accent2 18 4 2" xfId="13221" xr:uid="{00000000-0005-0000-0000-000012040000}"/>
    <cellStyle name="20% - Accent2 18 5" xfId="8775" xr:uid="{00000000-0005-0000-0000-000013040000}"/>
    <cellStyle name="20% - Accent2 19" xfId="1750" xr:uid="{00000000-0005-0000-0000-000014040000}"/>
    <cellStyle name="20% - Accent2 19 2" xfId="3000" xr:uid="{00000000-0005-0000-0000-000015040000}"/>
    <cellStyle name="20% - Accent2 19 2 2" xfId="10517" xr:uid="{00000000-0005-0000-0000-000016040000}"/>
    <cellStyle name="20% - Accent2 19 3" xfId="3919" xr:uid="{00000000-0005-0000-0000-000017040000}"/>
    <cellStyle name="20% - Accent2 19 3 2" xfId="11427" xr:uid="{00000000-0005-0000-0000-000018040000}"/>
    <cellStyle name="20% - Accent2 19 4" xfId="5944" xr:uid="{00000000-0005-0000-0000-000019040000}"/>
    <cellStyle name="20% - Accent2 19 4 2" xfId="13222" xr:uid="{00000000-0005-0000-0000-00001A040000}"/>
    <cellStyle name="20% - Accent2 19 5" xfId="9579" xr:uid="{00000000-0005-0000-0000-00001B040000}"/>
    <cellStyle name="20% - Accent2 2" xfId="143" xr:uid="{00000000-0005-0000-0000-00001C040000}"/>
    <cellStyle name="20% - Accent2 2 10" xfId="3127" xr:uid="{00000000-0005-0000-0000-00001D040000}"/>
    <cellStyle name="20% - Accent2 2 10 2" xfId="5946" xr:uid="{00000000-0005-0000-0000-00001E040000}"/>
    <cellStyle name="20% - Accent2 2 10 2 2" xfId="13224" xr:uid="{00000000-0005-0000-0000-00001F040000}"/>
    <cellStyle name="20% - Accent2 2 10 3" xfId="10638" xr:uid="{00000000-0005-0000-0000-000020040000}"/>
    <cellStyle name="20% - Accent2 2 11" xfId="3053" xr:uid="{00000000-0005-0000-0000-000021040000}"/>
    <cellStyle name="20% - Accent2 2 11 2" xfId="10564" xr:uid="{00000000-0005-0000-0000-000022040000}"/>
    <cellStyle name="20% - Accent2 2 12" xfId="4726" xr:uid="{00000000-0005-0000-0000-000023040000}"/>
    <cellStyle name="20% - Accent2 2 12 2" xfId="12004" xr:uid="{00000000-0005-0000-0000-000024040000}"/>
    <cellStyle name="20% - Accent2 2 13" xfId="5307" xr:uid="{00000000-0005-0000-0000-000025040000}"/>
    <cellStyle name="20% - Accent2 2 13 2" xfId="12585" xr:uid="{00000000-0005-0000-0000-000026040000}"/>
    <cellStyle name="20% - Accent2 2 14" xfId="5945" xr:uid="{00000000-0005-0000-0000-000027040000}"/>
    <cellStyle name="20% - Accent2 2 14 2" xfId="13223" xr:uid="{00000000-0005-0000-0000-000028040000}"/>
    <cellStyle name="20% - Accent2 2 15" xfId="7193" xr:uid="{00000000-0005-0000-0000-000029040000}"/>
    <cellStyle name="20% - Accent2 2 15 2" xfId="14285" xr:uid="{00000000-0005-0000-0000-00002A040000}"/>
    <cellStyle name="20% - Accent2 2 16" xfId="8633" xr:uid="{00000000-0005-0000-0000-00002B040000}"/>
    <cellStyle name="20% - Accent2 2 17" xfId="8776" xr:uid="{00000000-0005-0000-0000-00002C040000}"/>
    <cellStyle name="20% - Accent2 2 2" xfId="144" xr:uid="{00000000-0005-0000-0000-00002D040000}"/>
    <cellStyle name="20% - Accent2 2 2 10" xfId="5947" xr:uid="{00000000-0005-0000-0000-00002E040000}"/>
    <cellStyle name="20% - Accent2 2 2 10 2" xfId="13225" xr:uid="{00000000-0005-0000-0000-00002F040000}"/>
    <cellStyle name="20% - Accent2 2 2 11" xfId="7239" xr:uid="{00000000-0005-0000-0000-000030040000}"/>
    <cellStyle name="20% - Accent2 2 2 11 2" xfId="14331" xr:uid="{00000000-0005-0000-0000-000031040000}"/>
    <cellStyle name="20% - Accent2 2 2 12" xfId="8777" xr:uid="{00000000-0005-0000-0000-000032040000}"/>
    <cellStyle name="20% - Accent2 2 2 2" xfId="145" xr:uid="{00000000-0005-0000-0000-000033040000}"/>
    <cellStyle name="20% - Accent2 2 2 2 10" xfId="7382" xr:uid="{00000000-0005-0000-0000-000034040000}"/>
    <cellStyle name="20% - Accent2 2 2 2 10 2" xfId="14474" xr:uid="{00000000-0005-0000-0000-000035040000}"/>
    <cellStyle name="20% - Accent2 2 2 2 11" xfId="8778" xr:uid="{00000000-0005-0000-0000-000036040000}"/>
    <cellStyle name="20% - Accent2 2 2 2 2" xfId="146" xr:uid="{00000000-0005-0000-0000-000037040000}"/>
    <cellStyle name="20% - Accent2 2 2 2 2 10" xfId="8779" xr:uid="{00000000-0005-0000-0000-000038040000}"/>
    <cellStyle name="20% - Accent2 2 2 2 2 2" xfId="147" xr:uid="{00000000-0005-0000-0000-000039040000}"/>
    <cellStyle name="20% - Accent2 2 2 2 2 2 2" xfId="1918" xr:uid="{00000000-0005-0000-0000-00003A040000}"/>
    <cellStyle name="20% - Accent2 2 2 2 2 2 2 2" xfId="9714" xr:uid="{00000000-0005-0000-0000-00003B040000}"/>
    <cellStyle name="20% - Accent2 2 2 2 2 2 3" xfId="3951" xr:uid="{00000000-0005-0000-0000-00003C040000}"/>
    <cellStyle name="20% - Accent2 2 2 2 2 2 3 2" xfId="11459" xr:uid="{00000000-0005-0000-0000-00003D040000}"/>
    <cellStyle name="20% - Accent2 2 2 2 2 2 4" xfId="5950" xr:uid="{00000000-0005-0000-0000-00003E040000}"/>
    <cellStyle name="20% - Accent2 2 2 2 2 2 4 2" xfId="13228" xr:uid="{00000000-0005-0000-0000-00003F040000}"/>
    <cellStyle name="20% - Accent2 2 2 2 2 2 5" xfId="8252" xr:uid="{00000000-0005-0000-0000-000040040000}"/>
    <cellStyle name="20% - Accent2 2 2 2 2 2 5 2" xfId="15344" xr:uid="{00000000-0005-0000-0000-000041040000}"/>
    <cellStyle name="20% - Accent2 2 2 2 2 2 6" xfId="8780" xr:uid="{00000000-0005-0000-0000-000042040000}"/>
    <cellStyle name="20% - Accent2 2 2 2 2 3" xfId="1917" xr:uid="{00000000-0005-0000-0000-000043040000}"/>
    <cellStyle name="20% - Accent2 2 2 2 2 3 2" xfId="5951" xr:uid="{00000000-0005-0000-0000-000044040000}"/>
    <cellStyle name="20% - Accent2 2 2 2 2 3 2 2" xfId="13229" xr:uid="{00000000-0005-0000-0000-000045040000}"/>
    <cellStyle name="20% - Accent2 2 2 2 2 3 3" xfId="9713" xr:uid="{00000000-0005-0000-0000-000046040000}"/>
    <cellStyle name="20% - Accent2 2 2 2 2 4" xfId="3640" xr:uid="{00000000-0005-0000-0000-000047040000}"/>
    <cellStyle name="20% - Accent2 2 2 2 2 4 2" xfId="11148" xr:uid="{00000000-0005-0000-0000-000048040000}"/>
    <cellStyle name="20% - Accent2 2 2 2 2 5" xfId="4079" xr:uid="{00000000-0005-0000-0000-000049040000}"/>
    <cellStyle name="20% - Accent2 2 2 2 2 5 2" xfId="11587" xr:uid="{00000000-0005-0000-0000-00004A040000}"/>
    <cellStyle name="20% - Accent2 2 2 2 2 6" xfId="5204" xr:uid="{00000000-0005-0000-0000-00004B040000}"/>
    <cellStyle name="20% - Accent2 2 2 2 2 6 2" xfId="12482" xr:uid="{00000000-0005-0000-0000-00004C040000}"/>
    <cellStyle name="20% - Accent2 2 2 2 2 7" xfId="5785" xr:uid="{00000000-0005-0000-0000-00004D040000}"/>
    <cellStyle name="20% - Accent2 2 2 2 2 7 2" xfId="13063" xr:uid="{00000000-0005-0000-0000-00004E040000}"/>
    <cellStyle name="20% - Accent2 2 2 2 2 8" xfId="5949" xr:uid="{00000000-0005-0000-0000-00004F040000}"/>
    <cellStyle name="20% - Accent2 2 2 2 2 8 2" xfId="13227" xr:uid="{00000000-0005-0000-0000-000050040000}"/>
    <cellStyle name="20% - Accent2 2 2 2 2 9" xfId="7671" xr:uid="{00000000-0005-0000-0000-000051040000}"/>
    <cellStyle name="20% - Accent2 2 2 2 2 9 2" xfId="14763" xr:uid="{00000000-0005-0000-0000-000052040000}"/>
    <cellStyle name="20% - Accent2 2 2 2 3" xfId="148" xr:uid="{00000000-0005-0000-0000-000053040000}"/>
    <cellStyle name="20% - Accent2 2 2 2 3 2" xfId="1919" xr:uid="{00000000-0005-0000-0000-000054040000}"/>
    <cellStyle name="20% - Accent2 2 2 2 3 2 2" xfId="9715" xr:uid="{00000000-0005-0000-0000-000055040000}"/>
    <cellStyle name="20% - Accent2 2 2 2 3 3" xfId="3846" xr:uid="{00000000-0005-0000-0000-000056040000}"/>
    <cellStyle name="20% - Accent2 2 2 2 3 3 2" xfId="11354" xr:uid="{00000000-0005-0000-0000-000057040000}"/>
    <cellStyle name="20% - Accent2 2 2 2 3 4" xfId="5952" xr:uid="{00000000-0005-0000-0000-000058040000}"/>
    <cellStyle name="20% - Accent2 2 2 2 3 4 2" xfId="13230" xr:uid="{00000000-0005-0000-0000-000059040000}"/>
    <cellStyle name="20% - Accent2 2 2 2 3 5" xfId="7963" xr:uid="{00000000-0005-0000-0000-00005A040000}"/>
    <cellStyle name="20% - Accent2 2 2 2 3 5 2" xfId="15055" xr:uid="{00000000-0005-0000-0000-00005B040000}"/>
    <cellStyle name="20% - Accent2 2 2 2 3 6" xfId="8781" xr:uid="{00000000-0005-0000-0000-00005C040000}"/>
    <cellStyle name="20% - Accent2 2 2 2 4" xfId="1916" xr:uid="{00000000-0005-0000-0000-00005D040000}"/>
    <cellStyle name="20% - Accent2 2 2 2 4 2" xfId="5953" xr:uid="{00000000-0005-0000-0000-00005E040000}"/>
    <cellStyle name="20% - Accent2 2 2 2 4 2 2" xfId="13231" xr:uid="{00000000-0005-0000-0000-00005F040000}"/>
    <cellStyle name="20% - Accent2 2 2 2 4 3" xfId="9712" xr:uid="{00000000-0005-0000-0000-000060040000}"/>
    <cellStyle name="20% - Accent2 2 2 2 5" xfId="3340" xr:uid="{00000000-0005-0000-0000-000061040000}"/>
    <cellStyle name="20% - Accent2 2 2 2 5 2" xfId="10851" xr:uid="{00000000-0005-0000-0000-000062040000}"/>
    <cellStyle name="20% - Accent2 2 2 2 6" xfId="4049" xr:uid="{00000000-0005-0000-0000-000063040000}"/>
    <cellStyle name="20% - Accent2 2 2 2 6 2" xfId="11557" xr:uid="{00000000-0005-0000-0000-000064040000}"/>
    <cellStyle name="20% - Accent2 2 2 2 7" xfId="4915" xr:uid="{00000000-0005-0000-0000-000065040000}"/>
    <cellStyle name="20% - Accent2 2 2 2 7 2" xfId="12193" xr:uid="{00000000-0005-0000-0000-000066040000}"/>
    <cellStyle name="20% - Accent2 2 2 2 8" xfId="5496" xr:uid="{00000000-0005-0000-0000-000067040000}"/>
    <cellStyle name="20% - Accent2 2 2 2 8 2" xfId="12774" xr:uid="{00000000-0005-0000-0000-000068040000}"/>
    <cellStyle name="20% - Accent2 2 2 2 9" xfId="5948" xr:uid="{00000000-0005-0000-0000-000069040000}"/>
    <cellStyle name="20% - Accent2 2 2 2 9 2" xfId="13226" xr:uid="{00000000-0005-0000-0000-00006A040000}"/>
    <cellStyle name="20% - Accent2 2 2 3" xfId="149" xr:uid="{00000000-0005-0000-0000-00006B040000}"/>
    <cellStyle name="20% - Accent2 2 2 3 10" xfId="8782" xr:uid="{00000000-0005-0000-0000-00006C040000}"/>
    <cellStyle name="20% - Accent2 2 2 3 2" xfId="150" xr:uid="{00000000-0005-0000-0000-00006D040000}"/>
    <cellStyle name="20% - Accent2 2 2 3 2 2" xfId="1921" xr:uid="{00000000-0005-0000-0000-00006E040000}"/>
    <cellStyle name="20% - Accent2 2 2 3 2 2 2" xfId="9717" xr:uid="{00000000-0005-0000-0000-00006F040000}"/>
    <cellStyle name="20% - Accent2 2 2 3 2 3" xfId="4038" xr:uid="{00000000-0005-0000-0000-000070040000}"/>
    <cellStyle name="20% - Accent2 2 2 3 2 3 2" xfId="11546" xr:uid="{00000000-0005-0000-0000-000071040000}"/>
    <cellStyle name="20% - Accent2 2 2 3 2 4" xfId="5955" xr:uid="{00000000-0005-0000-0000-000072040000}"/>
    <cellStyle name="20% - Accent2 2 2 3 2 4 2" xfId="13233" xr:uid="{00000000-0005-0000-0000-000073040000}"/>
    <cellStyle name="20% - Accent2 2 2 3 2 5" xfId="8109" xr:uid="{00000000-0005-0000-0000-000074040000}"/>
    <cellStyle name="20% - Accent2 2 2 3 2 5 2" xfId="15201" xr:uid="{00000000-0005-0000-0000-000075040000}"/>
    <cellStyle name="20% - Accent2 2 2 3 2 6" xfId="8783" xr:uid="{00000000-0005-0000-0000-000076040000}"/>
    <cellStyle name="20% - Accent2 2 2 3 3" xfId="1920" xr:uid="{00000000-0005-0000-0000-000077040000}"/>
    <cellStyle name="20% - Accent2 2 2 3 3 2" xfId="5956" xr:uid="{00000000-0005-0000-0000-000078040000}"/>
    <cellStyle name="20% - Accent2 2 2 3 3 2 2" xfId="13234" xr:uid="{00000000-0005-0000-0000-000079040000}"/>
    <cellStyle name="20% - Accent2 2 2 3 3 3" xfId="9716" xr:uid="{00000000-0005-0000-0000-00007A040000}"/>
    <cellStyle name="20% - Accent2 2 2 3 4" xfId="3497" xr:uid="{00000000-0005-0000-0000-00007B040000}"/>
    <cellStyle name="20% - Accent2 2 2 3 4 2" xfId="11005" xr:uid="{00000000-0005-0000-0000-00007C040000}"/>
    <cellStyle name="20% - Accent2 2 2 3 5" xfId="3952" xr:uid="{00000000-0005-0000-0000-00007D040000}"/>
    <cellStyle name="20% - Accent2 2 2 3 5 2" xfId="11460" xr:uid="{00000000-0005-0000-0000-00007E040000}"/>
    <cellStyle name="20% - Accent2 2 2 3 6" xfId="5061" xr:uid="{00000000-0005-0000-0000-00007F040000}"/>
    <cellStyle name="20% - Accent2 2 2 3 6 2" xfId="12339" xr:uid="{00000000-0005-0000-0000-000080040000}"/>
    <cellStyle name="20% - Accent2 2 2 3 7" xfId="5642" xr:uid="{00000000-0005-0000-0000-000081040000}"/>
    <cellStyle name="20% - Accent2 2 2 3 7 2" xfId="12920" xr:uid="{00000000-0005-0000-0000-000082040000}"/>
    <cellStyle name="20% - Accent2 2 2 3 8" xfId="5954" xr:uid="{00000000-0005-0000-0000-000083040000}"/>
    <cellStyle name="20% - Accent2 2 2 3 8 2" xfId="13232" xr:uid="{00000000-0005-0000-0000-000084040000}"/>
    <cellStyle name="20% - Accent2 2 2 3 9" xfId="7528" xr:uid="{00000000-0005-0000-0000-000085040000}"/>
    <cellStyle name="20% - Accent2 2 2 3 9 2" xfId="14620" xr:uid="{00000000-0005-0000-0000-000086040000}"/>
    <cellStyle name="20% - Accent2 2 2 4" xfId="151" xr:uid="{00000000-0005-0000-0000-000087040000}"/>
    <cellStyle name="20% - Accent2 2 2 4 2" xfId="1922" xr:uid="{00000000-0005-0000-0000-000088040000}"/>
    <cellStyle name="20% - Accent2 2 2 4 2 2" xfId="9718" xr:uid="{00000000-0005-0000-0000-000089040000}"/>
    <cellStyle name="20% - Accent2 2 2 4 3" xfId="3839" xr:uid="{00000000-0005-0000-0000-00008A040000}"/>
    <cellStyle name="20% - Accent2 2 2 4 3 2" xfId="11347" xr:uid="{00000000-0005-0000-0000-00008B040000}"/>
    <cellStyle name="20% - Accent2 2 2 4 4" xfId="5957" xr:uid="{00000000-0005-0000-0000-00008C040000}"/>
    <cellStyle name="20% - Accent2 2 2 4 4 2" xfId="13235" xr:uid="{00000000-0005-0000-0000-00008D040000}"/>
    <cellStyle name="20% - Accent2 2 2 4 5" xfId="8456" xr:uid="{00000000-0005-0000-0000-00008E040000}"/>
    <cellStyle name="20% - Accent2 2 2 4 5 2" xfId="15499" xr:uid="{00000000-0005-0000-0000-00008F040000}"/>
    <cellStyle name="20% - Accent2 2 2 4 6" xfId="8784" xr:uid="{00000000-0005-0000-0000-000090040000}"/>
    <cellStyle name="20% - Accent2 2 2 5" xfId="1915" xr:uid="{00000000-0005-0000-0000-000091040000}"/>
    <cellStyle name="20% - Accent2 2 2 5 2" xfId="5958" xr:uid="{00000000-0005-0000-0000-000092040000}"/>
    <cellStyle name="20% - Accent2 2 2 5 2 2" xfId="13236" xr:uid="{00000000-0005-0000-0000-000093040000}"/>
    <cellStyle name="20% - Accent2 2 2 5 3" xfId="8545" xr:uid="{00000000-0005-0000-0000-000094040000}"/>
    <cellStyle name="20% - Accent2 2 2 5 3 2" xfId="15588" xr:uid="{00000000-0005-0000-0000-000095040000}"/>
    <cellStyle name="20% - Accent2 2 2 5 4" xfId="9711" xr:uid="{00000000-0005-0000-0000-000096040000}"/>
    <cellStyle name="20% - Accent2 2 2 6" xfId="3195" xr:uid="{00000000-0005-0000-0000-000097040000}"/>
    <cellStyle name="20% - Accent2 2 2 6 2" xfId="7820" xr:uid="{00000000-0005-0000-0000-000098040000}"/>
    <cellStyle name="20% - Accent2 2 2 6 2 2" xfId="14912" xr:uid="{00000000-0005-0000-0000-000099040000}"/>
    <cellStyle name="20% - Accent2 2 2 6 3" xfId="10706" xr:uid="{00000000-0005-0000-0000-00009A040000}"/>
    <cellStyle name="20% - Accent2 2 2 7" xfId="3162" xr:uid="{00000000-0005-0000-0000-00009B040000}"/>
    <cellStyle name="20% - Accent2 2 2 7 2" xfId="10673" xr:uid="{00000000-0005-0000-0000-00009C040000}"/>
    <cellStyle name="20% - Accent2 2 2 8" xfId="4772" xr:uid="{00000000-0005-0000-0000-00009D040000}"/>
    <cellStyle name="20% - Accent2 2 2 8 2" xfId="12050" xr:uid="{00000000-0005-0000-0000-00009E040000}"/>
    <cellStyle name="20% - Accent2 2 2 9" xfId="5353" xr:uid="{00000000-0005-0000-0000-00009F040000}"/>
    <cellStyle name="20% - Accent2 2 2 9 2" xfId="12631" xr:uid="{00000000-0005-0000-0000-0000A0040000}"/>
    <cellStyle name="20% - Accent2 2 3" xfId="152" xr:uid="{00000000-0005-0000-0000-0000A1040000}"/>
    <cellStyle name="20% - Accent2 2 3 10" xfId="7336" xr:uid="{00000000-0005-0000-0000-0000A2040000}"/>
    <cellStyle name="20% - Accent2 2 3 10 2" xfId="14428" xr:uid="{00000000-0005-0000-0000-0000A3040000}"/>
    <cellStyle name="20% - Accent2 2 3 11" xfId="8785" xr:uid="{00000000-0005-0000-0000-0000A4040000}"/>
    <cellStyle name="20% - Accent2 2 3 2" xfId="153" xr:uid="{00000000-0005-0000-0000-0000A5040000}"/>
    <cellStyle name="20% - Accent2 2 3 2 10" xfId="8786" xr:uid="{00000000-0005-0000-0000-0000A6040000}"/>
    <cellStyle name="20% - Accent2 2 3 2 2" xfId="154" xr:uid="{00000000-0005-0000-0000-0000A7040000}"/>
    <cellStyle name="20% - Accent2 2 3 2 2 2" xfId="1925" xr:uid="{00000000-0005-0000-0000-0000A8040000}"/>
    <cellStyle name="20% - Accent2 2 3 2 2 2 2" xfId="9721" xr:uid="{00000000-0005-0000-0000-0000A9040000}"/>
    <cellStyle name="20% - Accent2 2 3 2 2 3" xfId="3936" xr:uid="{00000000-0005-0000-0000-0000AA040000}"/>
    <cellStyle name="20% - Accent2 2 3 2 2 3 2" xfId="11444" xr:uid="{00000000-0005-0000-0000-0000AB040000}"/>
    <cellStyle name="20% - Accent2 2 3 2 2 4" xfId="5961" xr:uid="{00000000-0005-0000-0000-0000AC040000}"/>
    <cellStyle name="20% - Accent2 2 3 2 2 4 2" xfId="13239" xr:uid="{00000000-0005-0000-0000-0000AD040000}"/>
    <cellStyle name="20% - Accent2 2 3 2 2 5" xfId="8206" xr:uid="{00000000-0005-0000-0000-0000AE040000}"/>
    <cellStyle name="20% - Accent2 2 3 2 2 5 2" xfId="15298" xr:uid="{00000000-0005-0000-0000-0000AF040000}"/>
    <cellStyle name="20% - Accent2 2 3 2 2 6" xfId="8787" xr:uid="{00000000-0005-0000-0000-0000B0040000}"/>
    <cellStyle name="20% - Accent2 2 3 2 3" xfId="1924" xr:uid="{00000000-0005-0000-0000-0000B1040000}"/>
    <cellStyle name="20% - Accent2 2 3 2 3 2" xfId="5962" xr:uid="{00000000-0005-0000-0000-0000B2040000}"/>
    <cellStyle name="20% - Accent2 2 3 2 3 2 2" xfId="13240" xr:uid="{00000000-0005-0000-0000-0000B3040000}"/>
    <cellStyle name="20% - Accent2 2 3 2 3 3" xfId="9720" xr:uid="{00000000-0005-0000-0000-0000B4040000}"/>
    <cellStyle name="20% - Accent2 2 3 2 4" xfId="3594" xr:uid="{00000000-0005-0000-0000-0000B5040000}"/>
    <cellStyle name="20% - Accent2 2 3 2 4 2" xfId="11102" xr:uid="{00000000-0005-0000-0000-0000B6040000}"/>
    <cellStyle name="20% - Accent2 2 3 2 5" xfId="3712" xr:uid="{00000000-0005-0000-0000-0000B7040000}"/>
    <cellStyle name="20% - Accent2 2 3 2 5 2" xfId="11220" xr:uid="{00000000-0005-0000-0000-0000B8040000}"/>
    <cellStyle name="20% - Accent2 2 3 2 6" xfId="5158" xr:uid="{00000000-0005-0000-0000-0000B9040000}"/>
    <cellStyle name="20% - Accent2 2 3 2 6 2" xfId="12436" xr:uid="{00000000-0005-0000-0000-0000BA040000}"/>
    <cellStyle name="20% - Accent2 2 3 2 7" xfId="5739" xr:uid="{00000000-0005-0000-0000-0000BB040000}"/>
    <cellStyle name="20% - Accent2 2 3 2 7 2" xfId="13017" xr:uid="{00000000-0005-0000-0000-0000BC040000}"/>
    <cellStyle name="20% - Accent2 2 3 2 8" xfId="5960" xr:uid="{00000000-0005-0000-0000-0000BD040000}"/>
    <cellStyle name="20% - Accent2 2 3 2 8 2" xfId="13238" xr:uid="{00000000-0005-0000-0000-0000BE040000}"/>
    <cellStyle name="20% - Accent2 2 3 2 9" xfId="7625" xr:uid="{00000000-0005-0000-0000-0000BF040000}"/>
    <cellStyle name="20% - Accent2 2 3 2 9 2" xfId="14717" xr:uid="{00000000-0005-0000-0000-0000C0040000}"/>
    <cellStyle name="20% - Accent2 2 3 3" xfId="155" xr:uid="{00000000-0005-0000-0000-0000C1040000}"/>
    <cellStyle name="20% - Accent2 2 3 3 2" xfId="1926" xr:uid="{00000000-0005-0000-0000-0000C2040000}"/>
    <cellStyle name="20% - Accent2 2 3 3 2 2" xfId="9722" xr:uid="{00000000-0005-0000-0000-0000C3040000}"/>
    <cellStyle name="20% - Accent2 2 3 3 3" xfId="3967" xr:uid="{00000000-0005-0000-0000-0000C4040000}"/>
    <cellStyle name="20% - Accent2 2 3 3 3 2" xfId="11475" xr:uid="{00000000-0005-0000-0000-0000C5040000}"/>
    <cellStyle name="20% - Accent2 2 3 3 4" xfId="5963" xr:uid="{00000000-0005-0000-0000-0000C6040000}"/>
    <cellStyle name="20% - Accent2 2 3 3 4 2" xfId="13241" xr:uid="{00000000-0005-0000-0000-0000C7040000}"/>
    <cellStyle name="20% - Accent2 2 3 3 5" xfId="7917" xr:uid="{00000000-0005-0000-0000-0000C8040000}"/>
    <cellStyle name="20% - Accent2 2 3 3 5 2" xfId="15009" xr:uid="{00000000-0005-0000-0000-0000C9040000}"/>
    <cellStyle name="20% - Accent2 2 3 3 6" xfId="8788" xr:uid="{00000000-0005-0000-0000-0000CA040000}"/>
    <cellStyle name="20% - Accent2 2 3 4" xfId="1923" xr:uid="{00000000-0005-0000-0000-0000CB040000}"/>
    <cellStyle name="20% - Accent2 2 3 4 2" xfId="5964" xr:uid="{00000000-0005-0000-0000-0000CC040000}"/>
    <cellStyle name="20% - Accent2 2 3 4 2 2" xfId="13242" xr:uid="{00000000-0005-0000-0000-0000CD040000}"/>
    <cellStyle name="20% - Accent2 2 3 4 3" xfId="9719" xr:uid="{00000000-0005-0000-0000-0000CE040000}"/>
    <cellStyle name="20% - Accent2 2 3 5" xfId="3294" xr:uid="{00000000-0005-0000-0000-0000CF040000}"/>
    <cellStyle name="20% - Accent2 2 3 5 2" xfId="10805" xr:uid="{00000000-0005-0000-0000-0000D0040000}"/>
    <cellStyle name="20% - Accent2 2 3 6" xfId="3894" xr:uid="{00000000-0005-0000-0000-0000D1040000}"/>
    <cellStyle name="20% - Accent2 2 3 6 2" xfId="11402" xr:uid="{00000000-0005-0000-0000-0000D2040000}"/>
    <cellStyle name="20% - Accent2 2 3 7" xfId="4869" xr:uid="{00000000-0005-0000-0000-0000D3040000}"/>
    <cellStyle name="20% - Accent2 2 3 7 2" xfId="12147" xr:uid="{00000000-0005-0000-0000-0000D4040000}"/>
    <cellStyle name="20% - Accent2 2 3 8" xfId="5450" xr:uid="{00000000-0005-0000-0000-0000D5040000}"/>
    <cellStyle name="20% - Accent2 2 3 8 2" xfId="12728" xr:uid="{00000000-0005-0000-0000-0000D6040000}"/>
    <cellStyle name="20% - Accent2 2 3 9" xfId="5959" xr:uid="{00000000-0005-0000-0000-0000D7040000}"/>
    <cellStyle name="20% - Accent2 2 3 9 2" xfId="13237" xr:uid="{00000000-0005-0000-0000-0000D8040000}"/>
    <cellStyle name="20% - Accent2 2 4" xfId="156" xr:uid="{00000000-0005-0000-0000-0000D9040000}"/>
    <cellStyle name="20% - Accent2 2 4 10" xfId="8789" xr:uid="{00000000-0005-0000-0000-0000DA040000}"/>
    <cellStyle name="20% - Accent2 2 4 2" xfId="157" xr:uid="{00000000-0005-0000-0000-0000DB040000}"/>
    <cellStyle name="20% - Accent2 2 4 2 2" xfId="1928" xr:uid="{00000000-0005-0000-0000-0000DC040000}"/>
    <cellStyle name="20% - Accent2 2 4 2 2 2" xfId="9724" xr:uid="{00000000-0005-0000-0000-0000DD040000}"/>
    <cellStyle name="20% - Accent2 2 4 2 3" xfId="4063" xr:uid="{00000000-0005-0000-0000-0000DE040000}"/>
    <cellStyle name="20% - Accent2 2 4 2 3 2" xfId="11571" xr:uid="{00000000-0005-0000-0000-0000DF040000}"/>
    <cellStyle name="20% - Accent2 2 4 2 4" xfId="5966" xr:uid="{00000000-0005-0000-0000-0000E0040000}"/>
    <cellStyle name="20% - Accent2 2 4 2 4 2" xfId="13244" xr:uid="{00000000-0005-0000-0000-0000E1040000}"/>
    <cellStyle name="20% - Accent2 2 4 2 5" xfId="8063" xr:uid="{00000000-0005-0000-0000-0000E2040000}"/>
    <cellStyle name="20% - Accent2 2 4 2 5 2" xfId="15155" xr:uid="{00000000-0005-0000-0000-0000E3040000}"/>
    <cellStyle name="20% - Accent2 2 4 2 6" xfId="8790" xr:uid="{00000000-0005-0000-0000-0000E4040000}"/>
    <cellStyle name="20% - Accent2 2 4 3" xfId="1927" xr:uid="{00000000-0005-0000-0000-0000E5040000}"/>
    <cellStyle name="20% - Accent2 2 4 3 2" xfId="5967" xr:uid="{00000000-0005-0000-0000-0000E6040000}"/>
    <cellStyle name="20% - Accent2 2 4 3 2 2" xfId="13245" xr:uid="{00000000-0005-0000-0000-0000E7040000}"/>
    <cellStyle name="20% - Accent2 2 4 3 3" xfId="9723" xr:uid="{00000000-0005-0000-0000-0000E8040000}"/>
    <cellStyle name="20% - Accent2 2 4 4" xfId="3451" xr:uid="{00000000-0005-0000-0000-0000E9040000}"/>
    <cellStyle name="20% - Accent2 2 4 4 2" xfId="10959" xr:uid="{00000000-0005-0000-0000-0000EA040000}"/>
    <cellStyle name="20% - Accent2 2 4 5" xfId="3968" xr:uid="{00000000-0005-0000-0000-0000EB040000}"/>
    <cellStyle name="20% - Accent2 2 4 5 2" xfId="11476" xr:uid="{00000000-0005-0000-0000-0000EC040000}"/>
    <cellStyle name="20% - Accent2 2 4 6" xfId="5015" xr:uid="{00000000-0005-0000-0000-0000ED040000}"/>
    <cellStyle name="20% - Accent2 2 4 6 2" xfId="12293" xr:uid="{00000000-0005-0000-0000-0000EE040000}"/>
    <cellStyle name="20% - Accent2 2 4 7" xfId="5596" xr:uid="{00000000-0005-0000-0000-0000EF040000}"/>
    <cellStyle name="20% - Accent2 2 4 7 2" xfId="12874" xr:uid="{00000000-0005-0000-0000-0000F0040000}"/>
    <cellStyle name="20% - Accent2 2 4 8" xfId="5965" xr:uid="{00000000-0005-0000-0000-0000F1040000}"/>
    <cellStyle name="20% - Accent2 2 4 8 2" xfId="13243" xr:uid="{00000000-0005-0000-0000-0000F2040000}"/>
    <cellStyle name="20% - Accent2 2 4 9" xfId="7482" xr:uid="{00000000-0005-0000-0000-0000F3040000}"/>
    <cellStyle name="20% - Accent2 2 4 9 2" xfId="14574" xr:uid="{00000000-0005-0000-0000-0000F4040000}"/>
    <cellStyle name="20% - Accent2 2 5" xfId="158" xr:uid="{00000000-0005-0000-0000-0000F5040000}"/>
    <cellStyle name="20% - Accent2 2 5 2" xfId="159" xr:uid="{00000000-0005-0000-0000-0000F6040000}"/>
    <cellStyle name="20% - Accent2 2 5 2 2" xfId="1930" xr:uid="{00000000-0005-0000-0000-0000F7040000}"/>
    <cellStyle name="20% - Accent2 2 5 2 2 2" xfId="9726" xr:uid="{00000000-0005-0000-0000-0000F8040000}"/>
    <cellStyle name="20% - Accent2 2 5 2 3" xfId="3822" xr:uid="{00000000-0005-0000-0000-0000F9040000}"/>
    <cellStyle name="20% - Accent2 2 5 2 3 2" xfId="11330" xr:uid="{00000000-0005-0000-0000-0000FA040000}"/>
    <cellStyle name="20% - Accent2 2 5 2 4" xfId="5969" xr:uid="{00000000-0005-0000-0000-0000FB040000}"/>
    <cellStyle name="20% - Accent2 2 5 2 4 2" xfId="13247" xr:uid="{00000000-0005-0000-0000-0000FC040000}"/>
    <cellStyle name="20% - Accent2 2 5 2 5" xfId="8792" xr:uid="{00000000-0005-0000-0000-0000FD040000}"/>
    <cellStyle name="20% - Accent2 2 5 3" xfId="1929" xr:uid="{00000000-0005-0000-0000-0000FE040000}"/>
    <cellStyle name="20% - Accent2 2 5 3 2" xfId="9725" xr:uid="{00000000-0005-0000-0000-0000FF040000}"/>
    <cellStyle name="20% - Accent2 2 5 4" xfId="3812" xr:uid="{00000000-0005-0000-0000-000000050000}"/>
    <cellStyle name="20% - Accent2 2 5 4 2" xfId="11320" xr:uid="{00000000-0005-0000-0000-000001050000}"/>
    <cellStyle name="20% - Accent2 2 5 5" xfId="5968" xr:uid="{00000000-0005-0000-0000-000002050000}"/>
    <cellStyle name="20% - Accent2 2 5 5 2" xfId="13246" xr:uid="{00000000-0005-0000-0000-000003050000}"/>
    <cellStyle name="20% - Accent2 2 5 6" xfId="8297" xr:uid="{00000000-0005-0000-0000-000004050000}"/>
    <cellStyle name="20% - Accent2 2 5 6 2" xfId="15389" xr:uid="{00000000-0005-0000-0000-000005050000}"/>
    <cellStyle name="20% - Accent2 2 5 7" xfId="8791" xr:uid="{00000000-0005-0000-0000-000006050000}"/>
    <cellStyle name="20% - Accent2 2 6" xfId="160" xr:uid="{00000000-0005-0000-0000-000007050000}"/>
    <cellStyle name="20% - Accent2 2 6 2" xfId="1931" xr:uid="{00000000-0005-0000-0000-000008050000}"/>
    <cellStyle name="20% - Accent2 2 6 2 2" xfId="9727" xr:uid="{00000000-0005-0000-0000-000009050000}"/>
    <cellStyle name="20% - Accent2 2 6 3" xfId="3979" xr:uid="{00000000-0005-0000-0000-00000A050000}"/>
    <cellStyle name="20% - Accent2 2 6 3 2" xfId="11487" xr:uid="{00000000-0005-0000-0000-00000B050000}"/>
    <cellStyle name="20% - Accent2 2 6 4" xfId="5970" xr:uid="{00000000-0005-0000-0000-00000C050000}"/>
    <cellStyle name="20% - Accent2 2 6 4 2" xfId="13248" xr:uid="{00000000-0005-0000-0000-00000D050000}"/>
    <cellStyle name="20% - Accent2 2 6 5" xfId="8410" xr:uid="{00000000-0005-0000-0000-00000E050000}"/>
    <cellStyle name="20% - Accent2 2 6 5 2" xfId="15453" xr:uid="{00000000-0005-0000-0000-00000F050000}"/>
    <cellStyle name="20% - Accent2 2 6 6" xfId="8793" xr:uid="{00000000-0005-0000-0000-000010050000}"/>
    <cellStyle name="20% - Accent2 2 7" xfId="161" xr:uid="{00000000-0005-0000-0000-000011050000}"/>
    <cellStyle name="20% - Accent2 2 7 2" xfId="1932" xr:uid="{00000000-0005-0000-0000-000012050000}"/>
    <cellStyle name="20% - Accent2 2 7 2 2" xfId="9728" xr:uid="{00000000-0005-0000-0000-000013050000}"/>
    <cellStyle name="20% - Accent2 2 7 3" xfId="3755" xr:uid="{00000000-0005-0000-0000-000014050000}"/>
    <cellStyle name="20% - Accent2 2 7 3 2" xfId="11263" xr:uid="{00000000-0005-0000-0000-000015050000}"/>
    <cellStyle name="20% - Accent2 2 7 4" xfId="5971" xr:uid="{00000000-0005-0000-0000-000016050000}"/>
    <cellStyle name="20% - Accent2 2 7 4 2" xfId="13249" xr:uid="{00000000-0005-0000-0000-000017050000}"/>
    <cellStyle name="20% - Accent2 2 7 5" xfId="8499" xr:uid="{00000000-0005-0000-0000-000018050000}"/>
    <cellStyle name="20% - Accent2 2 7 5 2" xfId="15542" xr:uid="{00000000-0005-0000-0000-000019050000}"/>
    <cellStyle name="20% - Accent2 2 7 6" xfId="8794" xr:uid="{00000000-0005-0000-0000-00001A050000}"/>
    <cellStyle name="20% - Accent2 2 8" xfId="1817" xr:uid="{00000000-0005-0000-0000-00001B050000}"/>
    <cellStyle name="20% - Accent2 2 8 2" xfId="3861" xr:uid="{00000000-0005-0000-0000-00001C050000}"/>
    <cellStyle name="20% - Accent2 2 8 2 2" xfId="11369" xr:uid="{00000000-0005-0000-0000-00001D050000}"/>
    <cellStyle name="20% - Accent2 2 8 3" xfId="5972" xr:uid="{00000000-0005-0000-0000-00001E050000}"/>
    <cellStyle name="20% - Accent2 2 8 3 2" xfId="13250" xr:uid="{00000000-0005-0000-0000-00001F050000}"/>
    <cellStyle name="20% - Accent2 2 8 4" xfId="7774" xr:uid="{00000000-0005-0000-0000-000020050000}"/>
    <cellStyle name="20% - Accent2 2 8 4 2" xfId="14866" xr:uid="{00000000-0005-0000-0000-000021050000}"/>
    <cellStyle name="20% - Accent2 2 8 5" xfId="9613" xr:uid="{00000000-0005-0000-0000-000022050000}"/>
    <cellStyle name="20% - Accent2 2 9" xfId="1914" xr:uid="{00000000-0005-0000-0000-000023050000}"/>
    <cellStyle name="20% - Accent2 2 9 2" xfId="4078" xr:uid="{00000000-0005-0000-0000-000024050000}"/>
    <cellStyle name="20% - Accent2 2 9 2 2" xfId="11586" xr:uid="{00000000-0005-0000-0000-000025050000}"/>
    <cellStyle name="20% - Accent2 2 9 3" xfId="5973" xr:uid="{00000000-0005-0000-0000-000026050000}"/>
    <cellStyle name="20% - Accent2 2 9 3 2" xfId="13251" xr:uid="{00000000-0005-0000-0000-000027050000}"/>
    <cellStyle name="20% - Accent2 2 9 4" xfId="9710" xr:uid="{00000000-0005-0000-0000-000028050000}"/>
    <cellStyle name="20% - Accent2 20" xfId="1791" xr:uid="{00000000-0005-0000-0000-000029050000}"/>
    <cellStyle name="20% - Accent2 20 2" xfId="3966" xr:uid="{00000000-0005-0000-0000-00002A050000}"/>
    <cellStyle name="20% - Accent2 20 2 2" xfId="11474" xr:uid="{00000000-0005-0000-0000-00002B050000}"/>
    <cellStyle name="20% - Accent2 20 3" xfId="5974" xr:uid="{00000000-0005-0000-0000-00002C050000}"/>
    <cellStyle name="20% - Accent2 20 3 2" xfId="13252" xr:uid="{00000000-0005-0000-0000-00002D050000}"/>
    <cellStyle name="20% - Accent2 20 4" xfId="9596" xr:uid="{00000000-0005-0000-0000-00002E050000}"/>
    <cellStyle name="20% - Accent2 21" xfId="1903" xr:uid="{00000000-0005-0000-0000-00002F050000}"/>
    <cellStyle name="20% - Accent2 21 2" xfId="3828" xr:uid="{00000000-0005-0000-0000-000030050000}"/>
    <cellStyle name="20% - Accent2 21 2 2" xfId="11336" xr:uid="{00000000-0005-0000-0000-000031050000}"/>
    <cellStyle name="20% - Accent2 21 3" xfId="5975" xr:uid="{00000000-0005-0000-0000-000032050000}"/>
    <cellStyle name="20% - Accent2 21 3 2" xfId="13253" xr:uid="{00000000-0005-0000-0000-000033050000}"/>
    <cellStyle name="20% - Accent2 21 4" xfId="9699" xr:uid="{00000000-0005-0000-0000-000034050000}"/>
    <cellStyle name="20% - Accent2 22" xfId="3029" xr:uid="{00000000-0005-0000-0000-000035050000}"/>
    <cellStyle name="20% - Accent2 22 2" xfId="10540" xr:uid="{00000000-0005-0000-0000-000036050000}"/>
    <cellStyle name="20% - Accent2 23" xfId="4067" xr:uid="{00000000-0005-0000-0000-000037050000}"/>
    <cellStyle name="20% - Accent2 23 2" xfId="11575" xr:uid="{00000000-0005-0000-0000-000038050000}"/>
    <cellStyle name="20% - Accent2 24" xfId="4668" xr:uid="{00000000-0005-0000-0000-000039050000}"/>
    <cellStyle name="20% - Accent2 24 2" xfId="11946" xr:uid="{00000000-0005-0000-0000-00003A050000}"/>
    <cellStyle name="20% - Accent2 25" xfId="5249" xr:uid="{00000000-0005-0000-0000-00003B050000}"/>
    <cellStyle name="20% - Accent2 25 2" xfId="12527" xr:uid="{00000000-0005-0000-0000-00003C050000}"/>
    <cellStyle name="20% - Accent2 26" xfId="5932" xr:uid="{00000000-0005-0000-0000-00003D050000}"/>
    <cellStyle name="20% - Accent2 26 2" xfId="13210" xr:uid="{00000000-0005-0000-0000-00003E050000}"/>
    <cellStyle name="20% - Accent2 27" xfId="7128" xr:uid="{00000000-0005-0000-0000-00003F050000}"/>
    <cellStyle name="20% - Accent2 27 2" xfId="14220" xr:uid="{00000000-0005-0000-0000-000040050000}"/>
    <cellStyle name="20% - Accent2 28" xfId="7135" xr:uid="{00000000-0005-0000-0000-000041050000}"/>
    <cellStyle name="20% - Accent2 28 2" xfId="14227" xr:uid="{00000000-0005-0000-0000-000042050000}"/>
    <cellStyle name="20% - Accent2 29" xfId="132" xr:uid="{00000000-0005-0000-0000-000043050000}"/>
    <cellStyle name="20% - Accent2 29 2" xfId="8765" xr:uid="{00000000-0005-0000-0000-000044050000}"/>
    <cellStyle name="20% - Accent2 3" xfId="162" xr:uid="{00000000-0005-0000-0000-000045050000}"/>
    <cellStyle name="20% - Accent2 3 10" xfId="5330" xr:uid="{00000000-0005-0000-0000-000046050000}"/>
    <cellStyle name="20% - Accent2 3 10 2" xfId="12608" xr:uid="{00000000-0005-0000-0000-000047050000}"/>
    <cellStyle name="20% - Accent2 3 11" xfId="5976" xr:uid="{00000000-0005-0000-0000-000048050000}"/>
    <cellStyle name="20% - Accent2 3 11 2" xfId="13254" xr:uid="{00000000-0005-0000-0000-000049050000}"/>
    <cellStyle name="20% - Accent2 3 12" xfId="7216" xr:uid="{00000000-0005-0000-0000-00004A050000}"/>
    <cellStyle name="20% - Accent2 3 12 2" xfId="14308" xr:uid="{00000000-0005-0000-0000-00004B050000}"/>
    <cellStyle name="20% - Accent2 3 13" xfId="8795" xr:uid="{00000000-0005-0000-0000-00004C050000}"/>
    <cellStyle name="20% - Accent2 3 2" xfId="163" xr:uid="{00000000-0005-0000-0000-00004D050000}"/>
    <cellStyle name="20% - Accent2 3 2 10" xfId="7359" xr:uid="{00000000-0005-0000-0000-00004E050000}"/>
    <cellStyle name="20% - Accent2 3 2 10 2" xfId="14451" xr:uid="{00000000-0005-0000-0000-00004F050000}"/>
    <cellStyle name="20% - Accent2 3 2 11" xfId="8796" xr:uid="{00000000-0005-0000-0000-000050050000}"/>
    <cellStyle name="20% - Accent2 3 2 2" xfId="164" xr:uid="{00000000-0005-0000-0000-000051050000}"/>
    <cellStyle name="20% - Accent2 3 2 2 10" xfId="8797" xr:uid="{00000000-0005-0000-0000-000052050000}"/>
    <cellStyle name="20% - Accent2 3 2 2 2" xfId="165" xr:uid="{00000000-0005-0000-0000-000053050000}"/>
    <cellStyle name="20% - Accent2 3 2 2 2 2" xfId="1936" xr:uid="{00000000-0005-0000-0000-000054050000}"/>
    <cellStyle name="20% - Accent2 3 2 2 2 2 2" xfId="9732" xr:uid="{00000000-0005-0000-0000-000055050000}"/>
    <cellStyle name="20% - Accent2 3 2 2 2 3" xfId="4019" xr:uid="{00000000-0005-0000-0000-000056050000}"/>
    <cellStyle name="20% - Accent2 3 2 2 2 3 2" xfId="11527" xr:uid="{00000000-0005-0000-0000-000057050000}"/>
    <cellStyle name="20% - Accent2 3 2 2 2 4" xfId="5979" xr:uid="{00000000-0005-0000-0000-000058050000}"/>
    <cellStyle name="20% - Accent2 3 2 2 2 4 2" xfId="13257" xr:uid="{00000000-0005-0000-0000-000059050000}"/>
    <cellStyle name="20% - Accent2 3 2 2 2 5" xfId="8229" xr:uid="{00000000-0005-0000-0000-00005A050000}"/>
    <cellStyle name="20% - Accent2 3 2 2 2 5 2" xfId="15321" xr:uid="{00000000-0005-0000-0000-00005B050000}"/>
    <cellStyle name="20% - Accent2 3 2 2 2 6" xfId="8798" xr:uid="{00000000-0005-0000-0000-00005C050000}"/>
    <cellStyle name="20% - Accent2 3 2 2 3" xfId="1935" xr:uid="{00000000-0005-0000-0000-00005D050000}"/>
    <cellStyle name="20% - Accent2 3 2 2 3 2" xfId="5980" xr:uid="{00000000-0005-0000-0000-00005E050000}"/>
    <cellStyle name="20% - Accent2 3 2 2 3 2 2" xfId="13258" xr:uid="{00000000-0005-0000-0000-00005F050000}"/>
    <cellStyle name="20% - Accent2 3 2 2 3 3" xfId="9731" xr:uid="{00000000-0005-0000-0000-000060050000}"/>
    <cellStyle name="20% - Accent2 3 2 2 4" xfId="3617" xr:uid="{00000000-0005-0000-0000-000061050000}"/>
    <cellStyle name="20% - Accent2 3 2 2 4 2" xfId="11125" xr:uid="{00000000-0005-0000-0000-000062050000}"/>
    <cellStyle name="20% - Accent2 3 2 2 5" xfId="4045" xr:uid="{00000000-0005-0000-0000-000063050000}"/>
    <cellStyle name="20% - Accent2 3 2 2 5 2" xfId="11553" xr:uid="{00000000-0005-0000-0000-000064050000}"/>
    <cellStyle name="20% - Accent2 3 2 2 6" xfId="5181" xr:uid="{00000000-0005-0000-0000-000065050000}"/>
    <cellStyle name="20% - Accent2 3 2 2 6 2" xfId="12459" xr:uid="{00000000-0005-0000-0000-000066050000}"/>
    <cellStyle name="20% - Accent2 3 2 2 7" xfId="5762" xr:uid="{00000000-0005-0000-0000-000067050000}"/>
    <cellStyle name="20% - Accent2 3 2 2 7 2" xfId="13040" xr:uid="{00000000-0005-0000-0000-000068050000}"/>
    <cellStyle name="20% - Accent2 3 2 2 8" xfId="5978" xr:uid="{00000000-0005-0000-0000-000069050000}"/>
    <cellStyle name="20% - Accent2 3 2 2 8 2" xfId="13256" xr:uid="{00000000-0005-0000-0000-00006A050000}"/>
    <cellStyle name="20% - Accent2 3 2 2 9" xfId="7648" xr:uid="{00000000-0005-0000-0000-00006B050000}"/>
    <cellStyle name="20% - Accent2 3 2 2 9 2" xfId="14740" xr:uid="{00000000-0005-0000-0000-00006C050000}"/>
    <cellStyle name="20% - Accent2 3 2 3" xfId="166" xr:uid="{00000000-0005-0000-0000-00006D050000}"/>
    <cellStyle name="20% - Accent2 3 2 3 2" xfId="1937" xr:uid="{00000000-0005-0000-0000-00006E050000}"/>
    <cellStyle name="20% - Accent2 3 2 3 2 2" xfId="9733" xr:uid="{00000000-0005-0000-0000-00006F050000}"/>
    <cellStyle name="20% - Accent2 3 2 3 3" xfId="3941" xr:uid="{00000000-0005-0000-0000-000070050000}"/>
    <cellStyle name="20% - Accent2 3 2 3 3 2" xfId="11449" xr:uid="{00000000-0005-0000-0000-000071050000}"/>
    <cellStyle name="20% - Accent2 3 2 3 4" xfId="5981" xr:uid="{00000000-0005-0000-0000-000072050000}"/>
    <cellStyle name="20% - Accent2 3 2 3 4 2" xfId="13259" xr:uid="{00000000-0005-0000-0000-000073050000}"/>
    <cellStyle name="20% - Accent2 3 2 3 5" xfId="7940" xr:uid="{00000000-0005-0000-0000-000074050000}"/>
    <cellStyle name="20% - Accent2 3 2 3 5 2" xfId="15032" xr:uid="{00000000-0005-0000-0000-000075050000}"/>
    <cellStyle name="20% - Accent2 3 2 3 6" xfId="8799" xr:uid="{00000000-0005-0000-0000-000076050000}"/>
    <cellStyle name="20% - Accent2 3 2 4" xfId="1934" xr:uid="{00000000-0005-0000-0000-000077050000}"/>
    <cellStyle name="20% - Accent2 3 2 4 2" xfId="5982" xr:uid="{00000000-0005-0000-0000-000078050000}"/>
    <cellStyle name="20% - Accent2 3 2 4 2 2" xfId="13260" xr:uid="{00000000-0005-0000-0000-000079050000}"/>
    <cellStyle name="20% - Accent2 3 2 4 3" xfId="9730" xr:uid="{00000000-0005-0000-0000-00007A050000}"/>
    <cellStyle name="20% - Accent2 3 2 5" xfId="3317" xr:uid="{00000000-0005-0000-0000-00007B050000}"/>
    <cellStyle name="20% - Accent2 3 2 5 2" xfId="10828" xr:uid="{00000000-0005-0000-0000-00007C050000}"/>
    <cellStyle name="20% - Accent2 3 2 6" xfId="3931" xr:uid="{00000000-0005-0000-0000-00007D050000}"/>
    <cellStyle name="20% - Accent2 3 2 6 2" xfId="11439" xr:uid="{00000000-0005-0000-0000-00007E050000}"/>
    <cellStyle name="20% - Accent2 3 2 7" xfId="4892" xr:uid="{00000000-0005-0000-0000-00007F050000}"/>
    <cellStyle name="20% - Accent2 3 2 7 2" xfId="12170" xr:uid="{00000000-0005-0000-0000-000080050000}"/>
    <cellStyle name="20% - Accent2 3 2 8" xfId="5473" xr:uid="{00000000-0005-0000-0000-000081050000}"/>
    <cellStyle name="20% - Accent2 3 2 8 2" xfId="12751" xr:uid="{00000000-0005-0000-0000-000082050000}"/>
    <cellStyle name="20% - Accent2 3 2 9" xfId="5977" xr:uid="{00000000-0005-0000-0000-000083050000}"/>
    <cellStyle name="20% - Accent2 3 2 9 2" xfId="13255" xr:uid="{00000000-0005-0000-0000-000084050000}"/>
    <cellStyle name="20% - Accent2 3 3" xfId="167" xr:uid="{00000000-0005-0000-0000-000085050000}"/>
    <cellStyle name="20% - Accent2 3 3 10" xfId="8800" xr:uid="{00000000-0005-0000-0000-000086050000}"/>
    <cellStyle name="20% - Accent2 3 3 2" xfId="168" xr:uid="{00000000-0005-0000-0000-000087050000}"/>
    <cellStyle name="20% - Accent2 3 3 2 2" xfId="1939" xr:uid="{00000000-0005-0000-0000-000088050000}"/>
    <cellStyle name="20% - Accent2 3 3 2 2 2" xfId="9735" xr:uid="{00000000-0005-0000-0000-000089050000}"/>
    <cellStyle name="20% - Accent2 3 3 2 3" xfId="4080" xr:uid="{00000000-0005-0000-0000-00008A050000}"/>
    <cellStyle name="20% - Accent2 3 3 2 3 2" xfId="11588" xr:uid="{00000000-0005-0000-0000-00008B050000}"/>
    <cellStyle name="20% - Accent2 3 3 2 4" xfId="5984" xr:uid="{00000000-0005-0000-0000-00008C050000}"/>
    <cellStyle name="20% - Accent2 3 3 2 4 2" xfId="13262" xr:uid="{00000000-0005-0000-0000-00008D050000}"/>
    <cellStyle name="20% - Accent2 3 3 2 5" xfId="8086" xr:uid="{00000000-0005-0000-0000-00008E050000}"/>
    <cellStyle name="20% - Accent2 3 3 2 5 2" xfId="15178" xr:uid="{00000000-0005-0000-0000-00008F050000}"/>
    <cellStyle name="20% - Accent2 3 3 2 6" xfId="8801" xr:uid="{00000000-0005-0000-0000-000090050000}"/>
    <cellStyle name="20% - Accent2 3 3 3" xfId="1938" xr:uid="{00000000-0005-0000-0000-000091050000}"/>
    <cellStyle name="20% - Accent2 3 3 3 2" xfId="5985" xr:uid="{00000000-0005-0000-0000-000092050000}"/>
    <cellStyle name="20% - Accent2 3 3 3 2 2" xfId="13263" xr:uid="{00000000-0005-0000-0000-000093050000}"/>
    <cellStyle name="20% - Accent2 3 3 3 3" xfId="9734" xr:uid="{00000000-0005-0000-0000-000094050000}"/>
    <cellStyle name="20% - Accent2 3 3 4" xfId="3474" xr:uid="{00000000-0005-0000-0000-000095050000}"/>
    <cellStyle name="20% - Accent2 3 3 4 2" xfId="10982" xr:uid="{00000000-0005-0000-0000-000096050000}"/>
    <cellStyle name="20% - Accent2 3 3 5" xfId="4023" xr:uid="{00000000-0005-0000-0000-000097050000}"/>
    <cellStyle name="20% - Accent2 3 3 5 2" xfId="11531" xr:uid="{00000000-0005-0000-0000-000098050000}"/>
    <cellStyle name="20% - Accent2 3 3 6" xfId="5038" xr:uid="{00000000-0005-0000-0000-000099050000}"/>
    <cellStyle name="20% - Accent2 3 3 6 2" xfId="12316" xr:uid="{00000000-0005-0000-0000-00009A050000}"/>
    <cellStyle name="20% - Accent2 3 3 7" xfId="5619" xr:uid="{00000000-0005-0000-0000-00009B050000}"/>
    <cellStyle name="20% - Accent2 3 3 7 2" xfId="12897" xr:uid="{00000000-0005-0000-0000-00009C050000}"/>
    <cellStyle name="20% - Accent2 3 3 8" xfId="5983" xr:uid="{00000000-0005-0000-0000-00009D050000}"/>
    <cellStyle name="20% - Accent2 3 3 8 2" xfId="13261" xr:uid="{00000000-0005-0000-0000-00009E050000}"/>
    <cellStyle name="20% - Accent2 3 3 9" xfId="7505" xr:uid="{00000000-0005-0000-0000-00009F050000}"/>
    <cellStyle name="20% - Accent2 3 3 9 2" xfId="14597" xr:uid="{00000000-0005-0000-0000-0000A0050000}"/>
    <cellStyle name="20% - Accent2 3 4" xfId="169" xr:uid="{00000000-0005-0000-0000-0000A1050000}"/>
    <cellStyle name="20% - Accent2 3 4 2" xfId="1940" xr:uid="{00000000-0005-0000-0000-0000A2050000}"/>
    <cellStyle name="20% - Accent2 3 4 2 2" xfId="9736" xr:uid="{00000000-0005-0000-0000-0000A3050000}"/>
    <cellStyle name="20% - Accent2 3 4 3" xfId="4047" xr:uid="{00000000-0005-0000-0000-0000A4050000}"/>
    <cellStyle name="20% - Accent2 3 4 3 2" xfId="11555" xr:uid="{00000000-0005-0000-0000-0000A5050000}"/>
    <cellStyle name="20% - Accent2 3 4 4" xfId="5986" xr:uid="{00000000-0005-0000-0000-0000A6050000}"/>
    <cellStyle name="20% - Accent2 3 4 4 2" xfId="13264" xr:uid="{00000000-0005-0000-0000-0000A7050000}"/>
    <cellStyle name="20% - Accent2 3 4 5" xfId="8433" xr:uid="{00000000-0005-0000-0000-0000A8050000}"/>
    <cellStyle name="20% - Accent2 3 4 5 2" xfId="15476" xr:uid="{00000000-0005-0000-0000-0000A9050000}"/>
    <cellStyle name="20% - Accent2 3 4 6" xfId="8802" xr:uid="{00000000-0005-0000-0000-0000AA050000}"/>
    <cellStyle name="20% - Accent2 3 5" xfId="170" xr:uid="{00000000-0005-0000-0000-0000AB050000}"/>
    <cellStyle name="20% - Accent2 3 5 2" xfId="1941" xr:uid="{00000000-0005-0000-0000-0000AC050000}"/>
    <cellStyle name="20% - Accent2 3 5 2 2" xfId="9737" xr:uid="{00000000-0005-0000-0000-0000AD050000}"/>
    <cellStyle name="20% - Accent2 3 5 3" xfId="3713" xr:uid="{00000000-0005-0000-0000-0000AE050000}"/>
    <cellStyle name="20% - Accent2 3 5 3 2" xfId="11221" xr:uid="{00000000-0005-0000-0000-0000AF050000}"/>
    <cellStyle name="20% - Accent2 3 5 4" xfId="5987" xr:uid="{00000000-0005-0000-0000-0000B0050000}"/>
    <cellStyle name="20% - Accent2 3 5 4 2" xfId="13265" xr:uid="{00000000-0005-0000-0000-0000B1050000}"/>
    <cellStyle name="20% - Accent2 3 5 5" xfId="8522" xr:uid="{00000000-0005-0000-0000-0000B2050000}"/>
    <cellStyle name="20% - Accent2 3 5 5 2" xfId="15565" xr:uid="{00000000-0005-0000-0000-0000B3050000}"/>
    <cellStyle name="20% - Accent2 3 5 6" xfId="8803" xr:uid="{00000000-0005-0000-0000-0000B4050000}"/>
    <cellStyle name="20% - Accent2 3 6" xfId="1933" xr:uid="{00000000-0005-0000-0000-0000B5050000}"/>
    <cellStyle name="20% - Accent2 3 6 2" xfId="5988" xr:uid="{00000000-0005-0000-0000-0000B6050000}"/>
    <cellStyle name="20% - Accent2 3 6 2 2" xfId="13266" xr:uid="{00000000-0005-0000-0000-0000B7050000}"/>
    <cellStyle name="20% - Accent2 3 6 3" xfId="7797" xr:uid="{00000000-0005-0000-0000-0000B8050000}"/>
    <cellStyle name="20% - Accent2 3 6 3 2" xfId="14889" xr:uid="{00000000-0005-0000-0000-0000B9050000}"/>
    <cellStyle name="20% - Accent2 3 6 4" xfId="9729" xr:uid="{00000000-0005-0000-0000-0000BA050000}"/>
    <cellStyle name="20% - Accent2 3 7" xfId="3169" xr:uid="{00000000-0005-0000-0000-0000BB050000}"/>
    <cellStyle name="20% - Accent2 3 7 2" xfId="10680" xr:uid="{00000000-0005-0000-0000-0000BC050000}"/>
    <cellStyle name="20% - Accent2 3 8" xfId="4044" xr:uid="{00000000-0005-0000-0000-0000BD050000}"/>
    <cellStyle name="20% - Accent2 3 8 2" xfId="11552" xr:uid="{00000000-0005-0000-0000-0000BE050000}"/>
    <cellStyle name="20% - Accent2 3 9" xfId="4749" xr:uid="{00000000-0005-0000-0000-0000BF050000}"/>
    <cellStyle name="20% - Accent2 3 9 2" xfId="12027" xr:uid="{00000000-0005-0000-0000-0000C0050000}"/>
    <cellStyle name="20% - Accent2 30" xfId="8590" xr:uid="{00000000-0005-0000-0000-0000C1050000}"/>
    <cellStyle name="20% - Accent2 30 2" xfId="15633" xr:uid="{00000000-0005-0000-0000-0000C2050000}"/>
    <cellStyle name="20% - Accent2 31" xfId="8680" xr:uid="{00000000-0005-0000-0000-0000C3050000}"/>
    <cellStyle name="20% - Accent2 4" xfId="171" xr:uid="{00000000-0005-0000-0000-0000C4050000}"/>
    <cellStyle name="20% - Accent2 4 10" xfId="5989" xr:uid="{00000000-0005-0000-0000-0000C5050000}"/>
    <cellStyle name="20% - Accent2 4 10 2" xfId="13267" xr:uid="{00000000-0005-0000-0000-0000C6050000}"/>
    <cellStyle name="20% - Accent2 4 11" xfId="7169" xr:uid="{00000000-0005-0000-0000-0000C7050000}"/>
    <cellStyle name="20% - Accent2 4 11 2" xfId="14261" xr:uid="{00000000-0005-0000-0000-0000C8050000}"/>
    <cellStyle name="20% - Accent2 4 12" xfId="8804" xr:uid="{00000000-0005-0000-0000-0000C9050000}"/>
    <cellStyle name="20% - Accent2 4 2" xfId="172" xr:uid="{00000000-0005-0000-0000-0000CA050000}"/>
    <cellStyle name="20% - Accent2 4 2 10" xfId="7312" xr:uid="{00000000-0005-0000-0000-0000CB050000}"/>
    <cellStyle name="20% - Accent2 4 2 10 2" xfId="14404" xr:uid="{00000000-0005-0000-0000-0000CC050000}"/>
    <cellStyle name="20% - Accent2 4 2 11" xfId="8805" xr:uid="{00000000-0005-0000-0000-0000CD050000}"/>
    <cellStyle name="20% - Accent2 4 2 2" xfId="173" xr:uid="{00000000-0005-0000-0000-0000CE050000}"/>
    <cellStyle name="20% - Accent2 4 2 2 10" xfId="8806" xr:uid="{00000000-0005-0000-0000-0000CF050000}"/>
    <cellStyle name="20% - Accent2 4 2 2 2" xfId="174" xr:uid="{00000000-0005-0000-0000-0000D0050000}"/>
    <cellStyle name="20% - Accent2 4 2 2 2 2" xfId="1945" xr:uid="{00000000-0005-0000-0000-0000D1050000}"/>
    <cellStyle name="20% - Accent2 4 2 2 2 2 2" xfId="9741" xr:uid="{00000000-0005-0000-0000-0000D2050000}"/>
    <cellStyle name="20% - Accent2 4 2 2 2 3" xfId="3904" xr:uid="{00000000-0005-0000-0000-0000D3050000}"/>
    <cellStyle name="20% - Accent2 4 2 2 2 3 2" xfId="11412" xr:uid="{00000000-0005-0000-0000-0000D4050000}"/>
    <cellStyle name="20% - Accent2 4 2 2 2 4" xfId="5992" xr:uid="{00000000-0005-0000-0000-0000D5050000}"/>
    <cellStyle name="20% - Accent2 4 2 2 2 4 2" xfId="13270" xr:uid="{00000000-0005-0000-0000-0000D6050000}"/>
    <cellStyle name="20% - Accent2 4 2 2 2 5" xfId="8182" xr:uid="{00000000-0005-0000-0000-0000D7050000}"/>
    <cellStyle name="20% - Accent2 4 2 2 2 5 2" xfId="15274" xr:uid="{00000000-0005-0000-0000-0000D8050000}"/>
    <cellStyle name="20% - Accent2 4 2 2 2 6" xfId="8807" xr:uid="{00000000-0005-0000-0000-0000D9050000}"/>
    <cellStyle name="20% - Accent2 4 2 2 3" xfId="1944" xr:uid="{00000000-0005-0000-0000-0000DA050000}"/>
    <cellStyle name="20% - Accent2 4 2 2 3 2" xfId="5993" xr:uid="{00000000-0005-0000-0000-0000DB050000}"/>
    <cellStyle name="20% - Accent2 4 2 2 3 2 2" xfId="13271" xr:uid="{00000000-0005-0000-0000-0000DC050000}"/>
    <cellStyle name="20% - Accent2 4 2 2 3 3" xfId="9740" xr:uid="{00000000-0005-0000-0000-0000DD050000}"/>
    <cellStyle name="20% - Accent2 4 2 2 4" xfId="3570" xr:uid="{00000000-0005-0000-0000-0000DE050000}"/>
    <cellStyle name="20% - Accent2 4 2 2 4 2" xfId="11078" xr:uid="{00000000-0005-0000-0000-0000DF050000}"/>
    <cellStyle name="20% - Accent2 4 2 2 5" xfId="3068" xr:uid="{00000000-0005-0000-0000-0000E0050000}"/>
    <cellStyle name="20% - Accent2 4 2 2 5 2" xfId="10579" xr:uid="{00000000-0005-0000-0000-0000E1050000}"/>
    <cellStyle name="20% - Accent2 4 2 2 6" xfId="5134" xr:uid="{00000000-0005-0000-0000-0000E2050000}"/>
    <cellStyle name="20% - Accent2 4 2 2 6 2" xfId="12412" xr:uid="{00000000-0005-0000-0000-0000E3050000}"/>
    <cellStyle name="20% - Accent2 4 2 2 7" xfId="5715" xr:uid="{00000000-0005-0000-0000-0000E4050000}"/>
    <cellStyle name="20% - Accent2 4 2 2 7 2" xfId="12993" xr:uid="{00000000-0005-0000-0000-0000E5050000}"/>
    <cellStyle name="20% - Accent2 4 2 2 8" xfId="5991" xr:uid="{00000000-0005-0000-0000-0000E6050000}"/>
    <cellStyle name="20% - Accent2 4 2 2 8 2" xfId="13269" xr:uid="{00000000-0005-0000-0000-0000E7050000}"/>
    <cellStyle name="20% - Accent2 4 2 2 9" xfId="7601" xr:uid="{00000000-0005-0000-0000-0000E8050000}"/>
    <cellStyle name="20% - Accent2 4 2 2 9 2" xfId="14693" xr:uid="{00000000-0005-0000-0000-0000E9050000}"/>
    <cellStyle name="20% - Accent2 4 2 3" xfId="175" xr:uid="{00000000-0005-0000-0000-0000EA050000}"/>
    <cellStyle name="20% - Accent2 4 2 3 2" xfId="1946" xr:uid="{00000000-0005-0000-0000-0000EB050000}"/>
    <cellStyle name="20% - Accent2 4 2 3 2 2" xfId="9742" xr:uid="{00000000-0005-0000-0000-0000EC050000}"/>
    <cellStyle name="20% - Accent2 4 2 3 3" xfId="3051" xr:uid="{00000000-0005-0000-0000-0000ED050000}"/>
    <cellStyle name="20% - Accent2 4 2 3 3 2" xfId="10562" xr:uid="{00000000-0005-0000-0000-0000EE050000}"/>
    <cellStyle name="20% - Accent2 4 2 3 4" xfId="5994" xr:uid="{00000000-0005-0000-0000-0000EF050000}"/>
    <cellStyle name="20% - Accent2 4 2 3 4 2" xfId="13272" xr:uid="{00000000-0005-0000-0000-0000F0050000}"/>
    <cellStyle name="20% - Accent2 4 2 3 5" xfId="7893" xr:uid="{00000000-0005-0000-0000-0000F1050000}"/>
    <cellStyle name="20% - Accent2 4 2 3 5 2" xfId="14985" xr:uid="{00000000-0005-0000-0000-0000F2050000}"/>
    <cellStyle name="20% - Accent2 4 2 3 6" xfId="8808" xr:uid="{00000000-0005-0000-0000-0000F3050000}"/>
    <cellStyle name="20% - Accent2 4 2 4" xfId="1943" xr:uid="{00000000-0005-0000-0000-0000F4050000}"/>
    <cellStyle name="20% - Accent2 4 2 4 2" xfId="5995" xr:uid="{00000000-0005-0000-0000-0000F5050000}"/>
    <cellStyle name="20% - Accent2 4 2 4 2 2" xfId="13273" xr:uid="{00000000-0005-0000-0000-0000F6050000}"/>
    <cellStyle name="20% - Accent2 4 2 4 3" xfId="9739" xr:uid="{00000000-0005-0000-0000-0000F7050000}"/>
    <cellStyle name="20% - Accent2 4 2 5" xfId="3270" xr:uid="{00000000-0005-0000-0000-0000F8050000}"/>
    <cellStyle name="20% - Accent2 4 2 5 2" xfId="10781" xr:uid="{00000000-0005-0000-0000-0000F9050000}"/>
    <cellStyle name="20% - Accent2 4 2 6" xfId="4035" xr:uid="{00000000-0005-0000-0000-0000FA050000}"/>
    <cellStyle name="20% - Accent2 4 2 6 2" xfId="11543" xr:uid="{00000000-0005-0000-0000-0000FB050000}"/>
    <cellStyle name="20% - Accent2 4 2 7" xfId="4845" xr:uid="{00000000-0005-0000-0000-0000FC050000}"/>
    <cellStyle name="20% - Accent2 4 2 7 2" xfId="12123" xr:uid="{00000000-0005-0000-0000-0000FD050000}"/>
    <cellStyle name="20% - Accent2 4 2 8" xfId="5426" xr:uid="{00000000-0005-0000-0000-0000FE050000}"/>
    <cellStyle name="20% - Accent2 4 2 8 2" xfId="12704" xr:uid="{00000000-0005-0000-0000-0000FF050000}"/>
    <cellStyle name="20% - Accent2 4 2 9" xfId="5990" xr:uid="{00000000-0005-0000-0000-000000060000}"/>
    <cellStyle name="20% - Accent2 4 2 9 2" xfId="13268" xr:uid="{00000000-0005-0000-0000-000001060000}"/>
    <cellStyle name="20% - Accent2 4 3" xfId="176" xr:uid="{00000000-0005-0000-0000-000002060000}"/>
    <cellStyle name="20% - Accent2 4 3 10" xfId="8809" xr:uid="{00000000-0005-0000-0000-000003060000}"/>
    <cellStyle name="20% - Accent2 4 3 2" xfId="177" xr:uid="{00000000-0005-0000-0000-000004060000}"/>
    <cellStyle name="20% - Accent2 4 3 2 2" xfId="1948" xr:uid="{00000000-0005-0000-0000-000005060000}"/>
    <cellStyle name="20% - Accent2 4 3 2 2 2" xfId="9744" xr:uid="{00000000-0005-0000-0000-000006060000}"/>
    <cellStyle name="20% - Accent2 4 3 2 3" xfId="3873" xr:uid="{00000000-0005-0000-0000-000007060000}"/>
    <cellStyle name="20% - Accent2 4 3 2 3 2" xfId="11381" xr:uid="{00000000-0005-0000-0000-000008060000}"/>
    <cellStyle name="20% - Accent2 4 3 2 4" xfId="5997" xr:uid="{00000000-0005-0000-0000-000009060000}"/>
    <cellStyle name="20% - Accent2 4 3 2 4 2" xfId="13275" xr:uid="{00000000-0005-0000-0000-00000A060000}"/>
    <cellStyle name="20% - Accent2 4 3 2 5" xfId="8042" xr:uid="{00000000-0005-0000-0000-00000B060000}"/>
    <cellStyle name="20% - Accent2 4 3 2 5 2" xfId="15134" xr:uid="{00000000-0005-0000-0000-00000C060000}"/>
    <cellStyle name="20% - Accent2 4 3 2 6" xfId="8810" xr:uid="{00000000-0005-0000-0000-00000D060000}"/>
    <cellStyle name="20% - Accent2 4 3 3" xfId="1947" xr:uid="{00000000-0005-0000-0000-00000E060000}"/>
    <cellStyle name="20% - Accent2 4 3 3 2" xfId="5998" xr:uid="{00000000-0005-0000-0000-00000F060000}"/>
    <cellStyle name="20% - Accent2 4 3 3 2 2" xfId="13276" xr:uid="{00000000-0005-0000-0000-000010060000}"/>
    <cellStyle name="20% - Accent2 4 3 3 3" xfId="9743" xr:uid="{00000000-0005-0000-0000-000011060000}"/>
    <cellStyle name="20% - Accent2 4 3 4" xfId="3430" xr:uid="{00000000-0005-0000-0000-000012060000}"/>
    <cellStyle name="20% - Accent2 4 3 4 2" xfId="10938" xr:uid="{00000000-0005-0000-0000-000013060000}"/>
    <cellStyle name="20% - Accent2 4 3 5" xfId="3073" xr:uid="{00000000-0005-0000-0000-000014060000}"/>
    <cellStyle name="20% - Accent2 4 3 5 2" xfId="10584" xr:uid="{00000000-0005-0000-0000-000015060000}"/>
    <cellStyle name="20% - Accent2 4 3 6" xfId="4994" xr:uid="{00000000-0005-0000-0000-000016060000}"/>
    <cellStyle name="20% - Accent2 4 3 6 2" xfId="12272" xr:uid="{00000000-0005-0000-0000-000017060000}"/>
    <cellStyle name="20% - Accent2 4 3 7" xfId="5575" xr:uid="{00000000-0005-0000-0000-000018060000}"/>
    <cellStyle name="20% - Accent2 4 3 7 2" xfId="12853" xr:uid="{00000000-0005-0000-0000-000019060000}"/>
    <cellStyle name="20% - Accent2 4 3 8" xfId="5996" xr:uid="{00000000-0005-0000-0000-00001A060000}"/>
    <cellStyle name="20% - Accent2 4 3 8 2" xfId="13274" xr:uid="{00000000-0005-0000-0000-00001B060000}"/>
    <cellStyle name="20% - Accent2 4 3 9" xfId="7461" xr:uid="{00000000-0005-0000-0000-00001C060000}"/>
    <cellStyle name="20% - Accent2 4 3 9 2" xfId="14553" xr:uid="{00000000-0005-0000-0000-00001D060000}"/>
    <cellStyle name="20% - Accent2 4 4" xfId="178" xr:uid="{00000000-0005-0000-0000-00001E060000}"/>
    <cellStyle name="20% - Accent2 4 4 2" xfId="1949" xr:uid="{00000000-0005-0000-0000-00001F060000}"/>
    <cellStyle name="20% - Accent2 4 4 2 2" xfId="9745" xr:uid="{00000000-0005-0000-0000-000020060000}"/>
    <cellStyle name="20% - Accent2 4 4 3" xfId="3830" xr:uid="{00000000-0005-0000-0000-000021060000}"/>
    <cellStyle name="20% - Accent2 4 4 3 2" xfId="11338" xr:uid="{00000000-0005-0000-0000-000022060000}"/>
    <cellStyle name="20% - Accent2 4 4 4" xfId="5999" xr:uid="{00000000-0005-0000-0000-000023060000}"/>
    <cellStyle name="20% - Accent2 4 4 4 2" xfId="13277" xr:uid="{00000000-0005-0000-0000-000024060000}"/>
    <cellStyle name="20% - Accent2 4 4 5" xfId="7750" xr:uid="{00000000-0005-0000-0000-000025060000}"/>
    <cellStyle name="20% - Accent2 4 4 5 2" xfId="14842" xr:uid="{00000000-0005-0000-0000-000026060000}"/>
    <cellStyle name="20% - Accent2 4 4 6" xfId="8811" xr:uid="{00000000-0005-0000-0000-000027060000}"/>
    <cellStyle name="20% - Accent2 4 5" xfId="1942" xr:uid="{00000000-0005-0000-0000-000028060000}"/>
    <cellStyle name="20% - Accent2 4 5 2" xfId="6000" xr:uid="{00000000-0005-0000-0000-000029060000}"/>
    <cellStyle name="20% - Accent2 4 5 2 2" xfId="13278" xr:uid="{00000000-0005-0000-0000-00002A060000}"/>
    <cellStyle name="20% - Accent2 4 5 3" xfId="9738" xr:uid="{00000000-0005-0000-0000-00002B060000}"/>
    <cellStyle name="20% - Accent2 4 6" xfId="3101" xr:uid="{00000000-0005-0000-0000-00002C060000}"/>
    <cellStyle name="20% - Accent2 4 6 2" xfId="10612" xr:uid="{00000000-0005-0000-0000-00002D060000}"/>
    <cellStyle name="20% - Accent2 4 7" xfId="3838" xr:uid="{00000000-0005-0000-0000-00002E060000}"/>
    <cellStyle name="20% - Accent2 4 7 2" xfId="11346" xr:uid="{00000000-0005-0000-0000-00002F060000}"/>
    <cellStyle name="20% - Accent2 4 8" xfId="4702" xr:uid="{00000000-0005-0000-0000-000030060000}"/>
    <cellStyle name="20% - Accent2 4 8 2" xfId="11980" xr:uid="{00000000-0005-0000-0000-000031060000}"/>
    <cellStyle name="20% - Accent2 4 9" xfId="5283" xr:uid="{00000000-0005-0000-0000-000032060000}"/>
    <cellStyle name="20% - Accent2 4 9 2" xfId="12561" xr:uid="{00000000-0005-0000-0000-000033060000}"/>
    <cellStyle name="20% - Accent2 5" xfId="179" xr:uid="{00000000-0005-0000-0000-000034060000}"/>
    <cellStyle name="20% - Accent2 5 10" xfId="6001" xr:uid="{00000000-0005-0000-0000-000035060000}"/>
    <cellStyle name="20% - Accent2 5 10 2" xfId="13279" xr:uid="{00000000-0005-0000-0000-000036060000}"/>
    <cellStyle name="20% - Accent2 5 11" xfId="7152" xr:uid="{00000000-0005-0000-0000-000037060000}"/>
    <cellStyle name="20% - Accent2 5 11 2" xfId="14244" xr:uid="{00000000-0005-0000-0000-000038060000}"/>
    <cellStyle name="20% - Accent2 5 12" xfId="8812" xr:uid="{00000000-0005-0000-0000-000039060000}"/>
    <cellStyle name="20% - Accent2 5 2" xfId="180" xr:uid="{00000000-0005-0000-0000-00003A060000}"/>
    <cellStyle name="20% - Accent2 5 2 10" xfId="7295" xr:uid="{00000000-0005-0000-0000-00003B060000}"/>
    <cellStyle name="20% - Accent2 5 2 10 2" xfId="14387" xr:uid="{00000000-0005-0000-0000-00003C060000}"/>
    <cellStyle name="20% - Accent2 5 2 11" xfId="8813" xr:uid="{00000000-0005-0000-0000-00003D060000}"/>
    <cellStyle name="20% - Accent2 5 2 2" xfId="181" xr:uid="{00000000-0005-0000-0000-00003E060000}"/>
    <cellStyle name="20% - Accent2 5 2 2 10" xfId="8814" xr:uid="{00000000-0005-0000-0000-00003F060000}"/>
    <cellStyle name="20% - Accent2 5 2 2 2" xfId="182" xr:uid="{00000000-0005-0000-0000-000040060000}"/>
    <cellStyle name="20% - Accent2 5 2 2 2 2" xfId="1953" xr:uid="{00000000-0005-0000-0000-000041060000}"/>
    <cellStyle name="20% - Accent2 5 2 2 2 2 2" xfId="9749" xr:uid="{00000000-0005-0000-0000-000042060000}"/>
    <cellStyle name="20% - Accent2 5 2 2 2 3" xfId="3762" xr:uid="{00000000-0005-0000-0000-000043060000}"/>
    <cellStyle name="20% - Accent2 5 2 2 2 3 2" xfId="11270" xr:uid="{00000000-0005-0000-0000-000044060000}"/>
    <cellStyle name="20% - Accent2 5 2 2 2 4" xfId="6004" xr:uid="{00000000-0005-0000-0000-000045060000}"/>
    <cellStyle name="20% - Accent2 5 2 2 2 4 2" xfId="13282" xr:uid="{00000000-0005-0000-0000-000046060000}"/>
    <cellStyle name="20% - Accent2 5 2 2 2 5" xfId="8165" xr:uid="{00000000-0005-0000-0000-000047060000}"/>
    <cellStyle name="20% - Accent2 5 2 2 2 5 2" xfId="15257" xr:uid="{00000000-0005-0000-0000-000048060000}"/>
    <cellStyle name="20% - Accent2 5 2 2 2 6" xfId="8815" xr:uid="{00000000-0005-0000-0000-000049060000}"/>
    <cellStyle name="20% - Accent2 5 2 2 3" xfId="1952" xr:uid="{00000000-0005-0000-0000-00004A060000}"/>
    <cellStyle name="20% - Accent2 5 2 2 3 2" xfId="6005" xr:uid="{00000000-0005-0000-0000-00004B060000}"/>
    <cellStyle name="20% - Accent2 5 2 2 3 2 2" xfId="13283" xr:uid="{00000000-0005-0000-0000-00004C060000}"/>
    <cellStyle name="20% - Accent2 5 2 2 3 3" xfId="9748" xr:uid="{00000000-0005-0000-0000-00004D060000}"/>
    <cellStyle name="20% - Accent2 5 2 2 4" xfId="3553" xr:uid="{00000000-0005-0000-0000-00004E060000}"/>
    <cellStyle name="20% - Accent2 5 2 2 4 2" xfId="11061" xr:uid="{00000000-0005-0000-0000-00004F060000}"/>
    <cellStyle name="20% - Accent2 5 2 2 5" xfId="3855" xr:uid="{00000000-0005-0000-0000-000050060000}"/>
    <cellStyle name="20% - Accent2 5 2 2 5 2" xfId="11363" xr:uid="{00000000-0005-0000-0000-000051060000}"/>
    <cellStyle name="20% - Accent2 5 2 2 6" xfId="5117" xr:uid="{00000000-0005-0000-0000-000052060000}"/>
    <cellStyle name="20% - Accent2 5 2 2 6 2" xfId="12395" xr:uid="{00000000-0005-0000-0000-000053060000}"/>
    <cellStyle name="20% - Accent2 5 2 2 7" xfId="5698" xr:uid="{00000000-0005-0000-0000-000054060000}"/>
    <cellStyle name="20% - Accent2 5 2 2 7 2" xfId="12976" xr:uid="{00000000-0005-0000-0000-000055060000}"/>
    <cellStyle name="20% - Accent2 5 2 2 8" xfId="6003" xr:uid="{00000000-0005-0000-0000-000056060000}"/>
    <cellStyle name="20% - Accent2 5 2 2 8 2" xfId="13281" xr:uid="{00000000-0005-0000-0000-000057060000}"/>
    <cellStyle name="20% - Accent2 5 2 2 9" xfId="7584" xr:uid="{00000000-0005-0000-0000-000058060000}"/>
    <cellStyle name="20% - Accent2 5 2 2 9 2" xfId="14676" xr:uid="{00000000-0005-0000-0000-000059060000}"/>
    <cellStyle name="20% - Accent2 5 2 3" xfId="183" xr:uid="{00000000-0005-0000-0000-00005A060000}"/>
    <cellStyle name="20% - Accent2 5 2 3 2" xfId="1954" xr:uid="{00000000-0005-0000-0000-00005B060000}"/>
    <cellStyle name="20% - Accent2 5 2 3 2 2" xfId="9750" xr:uid="{00000000-0005-0000-0000-00005C060000}"/>
    <cellStyle name="20% - Accent2 5 2 3 3" xfId="3735" xr:uid="{00000000-0005-0000-0000-00005D060000}"/>
    <cellStyle name="20% - Accent2 5 2 3 3 2" xfId="11243" xr:uid="{00000000-0005-0000-0000-00005E060000}"/>
    <cellStyle name="20% - Accent2 5 2 3 4" xfId="6006" xr:uid="{00000000-0005-0000-0000-00005F060000}"/>
    <cellStyle name="20% - Accent2 5 2 3 4 2" xfId="13284" xr:uid="{00000000-0005-0000-0000-000060060000}"/>
    <cellStyle name="20% - Accent2 5 2 3 5" xfId="7876" xr:uid="{00000000-0005-0000-0000-000061060000}"/>
    <cellStyle name="20% - Accent2 5 2 3 5 2" xfId="14968" xr:uid="{00000000-0005-0000-0000-000062060000}"/>
    <cellStyle name="20% - Accent2 5 2 3 6" xfId="8816" xr:uid="{00000000-0005-0000-0000-000063060000}"/>
    <cellStyle name="20% - Accent2 5 2 4" xfId="1951" xr:uid="{00000000-0005-0000-0000-000064060000}"/>
    <cellStyle name="20% - Accent2 5 2 4 2" xfId="6007" xr:uid="{00000000-0005-0000-0000-000065060000}"/>
    <cellStyle name="20% - Accent2 5 2 4 2 2" xfId="13285" xr:uid="{00000000-0005-0000-0000-000066060000}"/>
    <cellStyle name="20% - Accent2 5 2 4 3" xfId="9747" xr:uid="{00000000-0005-0000-0000-000067060000}"/>
    <cellStyle name="20% - Accent2 5 2 5" xfId="3253" xr:uid="{00000000-0005-0000-0000-000068060000}"/>
    <cellStyle name="20% - Accent2 5 2 5 2" xfId="10764" xr:uid="{00000000-0005-0000-0000-000069060000}"/>
    <cellStyle name="20% - Accent2 5 2 6" xfId="3792" xr:uid="{00000000-0005-0000-0000-00006A060000}"/>
    <cellStyle name="20% - Accent2 5 2 6 2" xfId="11300" xr:uid="{00000000-0005-0000-0000-00006B060000}"/>
    <cellStyle name="20% - Accent2 5 2 7" xfId="4828" xr:uid="{00000000-0005-0000-0000-00006C060000}"/>
    <cellStyle name="20% - Accent2 5 2 7 2" xfId="12106" xr:uid="{00000000-0005-0000-0000-00006D060000}"/>
    <cellStyle name="20% - Accent2 5 2 8" xfId="5409" xr:uid="{00000000-0005-0000-0000-00006E060000}"/>
    <cellStyle name="20% - Accent2 5 2 8 2" xfId="12687" xr:uid="{00000000-0005-0000-0000-00006F060000}"/>
    <cellStyle name="20% - Accent2 5 2 9" xfId="6002" xr:uid="{00000000-0005-0000-0000-000070060000}"/>
    <cellStyle name="20% - Accent2 5 2 9 2" xfId="13280" xr:uid="{00000000-0005-0000-0000-000071060000}"/>
    <cellStyle name="20% - Accent2 5 3" xfId="184" xr:uid="{00000000-0005-0000-0000-000072060000}"/>
    <cellStyle name="20% - Accent2 5 3 10" xfId="8817" xr:uid="{00000000-0005-0000-0000-000073060000}"/>
    <cellStyle name="20% - Accent2 5 3 2" xfId="185" xr:uid="{00000000-0005-0000-0000-000074060000}"/>
    <cellStyle name="20% - Accent2 5 3 2 2" xfId="1956" xr:uid="{00000000-0005-0000-0000-000075060000}"/>
    <cellStyle name="20% - Accent2 5 3 2 2 2" xfId="9752" xr:uid="{00000000-0005-0000-0000-000076060000}"/>
    <cellStyle name="20% - Accent2 5 3 2 3" xfId="3835" xr:uid="{00000000-0005-0000-0000-000077060000}"/>
    <cellStyle name="20% - Accent2 5 3 2 3 2" xfId="11343" xr:uid="{00000000-0005-0000-0000-000078060000}"/>
    <cellStyle name="20% - Accent2 5 3 2 4" xfId="6009" xr:uid="{00000000-0005-0000-0000-000079060000}"/>
    <cellStyle name="20% - Accent2 5 3 2 4 2" xfId="13287" xr:uid="{00000000-0005-0000-0000-00007A060000}"/>
    <cellStyle name="20% - Accent2 5 3 2 5" xfId="8019" xr:uid="{00000000-0005-0000-0000-00007B060000}"/>
    <cellStyle name="20% - Accent2 5 3 2 5 2" xfId="15111" xr:uid="{00000000-0005-0000-0000-00007C060000}"/>
    <cellStyle name="20% - Accent2 5 3 2 6" xfId="8818" xr:uid="{00000000-0005-0000-0000-00007D060000}"/>
    <cellStyle name="20% - Accent2 5 3 3" xfId="1955" xr:uid="{00000000-0005-0000-0000-00007E060000}"/>
    <cellStyle name="20% - Accent2 5 3 3 2" xfId="6010" xr:uid="{00000000-0005-0000-0000-00007F060000}"/>
    <cellStyle name="20% - Accent2 5 3 3 2 2" xfId="13288" xr:uid="{00000000-0005-0000-0000-000080060000}"/>
    <cellStyle name="20% - Accent2 5 3 3 3" xfId="9751" xr:uid="{00000000-0005-0000-0000-000081060000}"/>
    <cellStyle name="20% - Accent2 5 3 4" xfId="3407" xr:uid="{00000000-0005-0000-0000-000082060000}"/>
    <cellStyle name="20% - Accent2 5 3 4 2" xfId="10915" xr:uid="{00000000-0005-0000-0000-000083060000}"/>
    <cellStyle name="20% - Accent2 5 3 5" xfId="3041" xr:uid="{00000000-0005-0000-0000-000084060000}"/>
    <cellStyle name="20% - Accent2 5 3 5 2" xfId="10552" xr:uid="{00000000-0005-0000-0000-000085060000}"/>
    <cellStyle name="20% - Accent2 5 3 6" xfId="4971" xr:uid="{00000000-0005-0000-0000-000086060000}"/>
    <cellStyle name="20% - Accent2 5 3 6 2" xfId="12249" xr:uid="{00000000-0005-0000-0000-000087060000}"/>
    <cellStyle name="20% - Accent2 5 3 7" xfId="5552" xr:uid="{00000000-0005-0000-0000-000088060000}"/>
    <cellStyle name="20% - Accent2 5 3 7 2" xfId="12830" xr:uid="{00000000-0005-0000-0000-000089060000}"/>
    <cellStyle name="20% - Accent2 5 3 8" xfId="6008" xr:uid="{00000000-0005-0000-0000-00008A060000}"/>
    <cellStyle name="20% - Accent2 5 3 8 2" xfId="13286" xr:uid="{00000000-0005-0000-0000-00008B060000}"/>
    <cellStyle name="20% - Accent2 5 3 9" xfId="7438" xr:uid="{00000000-0005-0000-0000-00008C060000}"/>
    <cellStyle name="20% - Accent2 5 3 9 2" xfId="14530" xr:uid="{00000000-0005-0000-0000-00008D060000}"/>
    <cellStyle name="20% - Accent2 5 4" xfId="186" xr:uid="{00000000-0005-0000-0000-00008E060000}"/>
    <cellStyle name="20% - Accent2 5 4 2" xfId="1957" xr:uid="{00000000-0005-0000-0000-00008F060000}"/>
    <cellStyle name="20% - Accent2 5 4 2 2" xfId="9753" xr:uid="{00000000-0005-0000-0000-000090060000}"/>
    <cellStyle name="20% - Accent2 5 4 3" xfId="3856" xr:uid="{00000000-0005-0000-0000-000091060000}"/>
    <cellStyle name="20% - Accent2 5 4 3 2" xfId="11364" xr:uid="{00000000-0005-0000-0000-000092060000}"/>
    <cellStyle name="20% - Accent2 5 4 4" xfId="6011" xr:uid="{00000000-0005-0000-0000-000093060000}"/>
    <cellStyle name="20% - Accent2 5 4 4 2" xfId="13289" xr:uid="{00000000-0005-0000-0000-000094060000}"/>
    <cellStyle name="20% - Accent2 5 4 5" xfId="7733" xr:uid="{00000000-0005-0000-0000-000095060000}"/>
    <cellStyle name="20% - Accent2 5 4 5 2" xfId="14825" xr:uid="{00000000-0005-0000-0000-000096060000}"/>
    <cellStyle name="20% - Accent2 5 4 6" xfId="8819" xr:uid="{00000000-0005-0000-0000-000097060000}"/>
    <cellStyle name="20% - Accent2 5 5" xfId="1950" xr:uid="{00000000-0005-0000-0000-000098060000}"/>
    <cellStyle name="20% - Accent2 5 5 2" xfId="6012" xr:uid="{00000000-0005-0000-0000-000099060000}"/>
    <cellStyle name="20% - Accent2 5 5 2 2" xfId="13290" xr:uid="{00000000-0005-0000-0000-00009A060000}"/>
    <cellStyle name="20% - Accent2 5 5 3" xfId="9746" xr:uid="{00000000-0005-0000-0000-00009B060000}"/>
    <cellStyle name="20% - Accent2 5 6" xfId="3084" xr:uid="{00000000-0005-0000-0000-00009C060000}"/>
    <cellStyle name="20% - Accent2 5 6 2" xfId="10595" xr:uid="{00000000-0005-0000-0000-00009D060000}"/>
    <cellStyle name="20% - Accent2 5 7" xfId="3701" xr:uid="{00000000-0005-0000-0000-00009E060000}"/>
    <cellStyle name="20% - Accent2 5 7 2" xfId="11209" xr:uid="{00000000-0005-0000-0000-00009F060000}"/>
    <cellStyle name="20% - Accent2 5 8" xfId="4685" xr:uid="{00000000-0005-0000-0000-0000A0060000}"/>
    <cellStyle name="20% - Accent2 5 8 2" xfId="11963" xr:uid="{00000000-0005-0000-0000-0000A1060000}"/>
    <cellStyle name="20% - Accent2 5 9" xfId="5266" xr:uid="{00000000-0005-0000-0000-0000A2060000}"/>
    <cellStyle name="20% - Accent2 5 9 2" xfId="12544" xr:uid="{00000000-0005-0000-0000-0000A3060000}"/>
    <cellStyle name="20% - Accent2 6" xfId="187" xr:uid="{00000000-0005-0000-0000-0000A4060000}"/>
    <cellStyle name="20% - Accent2 6 10" xfId="6013" xr:uid="{00000000-0005-0000-0000-0000A5060000}"/>
    <cellStyle name="20% - Accent2 6 10 2" xfId="13291" xr:uid="{00000000-0005-0000-0000-0000A6060000}"/>
    <cellStyle name="20% - Accent2 6 11" xfId="7258" xr:uid="{00000000-0005-0000-0000-0000A7060000}"/>
    <cellStyle name="20% - Accent2 6 11 2" xfId="14350" xr:uid="{00000000-0005-0000-0000-0000A8060000}"/>
    <cellStyle name="20% - Accent2 6 12" xfId="8820" xr:uid="{00000000-0005-0000-0000-0000A9060000}"/>
    <cellStyle name="20% - Accent2 6 2" xfId="188" xr:uid="{00000000-0005-0000-0000-0000AA060000}"/>
    <cellStyle name="20% - Accent2 6 2 10" xfId="7401" xr:uid="{00000000-0005-0000-0000-0000AB060000}"/>
    <cellStyle name="20% - Accent2 6 2 10 2" xfId="14493" xr:uid="{00000000-0005-0000-0000-0000AC060000}"/>
    <cellStyle name="20% - Accent2 6 2 11" xfId="8821" xr:uid="{00000000-0005-0000-0000-0000AD060000}"/>
    <cellStyle name="20% - Accent2 6 2 2" xfId="189" xr:uid="{00000000-0005-0000-0000-0000AE060000}"/>
    <cellStyle name="20% - Accent2 6 2 2 10" xfId="8822" xr:uid="{00000000-0005-0000-0000-0000AF060000}"/>
    <cellStyle name="20% - Accent2 6 2 2 2" xfId="190" xr:uid="{00000000-0005-0000-0000-0000B0060000}"/>
    <cellStyle name="20% - Accent2 6 2 2 2 2" xfId="1961" xr:uid="{00000000-0005-0000-0000-0000B1060000}"/>
    <cellStyle name="20% - Accent2 6 2 2 2 2 2" xfId="9757" xr:uid="{00000000-0005-0000-0000-0000B2060000}"/>
    <cellStyle name="20% - Accent2 6 2 2 2 3" xfId="3982" xr:uid="{00000000-0005-0000-0000-0000B3060000}"/>
    <cellStyle name="20% - Accent2 6 2 2 2 3 2" xfId="11490" xr:uid="{00000000-0005-0000-0000-0000B4060000}"/>
    <cellStyle name="20% - Accent2 6 2 2 2 4" xfId="6016" xr:uid="{00000000-0005-0000-0000-0000B5060000}"/>
    <cellStyle name="20% - Accent2 6 2 2 2 4 2" xfId="13294" xr:uid="{00000000-0005-0000-0000-0000B6060000}"/>
    <cellStyle name="20% - Accent2 6 2 2 2 5" xfId="8271" xr:uid="{00000000-0005-0000-0000-0000B7060000}"/>
    <cellStyle name="20% - Accent2 6 2 2 2 5 2" xfId="15363" xr:uid="{00000000-0005-0000-0000-0000B8060000}"/>
    <cellStyle name="20% - Accent2 6 2 2 2 6" xfId="8823" xr:uid="{00000000-0005-0000-0000-0000B9060000}"/>
    <cellStyle name="20% - Accent2 6 2 2 3" xfId="1960" xr:uid="{00000000-0005-0000-0000-0000BA060000}"/>
    <cellStyle name="20% - Accent2 6 2 2 3 2" xfId="6017" xr:uid="{00000000-0005-0000-0000-0000BB060000}"/>
    <cellStyle name="20% - Accent2 6 2 2 3 2 2" xfId="13295" xr:uid="{00000000-0005-0000-0000-0000BC060000}"/>
    <cellStyle name="20% - Accent2 6 2 2 3 3" xfId="9756" xr:uid="{00000000-0005-0000-0000-0000BD060000}"/>
    <cellStyle name="20% - Accent2 6 2 2 4" xfId="3659" xr:uid="{00000000-0005-0000-0000-0000BE060000}"/>
    <cellStyle name="20% - Accent2 6 2 2 4 2" xfId="11167" xr:uid="{00000000-0005-0000-0000-0000BF060000}"/>
    <cellStyle name="20% - Accent2 6 2 2 5" xfId="4074" xr:uid="{00000000-0005-0000-0000-0000C0060000}"/>
    <cellStyle name="20% - Accent2 6 2 2 5 2" xfId="11582" xr:uid="{00000000-0005-0000-0000-0000C1060000}"/>
    <cellStyle name="20% - Accent2 6 2 2 6" xfId="5223" xr:uid="{00000000-0005-0000-0000-0000C2060000}"/>
    <cellStyle name="20% - Accent2 6 2 2 6 2" xfId="12501" xr:uid="{00000000-0005-0000-0000-0000C3060000}"/>
    <cellStyle name="20% - Accent2 6 2 2 7" xfId="5804" xr:uid="{00000000-0005-0000-0000-0000C4060000}"/>
    <cellStyle name="20% - Accent2 6 2 2 7 2" xfId="13082" xr:uid="{00000000-0005-0000-0000-0000C5060000}"/>
    <cellStyle name="20% - Accent2 6 2 2 8" xfId="6015" xr:uid="{00000000-0005-0000-0000-0000C6060000}"/>
    <cellStyle name="20% - Accent2 6 2 2 8 2" xfId="13293" xr:uid="{00000000-0005-0000-0000-0000C7060000}"/>
    <cellStyle name="20% - Accent2 6 2 2 9" xfId="7690" xr:uid="{00000000-0005-0000-0000-0000C8060000}"/>
    <cellStyle name="20% - Accent2 6 2 2 9 2" xfId="14782" xr:uid="{00000000-0005-0000-0000-0000C9060000}"/>
    <cellStyle name="20% - Accent2 6 2 3" xfId="191" xr:uid="{00000000-0005-0000-0000-0000CA060000}"/>
    <cellStyle name="20% - Accent2 6 2 3 2" xfId="1962" xr:uid="{00000000-0005-0000-0000-0000CB060000}"/>
    <cellStyle name="20% - Accent2 6 2 3 2 2" xfId="9758" xr:uid="{00000000-0005-0000-0000-0000CC060000}"/>
    <cellStyle name="20% - Accent2 6 2 3 3" xfId="3146" xr:uid="{00000000-0005-0000-0000-0000CD060000}"/>
    <cellStyle name="20% - Accent2 6 2 3 3 2" xfId="10657" xr:uid="{00000000-0005-0000-0000-0000CE060000}"/>
    <cellStyle name="20% - Accent2 6 2 3 4" xfId="6018" xr:uid="{00000000-0005-0000-0000-0000CF060000}"/>
    <cellStyle name="20% - Accent2 6 2 3 4 2" xfId="13296" xr:uid="{00000000-0005-0000-0000-0000D0060000}"/>
    <cellStyle name="20% - Accent2 6 2 3 5" xfId="7982" xr:uid="{00000000-0005-0000-0000-0000D1060000}"/>
    <cellStyle name="20% - Accent2 6 2 3 5 2" xfId="15074" xr:uid="{00000000-0005-0000-0000-0000D2060000}"/>
    <cellStyle name="20% - Accent2 6 2 3 6" xfId="8824" xr:uid="{00000000-0005-0000-0000-0000D3060000}"/>
    <cellStyle name="20% - Accent2 6 2 4" xfId="1959" xr:uid="{00000000-0005-0000-0000-0000D4060000}"/>
    <cellStyle name="20% - Accent2 6 2 4 2" xfId="6019" xr:uid="{00000000-0005-0000-0000-0000D5060000}"/>
    <cellStyle name="20% - Accent2 6 2 4 2 2" xfId="13297" xr:uid="{00000000-0005-0000-0000-0000D6060000}"/>
    <cellStyle name="20% - Accent2 6 2 4 3" xfId="9755" xr:uid="{00000000-0005-0000-0000-0000D7060000}"/>
    <cellStyle name="20% - Accent2 6 2 5" xfId="3359" xr:uid="{00000000-0005-0000-0000-0000D8060000}"/>
    <cellStyle name="20% - Accent2 6 2 5 2" xfId="10870" xr:uid="{00000000-0005-0000-0000-0000D9060000}"/>
    <cellStyle name="20% - Accent2 6 2 6" xfId="4073" xr:uid="{00000000-0005-0000-0000-0000DA060000}"/>
    <cellStyle name="20% - Accent2 6 2 6 2" xfId="11581" xr:uid="{00000000-0005-0000-0000-0000DB060000}"/>
    <cellStyle name="20% - Accent2 6 2 7" xfId="4934" xr:uid="{00000000-0005-0000-0000-0000DC060000}"/>
    <cellStyle name="20% - Accent2 6 2 7 2" xfId="12212" xr:uid="{00000000-0005-0000-0000-0000DD060000}"/>
    <cellStyle name="20% - Accent2 6 2 8" xfId="5515" xr:uid="{00000000-0005-0000-0000-0000DE060000}"/>
    <cellStyle name="20% - Accent2 6 2 8 2" xfId="12793" xr:uid="{00000000-0005-0000-0000-0000DF060000}"/>
    <cellStyle name="20% - Accent2 6 2 9" xfId="6014" xr:uid="{00000000-0005-0000-0000-0000E0060000}"/>
    <cellStyle name="20% - Accent2 6 2 9 2" xfId="13292" xr:uid="{00000000-0005-0000-0000-0000E1060000}"/>
    <cellStyle name="20% - Accent2 6 3" xfId="192" xr:uid="{00000000-0005-0000-0000-0000E2060000}"/>
    <cellStyle name="20% - Accent2 6 3 10" xfId="8825" xr:uid="{00000000-0005-0000-0000-0000E3060000}"/>
    <cellStyle name="20% - Accent2 6 3 2" xfId="193" xr:uid="{00000000-0005-0000-0000-0000E4060000}"/>
    <cellStyle name="20% - Accent2 6 3 2 2" xfId="1964" xr:uid="{00000000-0005-0000-0000-0000E5060000}"/>
    <cellStyle name="20% - Accent2 6 3 2 2 2" xfId="9760" xr:uid="{00000000-0005-0000-0000-0000E6060000}"/>
    <cellStyle name="20% - Accent2 6 3 2 3" xfId="4015" xr:uid="{00000000-0005-0000-0000-0000E7060000}"/>
    <cellStyle name="20% - Accent2 6 3 2 3 2" xfId="11523" xr:uid="{00000000-0005-0000-0000-0000E8060000}"/>
    <cellStyle name="20% - Accent2 6 3 2 4" xfId="6021" xr:uid="{00000000-0005-0000-0000-0000E9060000}"/>
    <cellStyle name="20% - Accent2 6 3 2 4 2" xfId="13299" xr:uid="{00000000-0005-0000-0000-0000EA060000}"/>
    <cellStyle name="20% - Accent2 6 3 2 5" xfId="8128" xr:uid="{00000000-0005-0000-0000-0000EB060000}"/>
    <cellStyle name="20% - Accent2 6 3 2 5 2" xfId="15220" xr:uid="{00000000-0005-0000-0000-0000EC060000}"/>
    <cellStyle name="20% - Accent2 6 3 2 6" xfId="8826" xr:uid="{00000000-0005-0000-0000-0000ED060000}"/>
    <cellStyle name="20% - Accent2 6 3 3" xfId="1963" xr:uid="{00000000-0005-0000-0000-0000EE060000}"/>
    <cellStyle name="20% - Accent2 6 3 3 2" xfId="6022" xr:uid="{00000000-0005-0000-0000-0000EF060000}"/>
    <cellStyle name="20% - Accent2 6 3 3 2 2" xfId="13300" xr:uid="{00000000-0005-0000-0000-0000F0060000}"/>
    <cellStyle name="20% - Accent2 6 3 3 3" xfId="9759" xr:uid="{00000000-0005-0000-0000-0000F1060000}"/>
    <cellStyle name="20% - Accent2 6 3 4" xfId="3516" xr:uid="{00000000-0005-0000-0000-0000F2060000}"/>
    <cellStyle name="20% - Accent2 6 3 4 2" xfId="11024" xr:uid="{00000000-0005-0000-0000-0000F3060000}"/>
    <cellStyle name="20% - Accent2 6 3 5" xfId="4020" xr:uid="{00000000-0005-0000-0000-0000F4060000}"/>
    <cellStyle name="20% - Accent2 6 3 5 2" xfId="11528" xr:uid="{00000000-0005-0000-0000-0000F5060000}"/>
    <cellStyle name="20% - Accent2 6 3 6" xfId="5080" xr:uid="{00000000-0005-0000-0000-0000F6060000}"/>
    <cellStyle name="20% - Accent2 6 3 6 2" xfId="12358" xr:uid="{00000000-0005-0000-0000-0000F7060000}"/>
    <cellStyle name="20% - Accent2 6 3 7" xfId="5661" xr:uid="{00000000-0005-0000-0000-0000F8060000}"/>
    <cellStyle name="20% - Accent2 6 3 7 2" xfId="12939" xr:uid="{00000000-0005-0000-0000-0000F9060000}"/>
    <cellStyle name="20% - Accent2 6 3 8" xfId="6020" xr:uid="{00000000-0005-0000-0000-0000FA060000}"/>
    <cellStyle name="20% - Accent2 6 3 8 2" xfId="13298" xr:uid="{00000000-0005-0000-0000-0000FB060000}"/>
    <cellStyle name="20% - Accent2 6 3 9" xfId="7547" xr:uid="{00000000-0005-0000-0000-0000FC060000}"/>
    <cellStyle name="20% - Accent2 6 3 9 2" xfId="14639" xr:uid="{00000000-0005-0000-0000-0000FD060000}"/>
    <cellStyle name="20% - Accent2 6 4" xfId="194" xr:uid="{00000000-0005-0000-0000-0000FE060000}"/>
    <cellStyle name="20% - Accent2 6 4 2" xfId="1965" xr:uid="{00000000-0005-0000-0000-0000FF060000}"/>
    <cellStyle name="20% - Accent2 6 4 2 2" xfId="9761" xr:uid="{00000000-0005-0000-0000-000000070000}"/>
    <cellStyle name="20% - Accent2 6 4 3" xfId="4042" xr:uid="{00000000-0005-0000-0000-000001070000}"/>
    <cellStyle name="20% - Accent2 6 4 3 2" xfId="11550" xr:uid="{00000000-0005-0000-0000-000002070000}"/>
    <cellStyle name="20% - Accent2 6 4 4" xfId="6023" xr:uid="{00000000-0005-0000-0000-000003070000}"/>
    <cellStyle name="20% - Accent2 6 4 4 2" xfId="13301" xr:uid="{00000000-0005-0000-0000-000004070000}"/>
    <cellStyle name="20% - Accent2 6 4 5" xfId="7839" xr:uid="{00000000-0005-0000-0000-000005070000}"/>
    <cellStyle name="20% - Accent2 6 4 5 2" xfId="14931" xr:uid="{00000000-0005-0000-0000-000006070000}"/>
    <cellStyle name="20% - Accent2 6 4 6" xfId="8827" xr:uid="{00000000-0005-0000-0000-000007070000}"/>
    <cellStyle name="20% - Accent2 6 5" xfId="1958" xr:uid="{00000000-0005-0000-0000-000008070000}"/>
    <cellStyle name="20% - Accent2 6 5 2" xfId="6024" xr:uid="{00000000-0005-0000-0000-000009070000}"/>
    <cellStyle name="20% - Accent2 6 5 2 2" xfId="13302" xr:uid="{00000000-0005-0000-0000-00000A070000}"/>
    <cellStyle name="20% - Accent2 6 5 3" xfId="9754" xr:uid="{00000000-0005-0000-0000-00000B070000}"/>
    <cellStyle name="20% - Accent2 6 6" xfId="3214" xr:uid="{00000000-0005-0000-0000-00000C070000}"/>
    <cellStyle name="20% - Accent2 6 6 2" xfId="10725" xr:uid="{00000000-0005-0000-0000-00000D070000}"/>
    <cellStyle name="20% - Accent2 6 7" xfId="3716" xr:uid="{00000000-0005-0000-0000-00000E070000}"/>
    <cellStyle name="20% - Accent2 6 7 2" xfId="11224" xr:uid="{00000000-0005-0000-0000-00000F070000}"/>
    <cellStyle name="20% - Accent2 6 8" xfId="4791" xr:uid="{00000000-0005-0000-0000-000010070000}"/>
    <cellStyle name="20% - Accent2 6 8 2" xfId="12069" xr:uid="{00000000-0005-0000-0000-000011070000}"/>
    <cellStyle name="20% - Accent2 6 9" xfId="5372" xr:uid="{00000000-0005-0000-0000-000012070000}"/>
    <cellStyle name="20% - Accent2 6 9 2" xfId="12650" xr:uid="{00000000-0005-0000-0000-000013070000}"/>
    <cellStyle name="20% - Accent2 7" xfId="195" xr:uid="{00000000-0005-0000-0000-000014070000}"/>
    <cellStyle name="20% - Accent2 7 10" xfId="7279" xr:uid="{00000000-0005-0000-0000-000015070000}"/>
    <cellStyle name="20% - Accent2 7 10 2" xfId="14371" xr:uid="{00000000-0005-0000-0000-000016070000}"/>
    <cellStyle name="20% - Accent2 7 11" xfId="8828" xr:uid="{00000000-0005-0000-0000-000017070000}"/>
    <cellStyle name="20% - Accent2 7 2" xfId="196" xr:uid="{00000000-0005-0000-0000-000018070000}"/>
    <cellStyle name="20% - Accent2 7 2 10" xfId="8829" xr:uid="{00000000-0005-0000-0000-000019070000}"/>
    <cellStyle name="20% - Accent2 7 2 2" xfId="197" xr:uid="{00000000-0005-0000-0000-00001A070000}"/>
    <cellStyle name="20% - Accent2 7 2 2 2" xfId="1968" xr:uid="{00000000-0005-0000-0000-00001B070000}"/>
    <cellStyle name="20% - Accent2 7 2 2 2 2" xfId="9764" xr:uid="{00000000-0005-0000-0000-00001C070000}"/>
    <cellStyle name="20% - Accent2 7 2 2 3" xfId="3772" xr:uid="{00000000-0005-0000-0000-00001D070000}"/>
    <cellStyle name="20% - Accent2 7 2 2 3 2" xfId="11280" xr:uid="{00000000-0005-0000-0000-00001E070000}"/>
    <cellStyle name="20% - Accent2 7 2 2 4" xfId="6027" xr:uid="{00000000-0005-0000-0000-00001F070000}"/>
    <cellStyle name="20% - Accent2 7 2 2 4 2" xfId="13305" xr:uid="{00000000-0005-0000-0000-000020070000}"/>
    <cellStyle name="20% - Accent2 7 2 2 5" xfId="8149" xr:uid="{00000000-0005-0000-0000-000021070000}"/>
    <cellStyle name="20% - Accent2 7 2 2 5 2" xfId="15241" xr:uid="{00000000-0005-0000-0000-000022070000}"/>
    <cellStyle name="20% - Accent2 7 2 2 6" xfId="8830" xr:uid="{00000000-0005-0000-0000-000023070000}"/>
    <cellStyle name="20% - Accent2 7 2 3" xfId="1967" xr:uid="{00000000-0005-0000-0000-000024070000}"/>
    <cellStyle name="20% - Accent2 7 2 3 2" xfId="6028" xr:uid="{00000000-0005-0000-0000-000025070000}"/>
    <cellStyle name="20% - Accent2 7 2 3 2 2" xfId="13306" xr:uid="{00000000-0005-0000-0000-000026070000}"/>
    <cellStyle name="20% - Accent2 7 2 3 3" xfId="9763" xr:uid="{00000000-0005-0000-0000-000027070000}"/>
    <cellStyle name="20% - Accent2 7 2 4" xfId="3537" xr:uid="{00000000-0005-0000-0000-000028070000}"/>
    <cellStyle name="20% - Accent2 7 2 4 2" xfId="11045" xr:uid="{00000000-0005-0000-0000-000029070000}"/>
    <cellStyle name="20% - Accent2 7 2 5" xfId="3133" xr:uid="{00000000-0005-0000-0000-00002A070000}"/>
    <cellStyle name="20% - Accent2 7 2 5 2" xfId="10644" xr:uid="{00000000-0005-0000-0000-00002B070000}"/>
    <cellStyle name="20% - Accent2 7 2 6" xfId="5101" xr:uid="{00000000-0005-0000-0000-00002C070000}"/>
    <cellStyle name="20% - Accent2 7 2 6 2" xfId="12379" xr:uid="{00000000-0005-0000-0000-00002D070000}"/>
    <cellStyle name="20% - Accent2 7 2 7" xfId="5682" xr:uid="{00000000-0005-0000-0000-00002E070000}"/>
    <cellStyle name="20% - Accent2 7 2 7 2" xfId="12960" xr:uid="{00000000-0005-0000-0000-00002F070000}"/>
    <cellStyle name="20% - Accent2 7 2 8" xfId="6026" xr:uid="{00000000-0005-0000-0000-000030070000}"/>
    <cellStyle name="20% - Accent2 7 2 8 2" xfId="13304" xr:uid="{00000000-0005-0000-0000-000031070000}"/>
    <cellStyle name="20% - Accent2 7 2 9" xfId="7568" xr:uid="{00000000-0005-0000-0000-000032070000}"/>
    <cellStyle name="20% - Accent2 7 2 9 2" xfId="14660" xr:uid="{00000000-0005-0000-0000-000033070000}"/>
    <cellStyle name="20% - Accent2 7 3" xfId="198" xr:uid="{00000000-0005-0000-0000-000034070000}"/>
    <cellStyle name="20% - Accent2 7 3 2" xfId="1969" xr:uid="{00000000-0005-0000-0000-000035070000}"/>
    <cellStyle name="20% - Accent2 7 3 2 2" xfId="9765" xr:uid="{00000000-0005-0000-0000-000036070000}"/>
    <cellStyle name="20% - Accent2 7 3 3" xfId="3893" xr:uid="{00000000-0005-0000-0000-000037070000}"/>
    <cellStyle name="20% - Accent2 7 3 3 2" xfId="11401" xr:uid="{00000000-0005-0000-0000-000038070000}"/>
    <cellStyle name="20% - Accent2 7 3 4" xfId="6029" xr:uid="{00000000-0005-0000-0000-000039070000}"/>
    <cellStyle name="20% - Accent2 7 3 4 2" xfId="13307" xr:uid="{00000000-0005-0000-0000-00003A070000}"/>
    <cellStyle name="20% - Accent2 7 3 5" xfId="7860" xr:uid="{00000000-0005-0000-0000-00003B070000}"/>
    <cellStyle name="20% - Accent2 7 3 5 2" xfId="14952" xr:uid="{00000000-0005-0000-0000-00003C070000}"/>
    <cellStyle name="20% - Accent2 7 3 6" xfId="8831" xr:uid="{00000000-0005-0000-0000-00003D070000}"/>
    <cellStyle name="20% - Accent2 7 4" xfId="1966" xr:uid="{00000000-0005-0000-0000-00003E070000}"/>
    <cellStyle name="20% - Accent2 7 4 2" xfId="6030" xr:uid="{00000000-0005-0000-0000-00003F070000}"/>
    <cellStyle name="20% - Accent2 7 4 2 2" xfId="13308" xr:uid="{00000000-0005-0000-0000-000040070000}"/>
    <cellStyle name="20% - Accent2 7 4 3" xfId="9762" xr:uid="{00000000-0005-0000-0000-000041070000}"/>
    <cellStyle name="20% - Accent2 7 5" xfId="3235" xr:uid="{00000000-0005-0000-0000-000042070000}"/>
    <cellStyle name="20% - Accent2 7 5 2" xfId="10746" xr:uid="{00000000-0005-0000-0000-000043070000}"/>
    <cellStyle name="20% - Accent2 7 6" xfId="3875" xr:uid="{00000000-0005-0000-0000-000044070000}"/>
    <cellStyle name="20% - Accent2 7 6 2" xfId="11383" xr:uid="{00000000-0005-0000-0000-000045070000}"/>
    <cellStyle name="20% - Accent2 7 7" xfId="4812" xr:uid="{00000000-0005-0000-0000-000046070000}"/>
    <cellStyle name="20% - Accent2 7 7 2" xfId="12090" xr:uid="{00000000-0005-0000-0000-000047070000}"/>
    <cellStyle name="20% - Accent2 7 8" xfId="5393" xr:uid="{00000000-0005-0000-0000-000048070000}"/>
    <cellStyle name="20% - Accent2 7 8 2" xfId="12671" xr:uid="{00000000-0005-0000-0000-000049070000}"/>
    <cellStyle name="20% - Accent2 7 9" xfId="6025" xr:uid="{00000000-0005-0000-0000-00004A070000}"/>
    <cellStyle name="20% - Accent2 7 9 2" xfId="13303" xr:uid="{00000000-0005-0000-0000-00004B070000}"/>
    <cellStyle name="20% - Accent2 8" xfId="199" xr:uid="{00000000-0005-0000-0000-00004C070000}"/>
    <cellStyle name="20% - Accent2 8 10" xfId="8832" xr:uid="{00000000-0005-0000-0000-00004D070000}"/>
    <cellStyle name="20% - Accent2 8 2" xfId="200" xr:uid="{00000000-0005-0000-0000-00004E070000}"/>
    <cellStyle name="20% - Accent2 8 2 2" xfId="1971" xr:uid="{00000000-0005-0000-0000-00004F070000}"/>
    <cellStyle name="20% - Accent2 8 2 2 2" xfId="9767" xr:uid="{00000000-0005-0000-0000-000050070000}"/>
    <cellStyle name="20% - Accent2 8 2 3" xfId="4086" xr:uid="{00000000-0005-0000-0000-000051070000}"/>
    <cellStyle name="20% - Accent2 8 2 3 2" xfId="11594" xr:uid="{00000000-0005-0000-0000-000052070000}"/>
    <cellStyle name="20% - Accent2 8 2 4" xfId="6032" xr:uid="{00000000-0005-0000-0000-000053070000}"/>
    <cellStyle name="20% - Accent2 8 2 4 2" xfId="13310" xr:uid="{00000000-0005-0000-0000-000054070000}"/>
    <cellStyle name="20% - Accent2 8 2 5" xfId="8002" xr:uid="{00000000-0005-0000-0000-000055070000}"/>
    <cellStyle name="20% - Accent2 8 2 5 2" xfId="15094" xr:uid="{00000000-0005-0000-0000-000056070000}"/>
    <cellStyle name="20% - Accent2 8 2 6" xfId="8833" xr:uid="{00000000-0005-0000-0000-000057070000}"/>
    <cellStyle name="20% - Accent2 8 3" xfId="1970" xr:uid="{00000000-0005-0000-0000-000058070000}"/>
    <cellStyle name="20% - Accent2 8 3 2" xfId="6033" xr:uid="{00000000-0005-0000-0000-000059070000}"/>
    <cellStyle name="20% - Accent2 8 3 2 2" xfId="13311" xr:uid="{00000000-0005-0000-0000-00005A070000}"/>
    <cellStyle name="20% - Accent2 8 3 3" xfId="9766" xr:uid="{00000000-0005-0000-0000-00005B070000}"/>
    <cellStyle name="20% - Accent2 8 4" xfId="3380" xr:uid="{00000000-0005-0000-0000-00005C070000}"/>
    <cellStyle name="20% - Accent2 8 4 2" xfId="10890" xr:uid="{00000000-0005-0000-0000-00005D070000}"/>
    <cellStyle name="20% - Accent2 8 5" xfId="3829" xr:uid="{00000000-0005-0000-0000-00005E070000}"/>
    <cellStyle name="20% - Accent2 8 5 2" xfId="11337" xr:uid="{00000000-0005-0000-0000-00005F070000}"/>
    <cellStyle name="20% - Accent2 8 6" xfId="4954" xr:uid="{00000000-0005-0000-0000-000060070000}"/>
    <cellStyle name="20% - Accent2 8 6 2" xfId="12232" xr:uid="{00000000-0005-0000-0000-000061070000}"/>
    <cellStyle name="20% - Accent2 8 7" xfId="5535" xr:uid="{00000000-0005-0000-0000-000062070000}"/>
    <cellStyle name="20% - Accent2 8 7 2" xfId="12813" xr:uid="{00000000-0005-0000-0000-000063070000}"/>
    <cellStyle name="20% - Accent2 8 8" xfId="6031" xr:uid="{00000000-0005-0000-0000-000064070000}"/>
    <cellStyle name="20% - Accent2 8 8 2" xfId="13309" xr:uid="{00000000-0005-0000-0000-000065070000}"/>
    <cellStyle name="20% - Accent2 8 9" xfId="7421" xr:uid="{00000000-0005-0000-0000-000066070000}"/>
    <cellStyle name="20% - Accent2 8 9 2" xfId="14513" xr:uid="{00000000-0005-0000-0000-000067070000}"/>
    <cellStyle name="20% - Accent2 9" xfId="201" xr:uid="{00000000-0005-0000-0000-000068070000}"/>
    <cellStyle name="20% - Accent2 9 2" xfId="1972" xr:uid="{00000000-0005-0000-0000-000069070000}"/>
    <cellStyle name="20% - Accent2 9 2 2" xfId="9768" xr:uid="{00000000-0005-0000-0000-00006A070000}"/>
    <cellStyle name="20% - Accent2 9 3" xfId="3901" xr:uid="{00000000-0005-0000-0000-00006B070000}"/>
    <cellStyle name="20% - Accent2 9 3 2" xfId="11409" xr:uid="{00000000-0005-0000-0000-00006C070000}"/>
    <cellStyle name="20% - Accent2 9 4" xfId="6034" xr:uid="{00000000-0005-0000-0000-00006D070000}"/>
    <cellStyle name="20% - Accent2 9 4 2" xfId="13312" xr:uid="{00000000-0005-0000-0000-00006E070000}"/>
    <cellStyle name="20% - Accent2 9 5" xfId="8386" xr:uid="{00000000-0005-0000-0000-00006F070000}"/>
    <cellStyle name="20% - Accent2 9 5 2" xfId="15429" xr:uid="{00000000-0005-0000-0000-000070070000}"/>
    <cellStyle name="20% - Accent2 9 6" xfId="8834" xr:uid="{00000000-0005-0000-0000-000071070000}"/>
    <cellStyle name="20% - Accent3" xfId="28" builtinId="38" customBuiltin="1"/>
    <cellStyle name="20% - Accent3 10" xfId="203" xr:uid="{00000000-0005-0000-0000-000073070000}"/>
    <cellStyle name="20% - Accent3 10 2" xfId="1974" xr:uid="{00000000-0005-0000-0000-000074070000}"/>
    <cellStyle name="20% - Accent3 10 2 2" xfId="3746" xr:uid="{00000000-0005-0000-0000-000075070000}"/>
    <cellStyle name="20% - Accent3 10 2 2 2" xfId="11254" xr:uid="{00000000-0005-0000-0000-000076070000}"/>
    <cellStyle name="20% - Accent3 10 2 3" xfId="6037" xr:uid="{00000000-0005-0000-0000-000077070000}"/>
    <cellStyle name="20% - Accent3 10 2 3 2" xfId="13315" xr:uid="{00000000-0005-0000-0000-000078070000}"/>
    <cellStyle name="20% - Accent3 10 2 4" xfId="9770" xr:uid="{00000000-0005-0000-0000-000079070000}"/>
    <cellStyle name="20% - Accent3 10 3" xfId="3955" xr:uid="{00000000-0005-0000-0000-00007A070000}"/>
    <cellStyle name="20% - Accent3 10 3 2" xfId="11463" xr:uid="{00000000-0005-0000-0000-00007B070000}"/>
    <cellStyle name="20% - Accent3 10 4" xfId="6036" xr:uid="{00000000-0005-0000-0000-00007C070000}"/>
    <cellStyle name="20% - Accent3 10 4 2" xfId="13314" xr:uid="{00000000-0005-0000-0000-00007D070000}"/>
    <cellStyle name="20% - Accent3 10 5" xfId="8476" xr:uid="{00000000-0005-0000-0000-00007E070000}"/>
    <cellStyle name="20% - Accent3 10 5 2" xfId="15519" xr:uid="{00000000-0005-0000-0000-00007F070000}"/>
    <cellStyle name="20% - Accent3 10 6" xfId="8836" xr:uid="{00000000-0005-0000-0000-000080070000}"/>
    <cellStyle name="20% - Accent3 11" xfId="204" xr:uid="{00000000-0005-0000-0000-000081070000}"/>
    <cellStyle name="20% - Accent3 11 2" xfId="1975" xr:uid="{00000000-0005-0000-0000-000082070000}"/>
    <cellStyle name="20% - Accent3 11 2 2" xfId="9771" xr:uid="{00000000-0005-0000-0000-000083070000}"/>
    <cellStyle name="20% - Accent3 11 3" xfId="4088" xr:uid="{00000000-0005-0000-0000-000084070000}"/>
    <cellStyle name="20% - Accent3 11 3 2" xfId="11596" xr:uid="{00000000-0005-0000-0000-000085070000}"/>
    <cellStyle name="20% - Accent3 11 4" xfId="6038" xr:uid="{00000000-0005-0000-0000-000086070000}"/>
    <cellStyle name="20% - Accent3 11 4 2" xfId="13316" xr:uid="{00000000-0005-0000-0000-000087070000}"/>
    <cellStyle name="20% - Accent3 11 5" xfId="8565" xr:uid="{00000000-0005-0000-0000-000088070000}"/>
    <cellStyle name="20% - Accent3 11 5 2" xfId="15608" xr:uid="{00000000-0005-0000-0000-000089070000}"/>
    <cellStyle name="20% - Accent3 11 6" xfId="8837" xr:uid="{00000000-0005-0000-0000-00008A070000}"/>
    <cellStyle name="20% - Accent3 12" xfId="205" xr:uid="{00000000-0005-0000-0000-00008B070000}"/>
    <cellStyle name="20% - Accent3 12 2" xfId="206" xr:uid="{00000000-0005-0000-0000-00008C070000}"/>
    <cellStyle name="20% - Accent3 12 2 2" xfId="1977" xr:uid="{00000000-0005-0000-0000-00008D070000}"/>
    <cellStyle name="20% - Accent3 12 2 2 2" xfId="9773" xr:uid="{00000000-0005-0000-0000-00008E070000}"/>
    <cellStyle name="20% - Accent3 12 2 3" xfId="3917" xr:uid="{00000000-0005-0000-0000-00008F070000}"/>
    <cellStyle name="20% - Accent3 12 2 3 2" xfId="11425" xr:uid="{00000000-0005-0000-0000-000090070000}"/>
    <cellStyle name="20% - Accent3 12 2 4" xfId="6040" xr:uid="{00000000-0005-0000-0000-000091070000}"/>
    <cellStyle name="20% - Accent3 12 2 4 2" xfId="13318" xr:uid="{00000000-0005-0000-0000-000092070000}"/>
    <cellStyle name="20% - Accent3 12 2 5" xfId="8839" xr:uid="{00000000-0005-0000-0000-000093070000}"/>
    <cellStyle name="20% - Accent3 12 3" xfId="1976" xr:uid="{00000000-0005-0000-0000-000094070000}"/>
    <cellStyle name="20% - Accent3 12 3 2" xfId="9772" xr:uid="{00000000-0005-0000-0000-000095070000}"/>
    <cellStyle name="20% - Accent3 12 4" xfId="4043" xr:uid="{00000000-0005-0000-0000-000096070000}"/>
    <cellStyle name="20% - Accent3 12 4 2" xfId="11551" xr:uid="{00000000-0005-0000-0000-000097070000}"/>
    <cellStyle name="20% - Accent3 12 5" xfId="6039" xr:uid="{00000000-0005-0000-0000-000098070000}"/>
    <cellStyle name="20% - Accent3 12 5 2" xfId="13317" xr:uid="{00000000-0005-0000-0000-000099070000}"/>
    <cellStyle name="20% - Accent3 12 6" xfId="7717" xr:uid="{00000000-0005-0000-0000-00009A070000}"/>
    <cellStyle name="20% - Accent3 12 6 2" xfId="14809" xr:uid="{00000000-0005-0000-0000-00009B070000}"/>
    <cellStyle name="20% - Accent3 12 7" xfId="8838" xr:uid="{00000000-0005-0000-0000-00009C070000}"/>
    <cellStyle name="20% - Accent3 13" xfId="207" xr:uid="{00000000-0005-0000-0000-00009D070000}"/>
    <cellStyle name="20% - Accent3 13 2" xfId="1978" xr:uid="{00000000-0005-0000-0000-00009E070000}"/>
    <cellStyle name="20% - Accent3 13 2 2" xfId="9774" xr:uid="{00000000-0005-0000-0000-00009F070000}"/>
    <cellStyle name="20% - Accent3 13 3" xfId="4075" xr:uid="{00000000-0005-0000-0000-0000A0070000}"/>
    <cellStyle name="20% - Accent3 13 3 2" xfId="11583" xr:uid="{00000000-0005-0000-0000-0000A1070000}"/>
    <cellStyle name="20% - Accent3 13 4" xfId="6041" xr:uid="{00000000-0005-0000-0000-0000A2070000}"/>
    <cellStyle name="20% - Accent3 13 4 2" xfId="13319" xr:uid="{00000000-0005-0000-0000-0000A3070000}"/>
    <cellStyle name="20% - Accent3 13 5" xfId="8840" xr:uid="{00000000-0005-0000-0000-0000A4070000}"/>
    <cellStyle name="20% - Accent3 14" xfId="208" xr:uid="{00000000-0005-0000-0000-0000A5070000}"/>
    <cellStyle name="20% - Accent3 14 2" xfId="1979" xr:uid="{00000000-0005-0000-0000-0000A6070000}"/>
    <cellStyle name="20% - Accent3 14 2 2" xfId="9775" xr:uid="{00000000-0005-0000-0000-0000A7070000}"/>
    <cellStyle name="20% - Accent3 14 3" xfId="3741" xr:uid="{00000000-0005-0000-0000-0000A8070000}"/>
    <cellStyle name="20% - Accent3 14 3 2" xfId="11249" xr:uid="{00000000-0005-0000-0000-0000A9070000}"/>
    <cellStyle name="20% - Accent3 14 4" xfId="6042" xr:uid="{00000000-0005-0000-0000-0000AA070000}"/>
    <cellStyle name="20% - Accent3 14 4 2" xfId="13320" xr:uid="{00000000-0005-0000-0000-0000AB070000}"/>
    <cellStyle name="20% - Accent3 14 5" xfId="8841" xr:uid="{00000000-0005-0000-0000-0000AC070000}"/>
    <cellStyle name="20% - Accent3 15" xfId="209" xr:uid="{00000000-0005-0000-0000-0000AD070000}"/>
    <cellStyle name="20% - Accent3 15 2" xfId="1980" xr:uid="{00000000-0005-0000-0000-0000AE070000}"/>
    <cellStyle name="20% - Accent3 15 2 2" xfId="9776" xr:uid="{00000000-0005-0000-0000-0000AF070000}"/>
    <cellStyle name="20% - Accent3 15 3" xfId="3844" xr:uid="{00000000-0005-0000-0000-0000B0070000}"/>
    <cellStyle name="20% - Accent3 15 3 2" xfId="11352" xr:uid="{00000000-0005-0000-0000-0000B1070000}"/>
    <cellStyle name="20% - Accent3 15 4" xfId="6043" xr:uid="{00000000-0005-0000-0000-0000B2070000}"/>
    <cellStyle name="20% - Accent3 15 4 2" xfId="13321" xr:uid="{00000000-0005-0000-0000-0000B3070000}"/>
    <cellStyle name="20% - Accent3 15 5" xfId="8842" xr:uid="{00000000-0005-0000-0000-0000B4070000}"/>
    <cellStyle name="20% - Accent3 16" xfId="210" xr:uid="{00000000-0005-0000-0000-0000B5070000}"/>
    <cellStyle name="20% - Accent3 16 2" xfId="1981" xr:uid="{00000000-0005-0000-0000-0000B6070000}"/>
    <cellStyle name="20% - Accent3 16 2 2" xfId="9777" xr:uid="{00000000-0005-0000-0000-0000B7070000}"/>
    <cellStyle name="20% - Accent3 16 3" xfId="3067" xr:uid="{00000000-0005-0000-0000-0000B8070000}"/>
    <cellStyle name="20% - Accent3 16 3 2" xfId="10578" xr:uid="{00000000-0005-0000-0000-0000B9070000}"/>
    <cellStyle name="20% - Accent3 16 4" xfId="6044" xr:uid="{00000000-0005-0000-0000-0000BA070000}"/>
    <cellStyle name="20% - Accent3 16 4 2" xfId="13322" xr:uid="{00000000-0005-0000-0000-0000BB070000}"/>
    <cellStyle name="20% - Accent3 16 5" xfId="8843" xr:uid="{00000000-0005-0000-0000-0000BC070000}"/>
    <cellStyle name="20% - Accent3 17" xfId="211" xr:uid="{00000000-0005-0000-0000-0000BD070000}"/>
    <cellStyle name="20% - Accent3 17 2" xfId="1982" xr:uid="{00000000-0005-0000-0000-0000BE070000}"/>
    <cellStyle name="20% - Accent3 17 2 2" xfId="9778" xr:uid="{00000000-0005-0000-0000-0000BF070000}"/>
    <cellStyle name="20% - Accent3 17 3" xfId="4061" xr:uid="{00000000-0005-0000-0000-0000C0070000}"/>
    <cellStyle name="20% - Accent3 17 3 2" xfId="11569" xr:uid="{00000000-0005-0000-0000-0000C1070000}"/>
    <cellStyle name="20% - Accent3 17 4" xfId="6045" xr:uid="{00000000-0005-0000-0000-0000C2070000}"/>
    <cellStyle name="20% - Accent3 17 4 2" xfId="13323" xr:uid="{00000000-0005-0000-0000-0000C3070000}"/>
    <cellStyle name="20% - Accent3 17 5" xfId="8844" xr:uid="{00000000-0005-0000-0000-0000C4070000}"/>
    <cellStyle name="20% - Accent3 18" xfId="212" xr:uid="{00000000-0005-0000-0000-0000C5070000}"/>
    <cellStyle name="20% - Accent3 18 2" xfId="1983" xr:uid="{00000000-0005-0000-0000-0000C6070000}"/>
    <cellStyle name="20% - Accent3 18 2 2" xfId="9779" xr:uid="{00000000-0005-0000-0000-0000C7070000}"/>
    <cellStyle name="20% - Accent3 18 3" xfId="3949" xr:uid="{00000000-0005-0000-0000-0000C8070000}"/>
    <cellStyle name="20% - Accent3 18 3 2" xfId="11457" xr:uid="{00000000-0005-0000-0000-0000C9070000}"/>
    <cellStyle name="20% - Accent3 18 4" xfId="6046" xr:uid="{00000000-0005-0000-0000-0000CA070000}"/>
    <cellStyle name="20% - Accent3 18 4 2" xfId="13324" xr:uid="{00000000-0005-0000-0000-0000CB070000}"/>
    <cellStyle name="20% - Accent3 18 5" xfId="8845" xr:uid="{00000000-0005-0000-0000-0000CC070000}"/>
    <cellStyle name="20% - Accent3 19" xfId="1751" xr:uid="{00000000-0005-0000-0000-0000CD070000}"/>
    <cellStyle name="20% - Accent3 19 2" xfId="3001" xr:uid="{00000000-0005-0000-0000-0000CE070000}"/>
    <cellStyle name="20% - Accent3 19 2 2" xfId="10518" xr:uid="{00000000-0005-0000-0000-0000CF070000}"/>
    <cellStyle name="20% - Accent3 19 3" xfId="3691" xr:uid="{00000000-0005-0000-0000-0000D0070000}"/>
    <cellStyle name="20% - Accent3 19 3 2" xfId="11199" xr:uid="{00000000-0005-0000-0000-0000D1070000}"/>
    <cellStyle name="20% - Accent3 19 4" xfId="6047" xr:uid="{00000000-0005-0000-0000-0000D2070000}"/>
    <cellStyle name="20% - Accent3 19 4 2" xfId="13325" xr:uid="{00000000-0005-0000-0000-0000D3070000}"/>
    <cellStyle name="20% - Accent3 19 5" xfId="9580" xr:uid="{00000000-0005-0000-0000-0000D4070000}"/>
    <cellStyle name="20% - Accent3 2" xfId="213" xr:uid="{00000000-0005-0000-0000-0000D5070000}"/>
    <cellStyle name="20% - Accent3 2 10" xfId="3129" xr:uid="{00000000-0005-0000-0000-0000D6070000}"/>
    <cellStyle name="20% - Accent3 2 10 2" xfId="6049" xr:uid="{00000000-0005-0000-0000-0000D7070000}"/>
    <cellStyle name="20% - Accent3 2 10 2 2" xfId="13327" xr:uid="{00000000-0005-0000-0000-0000D8070000}"/>
    <cellStyle name="20% - Accent3 2 10 3" xfId="10640" xr:uid="{00000000-0005-0000-0000-0000D9070000}"/>
    <cellStyle name="20% - Accent3 2 11" xfId="3742" xr:uid="{00000000-0005-0000-0000-0000DA070000}"/>
    <cellStyle name="20% - Accent3 2 11 2" xfId="11250" xr:uid="{00000000-0005-0000-0000-0000DB070000}"/>
    <cellStyle name="20% - Accent3 2 12" xfId="4728" xr:uid="{00000000-0005-0000-0000-0000DC070000}"/>
    <cellStyle name="20% - Accent3 2 12 2" xfId="12006" xr:uid="{00000000-0005-0000-0000-0000DD070000}"/>
    <cellStyle name="20% - Accent3 2 13" xfId="5309" xr:uid="{00000000-0005-0000-0000-0000DE070000}"/>
    <cellStyle name="20% - Accent3 2 13 2" xfId="12587" xr:uid="{00000000-0005-0000-0000-0000DF070000}"/>
    <cellStyle name="20% - Accent3 2 14" xfId="6048" xr:uid="{00000000-0005-0000-0000-0000E0070000}"/>
    <cellStyle name="20% - Accent3 2 14 2" xfId="13326" xr:uid="{00000000-0005-0000-0000-0000E1070000}"/>
    <cellStyle name="20% - Accent3 2 15" xfId="7195" xr:uid="{00000000-0005-0000-0000-0000E2070000}"/>
    <cellStyle name="20% - Accent3 2 15 2" xfId="14287" xr:uid="{00000000-0005-0000-0000-0000E3070000}"/>
    <cellStyle name="20% - Accent3 2 16" xfId="8637" xr:uid="{00000000-0005-0000-0000-0000E4070000}"/>
    <cellStyle name="20% - Accent3 2 17" xfId="8846" xr:uid="{00000000-0005-0000-0000-0000E5070000}"/>
    <cellStyle name="20% - Accent3 2 2" xfId="214" xr:uid="{00000000-0005-0000-0000-0000E6070000}"/>
    <cellStyle name="20% - Accent3 2 2 10" xfId="6050" xr:uid="{00000000-0005-0000-0000-0000E7070000}"/>
    <cellStyle name="20% - Accent3 2 2 10 2" xfId="13328" xr:uid="{00000000-0005-0000-0000-0000E8070000}"/>
    <cellStyle name="20% - Accent3 2 2 11" xfId="7241" xr:uid="{00000000-0005-0000-0000-0000E9070000}"/>
    <cellStyle name="20% - Accent3 2 2 11 2" xfId="14333" xr:uid="{00000000-0005-0000-0000-0000EA070000}"/>
    <cellStyle name="20% - Accent3 2 2 12" xfId="8847" xr:uid="{00000000-0005-0000-0000-0000EB070000}"/>
    <cellStyle name="20% - Accent3 2 2 2" xfId="215" xr:uid="{00000000-0005-0000-0000-0000EC070000}"/>
    <cellStyle name="20% - Accent3 2 2 2 10" xfId="7384" xr:uid="{00000000-0005-0000-0000-0000ED070000}"/>
    <cellStyle name="20% - Accent3 2 2 2 10 2" xfId="14476" xr:uid="{00000000-0005-0000-0000-0000EE070000}"/>
    <cellStyle name="20% - Accent3 2 2 2 11" xfId="8848" xr:uid="{00000000-0005-0000-0000-0000EF070000}"/>
    <cellStyle name="20% - Accent3 2 2 2 2" xfId="216" xr:uid="{00000000-0005-0000-0000-0000F0070000}"/>
    <cellStyle name="20% - Accent3 2 2 2 2 10" xfId="8849" xr:uid="{00000000-0005-0000-0000-0000F1070000}"/>
    <cellStyle name="20% - Accent3 2 2 2 2 2" xfId="217" xr:uid="{00000000-0005-0000-0000-0000F2070000}"/>
    <cellStyle name="20% - Accent3 2 2 2 2 2 2" xfId="1988" xr:uid="{00000000-0005-0000-0000-0000F3070000}"/>
    <cellStyle name="20% - Accent3 2 2 2 2 2 2 2" xfId="9784" xr:uid="{00000000-0005-0000-0000-0000F4070000}"/>
    <cellStyle name="20% - Accent3 2 2 2 2 2 3" xfId="3962" xr:uid="{00000000-0005-0000-0000-0000F5070000}"/>
    <cellStyle name="20% - Accent3 2 2 2 2 2 3 2" xfId="11470" xr:uid="{00000000-0005-0000-0000-0000F6070000}"/>
    <cellStyle name="20% - Accent3 2 2 2 2 2 4" xfId="6053" xr:uid="{00000000-0005-0000-0000-0000F7070000}"/>
    <cellStyle name="20% - Accent3 2 2 2 2 2 4 2" xfId="13331" xr:uid="{00000000-0005-0000-0000-0000F8070000}"/>
    <cellStyle name="20% - Accent3 2 2 2 2 2 5" xfId="8254" xr:uid="{00000000-0005-0000-0000-0000F9070000}"/>
    <cellStyle name="20% - Accent3 2 2 2 2 2 5 2" xfId="15346" xr:uid="{00000000-0005-0000-0000-0000FA070000}"/>
    <cellStyle name="20% - Accent3 2 2 2 2 2 6" xfId="8850" xr:uid="{00000000-0005-0000-0000-0000FB070000}"/>
    <cellStyle name="20% - Accent3 2 2 2 2 3" xfId="1987" xr:uid="{00000000-0005-0000-0000-0000FC070000}"/>
    <cellStyle name="20% - Accent3 2 2 2 2 3 2" xfId="6054" xr:uid="{00000000-0005-0000-0000-0000FD070000}"/>
    <cellStyle name="20% - Accent3 2 2 2 2 3 2 2" xfId="13332" xr:uid="{00000000-0005-0000-0000-0000FE070000}"/>
    <cellStyle name="20% - Accent3 2 2 2 2 3 3" xfId="9783" xr:uid="{00000000-0005-0000-0000-0000FF070000}"/>
    <cellStyle name="20% - Accent3 2 2 2 2 4" xfId="3642" xr:uid="{00000000-0005-0000-0000-000000080000}"/>
    <cellStyle name="20% - Accent3 2 2 2 2 4 2" xfId="11150" xr:uid="{00000000-0005-0000-0000-000001080000}"/>
    <cellStyle name="20% - Accent3 2 2 2 2 5" xfId="3730" xr:uid="{00000000-0005-0000-0000-000002080000}"/>
    <cellStyle name="20% - Accent3 2 2 2 2 5 2" xfId="11238" xr:uid="{00000000-0005-0000-0000-000003080000}"/>
    <cellStyle name="20% - Accent3 2 2 2 2 6" xfId="5206" xr:uid="{00000000-0005-0000-0000-000004080000}"/>
    <cellStyle name="20% - Accent3 2 2 2 2 6 2" xfId="12484" xr:uid="{00000000-0005-0000-0000-000005080000}"/>
    <cellStyle name="20% - Accent3 2 2 2 2 7" xfId="5787" xr:uid="{00000000-0005-0000-0000-000006080000}"/>
    <cellStyle name="20% - Accent3 2 2 2 2 7 2" xfId="13065" xr:uid="{00000000-0005-0000-0000-000007080000}"/>
    <cellStyle name="20% - Accent3 2 2 2 2 8" xfId="6052" xr:uid="{00000000-0005-0000-0000-000008080000}"/>
    <cellStyle name="20% - Accent3 2 2 2 2 8 2" xfId="13330" xr:uid="{00000000-0005-0000-0000-000009080000}"/>
    <cellStyle name="20% - Accent3 2 2 2 2 9" xfId="7673" xr:uid="{00000000-0005-0000-0000-00000A080000}"/>
    <cellStyle name="20% - Accent3 2 2 2 2 9 2" xfId="14765" xr:uid="{00000000-0005-0000-0000-00000B080000}"/>
    <cellStyle name="20% - Accent3 2 2 2 3" xfId="218" xr:uid="{00000000-0005-0000-0000-00000C080000}"/>
    <cellStyle name="20% - Accent3 2 2 2 3 2" xfId="1989" xr:uid="{00000000-0005-0000-0000-00000D080000}"/>
    <cellStyle name="20% - Accent3 2 2 2 3 2 2" xfId="9785" xr:uid="{00000000-0005-0000-0000-00000E080000}"/>
    <cellStyle name="20% - Accent3 2 2 2 3 3" xfId="3866" xr:uid="{00000000-0005-0000-0000-00000F080000}"/>
    <cellStyle name="20% - Accent3 2 2 2 3 3 2" xfId="11374" xr:uid="{00000000-0005-0000-0000-000010080000}"/>
    <cellStyle name="20% - Accent3 2 2 2 3 4" xfId="6055" xr:uid="{00000000-0005-0000-0000-000011080000}"/>
    <cellStyle name="20% - Accent3 2 2 2 3 4 2" xfId="13333" xr:uid="{00000000-0005-0000-0000-000012080000}"/>
    <cellStyle name="20% - Accent3 2 2 2 3 5" xfId="7965" xr:uid="{00000000-0005-0000-0000-000013080000}"/>
    <cellStyle name="20% - Accent3 2 2 2 3 5 2" xfId="15057" xr:uid="{00000000-0005-0000-0000-000014080000}"/>
    <cellStyle name="20% - Accent3 2 2 2 3 6" xfId="8851" xr:uid="{00000000-0005-0000-0000-000015080000}"/>
    <cellStyle name="20% - Accent3 2 2 2 4" xfId="1986" xr:uid="{00000000-0005-0000-0000-000016080000}"/>
    <cellStyle name="20% - Accent3 2 2 2 4 2" xfId="6056" xr:uid="{00000000-0005-0000-0000-000017080000}"/>
    <cellStyle name="20% - Accent3 2 2 2 4 2 2" xfId="13334" xr:uid="{00000000-0005-0000-0000-000018080000}"/>
    <cellStyle name="20% - Accent3 2 2 2 4 3" xfId="9782" xr:uid="{00000000-0005-0000-0000-000019080000}"/>
    <cellStyle name="20% - Accent3 2 2 2 5" xfId="3342" xr:uid="{00000000-0005-0000-0000-00001A080000}"/>
    <cellStyle name="20% - Accent3 2 2 2 5 2" xfId="10853" xr:uid="{00000000-0005-0000-0000-00001B080000}"/>
    <cellStyle name="20% - Accent3 2 2 2 6" xfId="3709" xr:uid="{00000000-0005-0000-0000-00001C080000}"/>
    <cellStyle name="20% - Accent3 2 2 2 6 2" xfId="11217" xr:uid="{00000000-0005-0000-0000-00001D080000}"/>
    <cellStyle name="20% - Accent3 2 2 2 7" xfId="4917" xr:uid="{00000000-0005-0000-0000-00001E080000}"/>
    <cellStyle name="20% - Accent3 2 2 2 7 2" xfId="12195" xr:uid="{00000000-0005-0000-0000-00001F080000}"/>
    <cellStyle name="20% - Accent3 2 2 2 8" xfId="5498" xr:uid="{00000000-0005-0000-0000-000020080000}"/>
    <cellStyle name="20% - Accent3 2 2 2 8 2" xfId="12776" xr:uid="{00000000-0005-0000-0000-000021080000}"/>
    <cellStyle name="20% - Accent3 2 2 2 9" xfId="6051" xr:uid="{00000000-0005-0000-0000-000022080000}"/>
    <cellStyle name="20% - Accent3 2 2 2 9 2" xfId="13329" xr:uid="{00000000-0005-0000-0000-000023080000}"/>
    <cellStyle name="20% - Accent3 2 2 3" xfId="219" xr:uid="{00000000-0005-0000-0000-000024080000}"/>
    <cellStyle name="20% - Accent3 2 2 3 10" xfId="8852" xr:uid="{00000000-0005-0000-0000-000025080000}"/>
    <cellStyle name="20% - Accent3 2 2 3 2" xfId="220" xr:uid="{00000000-0005-0000-0000-000026080000}"/>
    <cellStyle name="20% - Accent3 2 2 3 2 2" xfId="1991" xr:uid="{00000000-0005-0000-0000-000027080000}"/>
    <cellStyle name="20% - Accent3 2 2 3 2 2 2" xfId="9787" xr:uid="{00000000-0005-0000-0000-000028080000}"/>
    <cellStyle name="20% - Accent3 2 2 3 2 3" xfId="3801" xr:uid="{00000000-0005-0000-0000-000029080000}"/>
    <cellStyle name="20% - Accent3 2 2 3 2 3 2" xfId="11309" xr:uid="{00000000-0005-0000-0000-00002A080000}"/>
    <cellStyle name="20% - Accent3 2 2 3 2 4" xfId="6058" xr:uid="{00000000-0005-0000-0000-00002B080000}"/>
    <cellStyle name="20% - Accent3 2 2 3 2 4 2" xfId="13336" xr:uid="{00000000-0005-0000-0000-00002C080000}"/>
    <cellStyle name="20% - Accent3 2 2 3 2 5" xfId="8111" xr:uid="{00000000-0005-0000-0000-00002D080000}"/>
    <cellStyle name="20% - Accent3 2 2 3 2 5 2" xfId="15203" xr:uid="{00000000-0005-0000-0000-00002E080000}"/>
    <cellStyle name="20% - Accent3 2 2 3 2 6" xfId="8853" xr:uid="{00000000-0005-0000-0000-00002F080000}"/>
    <cellStyle name="20% - Accent3 2 2 3 3" xfId="1990" xr:uid="{00000000-0005-0000-0000-000030080000}"/>
    <cellStyle name="20% - Accent3 2 2 3 3 2" xfId="6059" xr:uid="{00000000-0005-0000-0000-000031080000}"/>
    <cellStyle name="20% - Accent3 2 2 3 3 2 2" xfId="13337" xr:uid="{00000000-0005-0000-0000-000032080000}"/>
    <cellStyle name="20% - Accent3 2 2 3 3 3" xfId="9786" xr:uid="{00000000-0005-0000-0000-000033080000}"/>
    <cellStyle name="20% - Accent3 2 2 3 4" xfId="3499" xr:uid="{00000000-0005-0000-0000-000034080000}"/>
    <cellStyle name="20% - Accent3 2 2 3 4 2" xfId="11007" xr:uid="{00000000-0005-0000-0000-000035080000}"/>
    <cellStyle name="20% - Accent3 2 2 3 5" xfId="3160" xr:uid="{00000000-0005-0000-0000-000036080000}"/>
    <cellStyle name="20% - Accent3 2 2 3 5 2" xfId="10671" xr:uid="{00000000-0005-0000-0000-000037080000}"/>
    <cellStyle name="20% - Accent3 2 2 3 6" xfId="5063" xr:uid="{00000000-0005-0000-0000-000038080000}"/>
    <cellStyle name="20% - Accent3 2 2 3 6 2" xfId="12341" xr:uid="{00000000-0005-0000-0000-000039080000}"/>
    <cellStyle name="20% - Accent3 2 2 3 7" xfId="5644" xr:uid="{00000000-0005-0000-0000-00003A080000}"/>
    <cellStyle name="20% - Accent3 2 2 3 7 2" xfId="12922" xr:uid="{00000000-0005-0000-0000-00003B080000}"/>
    <cellStyle name="20% - Accent3 2 2 3 8" xfId="6057" xr:uid="{00000000-0005-0000-0000-00003C080000}"/>
    <cellStyle name="20% - Accent3 2 2 3 8 2" xfId="13335" xr:uid="{00000000-0005-0000-0000-00003D080000}"/>
    <cellStyle name="20% - Accent3 2 2 3 9" xfId="7530" xr:uid="{00000000-0005-0000-0000-00003E080000}"/>
    <cellStyle name="20% - Accent3 2 2 3 9 2" xfId="14622" xr:uid="{00000000-0005-0000-0000-00003F080000}"/>
    <cellStyle name="20% - Accent3 2 2 4" xfId="221" xr:uid="{00000000-0005-0000-0000-000040080000}"/>
    <cellStyle name="20% - Accent3 2 2 4 2" xfId="1992" xr:uid="{00000000-0005-0000-0000-000041080000}"/>
    <cellStyle name="20% - Accent3 2 2 4 2 2" xfId="9788" xr:uid="{00000000-0005-0000-0000-000042080000}"/>
    <cellStyle name="20% - Accent3 2 2 4 3" xfId="4051" xr:uid="{00000000-0005-0000-0000-000043080000}"/>
    <cellStyle name="20% - Accent3 2 2 4 3 2" xfId="11559" xr:uid="{00000000-0005-0000-0000-000044080000}"/>
    <cellStyle name="20% - Accent3 2 2 4 4" xfId="6060" xr:uid="{00000000-0005-0000-0000-000045080000}"/>
    <cellStyle name="20% - Accent3 2 2 4 4 2" xfId="13338" xr:uid="{00000000-0005-0000-0000-000046080000}"/>
    <cellStyle name="20% - Accent3 2 2 4 5" xfId="8458" xr:uid="{00000000-0005-0000-0000-000047080000}"/>
    <cellStyle name="20% - Accent3 2 2 4 5 2" xfId="15501" xr:uid="{00000000-0005-0000-0000-000048080000}"/>
    <cellStyle name="20% - Accent3 2 2 4 6" xfId="8854" xr:uid="{00000000-0005-0000-0000-000049080000}"/>
    <cellStyle name="20% - Accent3 2 2 5" xfId="1985" xr:uid="{00000000-0005-0000-0000-00004A080000}"/>
    <cellStyle name="20% - Accent3 2 2 5 2" xfId="6061" xr:uid="{00000000-0005-0000-0000-00004B080000}"/>
    <cellStyle name="20% - Accent3 2 2 5 2 2" xfId="13339" xr:uid="{00000000-0005-0000-0000-00004C080000}"/>
    <cellStyle name="20% - Accent3 2 2 5 3" xfId="8547" xr:uid="{00000000-0005-0000-0000-00004D080000}"/>
    <cellStyle name="20% - Accent3 2 2 5 3 2" xfId="15590" xr:uid="{00000000-0005-0000-0000-00004E080000}"/>
    <cellStyle name="20% - Accent3 2 2 5 4" xfId="9781" xr:uid="{00000000-0005-0000-0000-00004F080000}"/>
    <cellStyle name="20% - Accent3 2 2 6" xfId="3197" xr:uid="{00000000-0005-0000-0000-000050080000}"/>
    <cellStyle name="20% - Accent3 2 2 6 2" xfId="7822" xr:uid="{00000000-0005-0000-0000-000051080000}"/>
    <cellStyle name="20% - Accent3 2 2 6 2 2" xfId="14914" xr:uid="{00000000-0005-0000-0000-000052080000}"/>
    <cellStyle name="20% - Accent3 2 2 6 3" xfId="10708" xr:uid="{00000000-0005-0000-0000-000053080000}"/>
    <cellStyle name="20% - Accent3 2 2 7" xfId="3935" xr:uid="{00000000-0005-0000-0000-000054080000}"/>
    <cellStyle name="20% - Accent3 2 2 7 2" xfId="11443" xr:uid="{00000000-0005-0000-0000-000055080000}"/>
    <cellStyle name="20% - Accent3 2 2 8" xfId="4774" xr:uid="{00000000-0005-0000-0000-000056080000}"/>
    <cellStyle name="20% - Accent3 2 2 8 2" xfId="12052" xr:uid="{00000000-0005-0000-0000-000057080000}"/>
    <cellStyle name="20% - Accent3 2 2 9" xfId="5355" xr:uid="{00000000-0005-0000-0000-000058080000}"/>
    <cellStyle name="20% - Accent3 2 2 9 2" xfId="12633" xr:uid="{00000000-0005-0000-0000-000059080000}"/>
    <cellStyle name="20% - Accent3 2 3" xfId="222" xr:uid="{00000000-0005-0000-0000-00005A080000}"/>
    <cellStyle name="20% - Accent3 2 3 10" xfId="7338" xr:uid="{00000000-0005-0000-0000-00005B080000}"/>
    <cellStyle name="20% - Accent3 2 3 10 2" xfId="14430" xr:uid="{00000000-0005-0000-0000-00005C080000}"/>
    <cellStyle name="20% - Accent3 2 3 11" xfId="8855" xr:uid="{00000000-0005-0000-0000-00005D080000}"/>
    <cellStyle name="20% - Accent3 2 3 2" xfId="223" xr:uid="{00000000-0005-0000-0000-00005E080000}"/>
    <cellStyle name="20% - Accent3 2 3 2 10" xfId="8856" xr:uid="{00000000-0005-0000-0000-00005F080000}"/>
    <cellStyle name="20% - Accent3 2 3 2 2" xfId="224" xr:uid="{00000000-0005-0000-0000-000060080000}"/>
    <cellStyle name="20% - Accent3 2 3 2 2 2" xfId="1995" xr:uid="{00000000-0005-0000-0000-000061080000}"/>
    <cellStyle name="20% - Accent3 2 3 2 2 2 2" xfId="9791" xr:uid="{00000000-0005-0000-0000-000062080000}"/>
    <cellStyle name="20% - Accent3 2 3 2 2 3" xfId="3960" xr:uid="{00000000-0005-0000-0000-000063080000}"/>
    <cellStyle name="20% - Accent3 2 3 2 2 3 2" xfId="11468" xr:uid="{00000000-0005-0000-0000-000064080000}"/>
    <cellStyle name="20% - Accent3 2 3 2 2 4" xfId="6064" xr:uid="{00000000-0005-0000-0000-000065080000}"/>
    <cellStyle name="20% - Accent3 2 3 2 2 4 2" xfId="13342" xr:uid="{00000000-0005-0000-0000-000066080000}"/>
    <cellStyle name="20% - Accent3 2 3 2 2 5" xfId="8208" xr:uid="{00000000-0005-0000-0000-000067080000}"/>
    <cellStyle name="20% - Accent3 2 3 2 2 5 2" xfId="15300" xr:uid="{00000000-0005-0000-0000-000068080000}"/>
    <cellStyle name="20% - Accent3 2 3 2 2 6" xfId="8857" xr:uid="{00000000-0005-0000-0000-000069080000}"/>
    <cellStyle name="20% - Accent3 2 3 2 3" xfId="1994" xr:uid="{00000000-0005-0000-0000-00006A080000}"/>
    <cellStyle name="20% - Accent3 2 3 2 3 2" xfId="6065" xr:uid="{00000000-0005-0000-0000-00006B080000}"/>
    <cellStyle name="20% - Accent3 2 3 2 3 2 2" xfId="13343" xr:uid="{00000000-0005-0000-0000-00006C080000}"/>
    <cellStyle name="20% - Accent3 2 3 2 3 3" xfId="9790" xr:uid="{00000000-0005-0000-0000-00006D080000}"/>
    <cellStyle name="20% - Accent3 2 3 2 4" xfId="3596" xr:uid="{00000000-0005-0000-0000-00006E080000}"/>
    <cellStyle name="20% - Accent3 2 3 2 4 2" xfId="11104" xr:uid="{00000000-0005-0000-0000-00006F080000}"/>
    <cellStyle name="20% - Accent3 2 3 2 5" xfId="3738" xr:uid="{00000000-0005-0000-0000-000070080000}"/>
    <cellStyle name="20% - Accent3 2 3 2 5 2" xfId="11246" xr:uid="{00000000-0005-0000-0000-000071080000}"/>
    <cellStyle name="20% - Accent3 2 3 2 6" xfId="5160" xr:uid="{00000000-0005-0000-0000-000072080000}"/>
    <cellStyle name="20% - Accent3 2 3 2 6 2" xfId="12438" xr:uid="{00000000-0005-0000-0000-000073080000}"/>
    <cellStyle name="20% - Accent3 2 3 2 7" xfId="5741" xr:uid="{00000000-0005-0000-0000-000074080000}"/>
    <cellStyle name="20% - Accent3 2 3 2 7 2" xfId="13019" xr:uid="{00000000-0005-0000-0000-000075080000}"/>
    <cellStyle name="20% - Accent3 2 3 2 8" xfId="6063" xr:uid="{00000000-0005-0000-0000-000076080000}"/>
    <cellStyle name="20% - Accent3 2 3 2 8 2" xfId="13341" xr:uid="{00000000-0005-0000-0000-000077080000}"/>
    <cellStyle name="20% - Accent3 2 3 2 9" xfId="7627" xr:uid="{00000000-0005-0000-0000-000078080000}"/>
    <cellStyle name="20% - Accent3 2 3 2 9 2" xfId="14719" xr:uid="{00000000-0005-0000-0000-000079080000}"/>
    <cellStyle name="20% - Accent3 2 3 3" xfId="225" xr:uid="{00000000-0005-0000-0000-00007A080000}"/>
    <cellStyle name="20% - Accent3 2 3 3 2" xfId="1996" xr:uid="{00000000-0005-0000-0000-00007B080000}"/>
    <cellStyle name="20% - Accent3 2 3 3 2 2" xfId="9792" xr:uid="{00000000-0005-0000-0000-00007C080000}"/>
    <cellStyle name="20% - Accent3 2 3 3 3" xfId="3961" xr:uid="{00000000-0005-0000-0000-00007D080000}"/>
    <cellStyle name="20% - Accent3 2 3 3 3 2" xfId="11469" xr:uid="{00000000-0005-0000-0000-00007E080000}"/>
    <cellStyle name="20% - Accent3 2 3 3 4" xfId="6066" xr:uid="{00000000-0005-0000-0000-00007F080000}"/>
    <cellStyle name="20% - Accent3 2 3 3 4 2" xfId="13344" xr:uid="{00000000-0005-0000-0000-000080080000}"/>
    <cellStyle name="20% - Accent3 2 3 3 5" xfId="7919" xr:uid="{00000000-0005-0000-0000-000081080000}"/>
    <cellStyle name="20% - Accent3 2 3 3 5 2" xfId="15011" xr:uid="{00000000-0005-0000-0000-000082080000}"/>
    <cellStyle name="20% - Accent3 2 3 3 6" xfId="8858" xr:uid="{00000000-0005-0000-0000-000083080000}"/>
    <cellStyle name="20% - Accent3 2 3 4" xfId="1993" xr:uid="{00000000-0005-0000-0000-000084080000}"/>
    <cellStyle name="20% - Accent3 2 3 4 2" xfId="6067" xr:uid="{00000000-0005-0000-0000-000085080000}"/>
    <cellStyle name="20% - Accent3 2 3 4 2 2" xfId="13345" xr:uid="{00000000-0005-0000-0000-000086080000}"/>
    <cellStyle name="20% - Accent3 2 3 4 3" xfId="9789" xr:uid="{00000000-0005-0000-0000-000087080000}"/>
    <cellStyle name="20% - Accent3 2 3 5" xfId="3296" xr:uid="{00000000-0005-0000-0000-000088080000}"/>
    <cellStyle name="20% - Accent3 2 3 5 2" xfId="10807" xr:uid="{00000000-0005-0000-0000-000089080000}"/>
    <cellStyle name="20% - Accent3 2 3 6" xfId="4076" xr:uid="{00000000-0005-0000-0000-00008A080000}"/>
    <cellStyle name="20% - Accent3 2 3 6 2" xfId="11584" xr:uid="{00000000-0005-0000-0000-00008B080000}"/>
    <cellStyle name="20% - Accent3 2 3 7" xfId="4871" xr:uid="{00000000-0005-0000-0000-00008C080000}"/>
    <cellStyle name="20% - Accent3 2 3 7 2" xfId="12149" xr:uid="{00000000-0005-0000-0000-00008D080000}"/>
    <cellStyle name="20% - Accent3 2 3 8" xfId="5452" xr:uid="{00000000-0005-0000-0000-00008E080000}"/>
    <cellStyle name="20% - Accent3 2 3 8 2" xfId="12730" xr:uid="{00000000-0005-0000-0000-00008F080000}"/>
    <cellStyle name="20% - Accent3 2 3 9" xfId="6062" xr:uid="{00000000-0005-0000-0000-000090080000}"/>
    <cellStyle name="20% - Accent3 2 3 9 2" xfId="13340" xr:uid="{00000000-0005-0000-0000-000091080000}"/>
    <cellStyle name="20% - Accent3 2 4" xfId="226" xr:uid="{00000000-0005-0000-0000-000092080000}"/>
    <cellStyle name="20% - Accent3 2 4 10" xfId="8859" xr:uid="{00000000-0005-0000-0000-000093080000}"/>
    <cellStyle name="20% - Accent3 2 4 2" xfId="227" xr:uid="{00000000-0005-0000-0000-000094080000}"/>
    <cellStyle name="20% - Accent3 2 4 2 2" xfId="1998" xr:uid="{00000000-0005-0000-0000-000095080000}"/>
    <cellStyle name="20% - Accent3 2 4 2 2 2" xfId="9794" xr:uid="{00000000-0005-0000-0000-000096080000}"/>
    <cellStyle name="20% - Accent3 2 4 2 3" xfId="4097" xr:uid="{00000000-0005-0000-0000-000097080000}"/>
    <cellStyle name="20% - Accent3 2 4 2 3 2" xfId="11605" xr:uid="{00000000-0005-0000-0000-000098080000}"/>
    <cellStyle name="20% - Accent3 2 4 2 4" xfId="6069" xr:uid="{00000000-0005-0000-0000-000099080000}"/>
    <cellStyle name="20% - Accent3 2 4 2 4 2" xfId="13347" xr:uid="{00000000-0005-0000-0000-00009A080000}"/>
    <cellStyle name="20% - Accent3 2 4 2 5" xfId="8065" xr:uid="{00000000-0005-0000-0000-00009B080000}"/>
    <cellStyle name="20% - Accent3 2 4 2 5 2" xfId="15157" xr:uid="{00000000-0005-0000-0000-00009C080000}"/>
    <cellStyle name="20% - Accent3 2 4 2 6" xfId="8860" xr:uid="{00000000-0005-0000-0000-00009D080000}"/>
    <cellStyle name="20% - Accent3 2 4 3" xfId="1997" xr:uid="{00000000-0005-0000-0000-00009E080000}"/>
    <cellStyle name="20% - Accent3 2 4 3 2" xfId="6070" xr:uid="{00000000-0005-0000-0000-00009F080000}"/>
    <cellStyle name="20% - Accent3 2 4 3 2 2" xfId="13348" xr:uid="{00000000-0005-0000-0000-0000A0080000}"/>
    <cellStyle name="20% - Accent3 2 4 3 3" xfId="9793" xr:uid="{00000000-0005-0000-0000-0000A1080000}"/>
    <cellStyle name="20% - Accent3 2 4 4" xfId="3453" xr:uid="{00000000-0005-0000-0000-0000A2080000}"/>
    <cellStyle name="20% - Accent3 2 4 4 2" xfId="10961" xr:uid="{00000000-0005-0000-0000-0000A3080000}"/>
    <cellStyle name="20% - Accent3 2 4 5" xfId="3782" xr:uid="{00000000-0005-0000-0000-0000A4080000}"/>
    <cellStyle name="20% - Accent3 2 4 5 2" xfId="11290" xr:uid="{00000000-0005-0000-0000-0000A5080000}"/>
    <cellStyle name="20% - Accent3 2 4 6" xfId="5017" xr:uid="{00000000-0005-0000-0000-0000A6080000}"/>
    <cellStyle name="20% - Accent3 2 4 6 2" xfId="12295" xr:uid="{00000000-0005-0000-0000-0000A7080000}"/>
    <cellStyle name="20% - Accent3 2 4 7" xfId="5598" xr:uid="{00000000-0005-0000-0000-0000A8080000}"/>
    <cellStyle name="20% - Accent3 2 4 7 2" xfId="12876" xr:uid="{00000000-0005-0000-0000-0000A9080000}"/>
    <cellStyle name="20% - Accent3 2 4 8" xfId="6068" xr:uid="{00000000-0005-0000-0000-0000AA080000}"/>
    <cellStyle name="20% - Accent3 2 4 8 2" xfId="13346" xr:uid="{00000000-0005-0000-0000-0000AB080000}"/>
    <cellStyle name="20% - Accent3 2 4 9" xfId="7484" xr:uid="{00000000-0005-0000-0000-0000AC080000}"/>
    <cellStyle name="20% - Accent3 2 4 9 2" xfId="14576" xr:uid="{00000000-0005-0000-0000-0000AD080000}"/>
    <cellStyle name="20% - Accent3 2 5" xfId="228" xr:uid="{00000000-0005-0000-0000-0000AE080000}"/>
    <cellStyle name="20% - Accent3 2 5 2" xfId="229" xr:uid="{00000000-0005-0000-0000-0000AF080000}"/>
    <cellStyle name="20% - Accent3 2 5 2 2" xfId="2000" xr:uid="{00000000-0005-0000-0000-0000B0080000}"/>
    <cellStyle name="20% - Accent3 2 5 2 2 2" xfId="9796" xr:uid="{00000000-0005-0000-0000-0000B1080000}"/>
    <cellStyle name="20% - Accent3 2 5 2 3" xfId="3910" xr:uid="{00000000-0005-0000-0000-0000B2080000}"/>
    <cellStyle name="20% - Accent3 2 5 2 3 2" xfId="11418" xr:uid="{00000000-0005-0000-0000-0000B3080000}"/>
    <cellStyle name="20% - Accent3 2 5 2 4" xfId="6072" xr:uid="{00000000-0005-0000-0000-0000B4080000}"/>
    <cellStyle name="20% - Accent3 2 5 2 4 2" xfId="13350" xr:uid="{00000000-0005-0000-0000-0000B5080000}"/>
    <cellStyle name="20% - Accent3 2 5 2 5" xfId="8862" xr:uid="{00000000-0005-0000-0000-0000B6080000}"/>
    <cellStyle name="20% - Accent3 2 5 3" xfId="1999" xr:uid="{00000000-0005-0000-0000-0000B7080000}"/>
    <cellStyle name="20% - Accent3 2 5 3 2" xfId="9795" xr:uid="{00000000-0005-0000-0000-0000B8080000}"/>
    <cellStyle name="20% - Accent3 2 5 4" xfId="3913" xr:uid="{00000000-0005-0000-0000-0000B9080000}"/>
    <cellStyle name="20% - Accent3 2 5 4 2" xfId="11421" xr:uid="{00000000-0005-0000-0000-0000BA080000}"/>
    <cellStyle name="20% - Accent3 2 5 5" xfId="6071" xr:uid="{00000000-0005-0000-0000-0000BB080000}"/>
    <cellStyle name="20% - Accent3 2 5 5 2" xfId="13349" xr:uid="{00000000-0005-0000-0000-0000BC080000}"/>
    <cellStyle name="20% - Accent3 2 5 6" xfId="8298" xr:uid="{00000000-0005-0000-0000-0000BD080000}"/>
    <cellStyle name="20% - Accent3 2 5 6 2" xfId="15390" xr:uid="{00000000-0005-0000-0000-0000BE080000}"/>
    <cellStyle name="20% - Accent3 2 5 7" xfId="8861" xr:uid="{00000000-0005-0000-0000-0000BF080000}"/>
    <cellStyle name="20% - Accent3 2 6" xfId="230" xr:uid="{00000000-0005-0000-0000-0000C0080000}"/>
    <cellStyle name="20% - Accent3 2 6 2" xfId="2001" xr:uid="{00000000-0005-0000-0000-0000C1080000}"/>
    <cellStyle name="20% - Accent3 2 6 2 2" xfId="9797" xr:uid="{00000000-0005-0000-0000-0000C2080000}"/>
    <cellStyle name="20% - Accent3 2 6 3" xfId="3929" xr:uid="{00000000-0005-0000-0000-0000C3080000}"/>
    <cellStyle name="20% - Accent3 2 6 3 2" xfId="11437" xr:uid="{00000000-0005-0000-0000-0000C4080000}"/>
    <cellStyle name="20% - Accent3 2 6 4" xfId="6073" xr:uid="{00000000-0005-0000-0000-0000C5080000}"/>
    <cellStyle name="20% - Accent3 2 6 4 2" xfId="13351" xr:uid="{00000000-0005-0000-0000-0000C6080000}"/>
    <cellStyle name="20% - Accent3 2 6 5" xfId="8412" xr:uid="{00000000-0005-0000-0000-0000C7080000}"/>
    <cellStyle name="20% - Accent3 2 6 5 2" xfId="15455" xr:uid="{00000000-0005-0000-0000-0000C8080000}"/>
    <cellStyle name="20% - Accent3 2 6 6" xfId="8863" xr:uid="{00000000-0005-0000-0000-0000C9080000}"/>
    <cellStyle name="20% - Accent3 2 7" xfId="231" xr:uid="{00000000-0005-0000-0000-0000CA080000}"/>
    <cellStyle name="20% - Accent3 2 7 2" xfId="2002" xr:uid="{00000000-0005-0000-0000-0000CB080000}"/>
    <cellStyle name="20% - Accent3 2 7 2 2" xfId="9798" xr:uid="{00000000-0005-0000-0000-0000CC080000}"/>
    <cellStyle name="20% - Accent3 2 7 3" xfId="4094" xr:uid="{00000000-0005-0000-0000-0000CD080000}"/>
    <cellStyle name="20% - Accent3 2 7 3 2" xfId="11602" xr:uid="{00000000-0005-0000-0000-0000CE080000}"/>
    <cellStyle name="20% - Accent3 2 7 4" xfId="6074" xr:uid="{00000000-0005-0000-0000-0000CF080000}"/>
    <cellStyle name="20% - Accent3 2 7 4 2" xfId="13352" xr:uid="{00000000-0005-0000-0000-0000D0080000}"/>
    <cellStyle name="20% - Accent3 2 7 5" xfId="8501" xr:uid="{00000000-0005-0000-0000-0000D1080000}"/>
    <cellStyle name="20% - Accent3 2 7 5 2" xfId="15544" xr:uid="{00000000-0005-0000-0000-0000D2080000}"/>
    <cellStyle name="20% - Accent3 2 7 6" xfId="8864" xr:uid="{00000000-0005-0000-0000-0000D3080000}"/>
    <cellStyle name="20% - Accent3 2 8" xfId="1818" xr:uid="{00000000-0005-0000-0000-0000D4080000}"/>
    <cellStyle name="20% - Accent3 2 8 2" xfId="3694" xr:uid="{00000000-0005-0000-0000-0000D5080000}"/>
    <cellStyle name="20% - Accent3 2 8 2 2" xfId="11202" xr:uid="{00000000-0005-0000-0000-0000D6080000}"/>
    <cellStyle name="20% - Accent3 2 8 3" xfId="6075" xr:uid="{00000000-0005-0000-0000-0000D7080000}"/>
    <cellStyle name="20% - Accent3 2 8 3 2" xfId="13353" xr:uid="{00000000-0005-0000-0000-0000D8080000}"/>
    <cellStyle name="20% - Accent3 2 8 4" xfId="7776" xr:uid="{00000000-0005-0000-0000-0000D9080000}"/>
    <cellStyle name="20% - Accent3 2 8 4 2" xfId="14868" xr:uid="{00000000-0005-0000-0000-0000DA080000}"/>
    <cellStyle name="20% - Accent3 2 8 5" xfId="9614" xr:uid="{00000000-0005-0000-0000-0000DB080000}"/>
    <cellStyle name="20% - Accent3 2 9" xfId="1984" xr:uid="{00000000-0005-0000-0000-0000DC080000}"/>
    <cellStyle name="20% - Accent3 2 9 2" xfId="3989" xr:uid="{00000000-0005-0000-0000-0000DD080000}"/>
    <cellStyle name="20% - Accent3 2 9 2 2" xfId="11497" xr:uid="{00000000-0005-0000-0000-0000DE080000}"/>
    <cellStyle name="20% - Accent3 2 9 3" xfId="6076" xr:uid="{00000000-0005-0000-0000-0000DF080000}"/>
    <cellStyle name="20% - Accent3 2 9 3 2" xfId="13354" xr:uid="{00000000-0005-0000-0000-0000E0080000}"/>
    <cellStyle name="20% - Accent3 2 9 4" xfId="9780" xr:uid="{00000000-0005-0000-0000-0000E1080000}"/>
    <cellStyle name="20% - Accent3 20" xfId="1792" xr:uid="{00000000-0005-0000-0000-0000E2080000}"/>
    <cellStyle name="20% - Accent3 20 2" xfId="3704" xr:uid="{00000000-0005-0000-0000-0000E3080000}"/>
    <cellStyle name="20% - Accent3 20 2 2" xfId="11212" xr:uid="{00000000-0005-0000-0000-0000E4080000}"/>
    <cellStyle name="20% - Accent3 20 3" xfId="6077" xr:uid="{00000000-0005-0000-0000-0000E5080000}"/>
    <cellStyle name="20% - Accent3 20 3 2" xfId="13355" xr:uid="{00000000-0005-0000-0000-0000E6080000}"/>
    <cellStyle name="20% - Accent3 20 4" xfId="9597" xr:uid="{00000000-0005-0000-0000-0000E7080000}"/>
    <cellStyle name="20% - Accent3 21" xfId="1973" xr:uid="{00000000-0005-0000-0000-0000E8080000}"/>
    <cellStyle name="20% - Accent3 21 2" xfId="3932" xr:uid="{00000000-0005-0000-0000-0000E9080000}"/>
    <cellStyle name="20% - Accent3 21 2 2" xfId="11440" xr:uid="{00000000-0005-0000-0000-0000EA080000}"/>
    <cellStyle name="20% - Accent3 21 3" xfId="6078" xr:uid="{00000000-0005-0000-0000-0000EB080000}"/>
    <cellStyle name="20% - Accent3 21 3 2" xfId="13356" xr:uid="{00000000-0005-0000-0000-0000EC080000}"/>
    <cellStyle name="20% - Accent3 21 4" xfId="9769" xr:uid="{00000000-0005-0000-0000-0000ED080000}"/>
    <cellStyle name="20% - Accent3 22" xfId="3030" xr:uid="{00000000-0005-0000-0000-0000EE080000}"/>
    <cellStyle name="20% - Accent3 22 2" xfId="10541" xr:uid="{00000000-0005-0000-0000-0000EF080000}"/>
    <cellStyle name="20% - Accent3 23" xfId="4089" xr:uid="{00000000-0005-0000-0000-0000F0080000}"/>
    <cellStyle name="20% - Accent3 23 2" xfId="11597" xr:uid="{00000000-0005-0000-0000-0000F1080000}"/>
    <cellStyle name="20% - Accent3 24" xfId="4669" xr:uid="{00000000-0005-0000-0000-0000F2080000}"/>
    <cellStyle name="20% - Accent3 24 2" xfId="11947" xr:uid="{00000000-0005-0000-0000-0000F3080000}"/>
    <cellStyle name="20% - Accent3 25" xfId="5250" xr:uid="{00000000-0005-0000-0000-0000F4080000}"/>
    <cellStyle name="20% - Accent3 25 2" xfId="12528" xr:uid="{00000000-0005-0000-0000-0000F5080000}"/>
    <cellStyle name="20% - Accent3 26" xfId="6035" xr:uid="{00000000-0005-0000-0000-0000F6080000}"/>
    <cellStyle name="20% - Accent3 26 2" xfId="13313" xr:uid="{00000000-0005-0000-0000-0000F7080000}"/>
    <cellStyle name="20% - Accent3 27" xfId="7127" xr:uid="{00000000-0005-0000-0000-0000F8080000}"/>
    <cellStyle name="20% - Accent3 27 2" xfId="14219" xr:uid="{00000000-0005-0000-0000-0000F9080000}"/>
    <cellStyle name="20% - Accent3 28" xfId="7136" xr:uid="{00000000-0005-0000-0000-0000FA080000}"/>
    <cellStyle name="20% - Accent3 28 2" xfId="14228" xr:uid="{00000000-0005-0000-0000-0000FB080000}"/>
    <cellStyle name="20% - Accent3 29" xfId="202" xr:uid="{00000000-0005-0000-0000-0000FC080000}"/>
    <cellStyle name="20% - Accent3 29 2" xfId="8835" xr:uid="{00000000-0005-0000-0000-0000FD080000}"/>
    <cellStyle name="20% - Accent3 3" xfId="232" xr:uid="{00000000-0005-0000-0000-0000FE080000}"/>
    <cellStyle name="20% - Accent3 3 10" xfId="5332" xr:uid="{00000000-0005-0000-0000-0000FF080000}"/>
    <cellStyle name="20% - Accent3 3 10 2" xfId="12610" xr:uid="{00000000-0005-0000-0000-000000090000}"/>
    <cellStyle name="20% - Accent3 3 11" xfId="6079" xr:uid="{00000000-0005-0000-0000-000001090000}"/>
    <cellStyle name="20% - Accent3 3 11 2" xfId="13357" xr:uid="{00000000-0005-0000-0000-000002090000}"/>
    <cellStyle name="20% - Accent3 3 12" xfId="7218" xr:uid="{00000000-0005-0000-0000-000003090000}"/>
    <cellStyle name="20% - Accent3 3 12 2" xfId="14310" xr:uid="{00000000-0005-0000-0000-000004090000}"/>
    <cellStyle name="20% - Accent3 3 13" xfId="8865" xr:uid="{00000000-0005-0000-0000-000005090000}"/>
    <cellStyle name="20% - Accent3 3 2" xfId="233" xr:uid="{00000000-0005-0000-0000-000006090000}"/>
    <cellStyle name="20% - Accent3 3 2 10" xfId="7361" xr:uid="{00000000-0005-0000-0000-000007090000}"/>
    <cellStyle name="20% - Accent3 3 2 10 2" xfId="14453" xr:uid="{00000000-0005-0000-0000-000008090000}"/>
    <cellStyle name="20% - Accent3 3 2 11" xfId="8866" xr:uid="{00000000-0005-0000-0000-000009090000}"/>
    <cellStyle name="20% - Accent3 3 2 2" xfId="234" xr:uid="{00000000-0005-0000-0000-00000A090000}"/>
    <cellStyle name="20% - Accent3 3 2 2 10" xfId="8867" xr:uid="{00000000-0005-0000-0000-00000B090000}"/>
    <cellStyle name="20% - Accent3 3 2 2 2" xfId="235" xr:uid="{00000000-0005-0000-0000-00000C090000}"/>
    <cellStyle name="20% - Accent3 3 2 2 2 2" xfId="2006" xr:uid="{00000000-0005-0000-0000-00000D090000}"/>
    <cellStyle name="20% - Accent3 3 2 2 2 2 2" xfId="9802" xr:uid="{00000000-0005-0000-0000-00000E090000}"/>
    <cellStyle name="20% - Accent3 3 2 2 2 3" xfId="3816" xr:uid="{00000000-0005-0000-0000-00000F090000}"/>
    <cellStyle name="20% - Accent3 3 2 2 2 3 2" xfId="11324" xr:uid="{00000000-0005-0000-0000-000010090000}"/>
    <cellStyle name="20% - Accent3 3 2 2 2 4" xfId="6082" xr:uid="{00000000-0005-0000-0000-000011090000}"/>
    <cellStyle name="20% - Accent3 3 2 2 2 4 2" xfId="13360" xr:uid="{00000000-0005-0000-0000-000012090000}"/>
    <cellStyle name="20% - Accent3 3 2 2 2 5" xfId="8231" xr:uid="{00000000-0005-0000-0000-000013090000}"/>
    <cellStyle name="20% - Accent3 3 2 2 2 5 2" xfId="15323" xr:uid="{00000000-0005-0000-0000-000014090000}"/>
    <cellStyle name="20% - Accent3 3 2 2 2 6" xfId="8868" xr:uid="{00000000-0005-0000-0000-000015090000}"/>
    <cellStyle name="20% - Accent3 3 2 2 3" xfId="2005" xr:uid="{00000000-0005-0000-0000-000016090000}"/>
    <cellStyle name="20% - Accent3 3 2 2 3 2" xfId="6083" xr:uid="{00000000-0005-0000-0000-000017090000}"/>
    <cellStyle name="20% - Accent3 3 2 2 3 2 2" xfId="13361" xr:uid="{00000000-0005-0000-0000-000018090000}"/>
    <cellStyle name="20% - Accent3 3 2 2 3 3" xfId="9801" xr:uid="{00000000-0005-0000-0000-000019090000}"/>
    <cellStyle name="20% - Accent3 3 2 2 4" xfId="3619" xr:uid="{00000000-0005-0000-0000-00001A090000}"/>
    <cellStyle name="20% - Accent3 3 2 2 4 2" xfId="11127" xr:uid="{00000000-0005-0000-0000-00001B090000}"/>
    <cellStyle name="20% - Accent3 3 2 2 5" xfId="3981" xr:uid="{00000000-0005-0000-0000-00001C090000}"/>
    <cellStyle name="20% - Accent3 3 2 2 5 2" xfId="11489" xr:uid="{00000000-0005-0000-0000-00001D090000}"/>
    <cellStyle name="20% - Accent3 3 2 2 6" xfId="5183" xr:uid="{00000000-0005-0000-0000-00001E090000}"/>
    <cellStyle name="20% - Accent3 3 2 2 6 2" xfId="12461" xr:uid="{00000000-0005-0000-0000-00001F090000}"/>
    <cellStyle name="20% - Accent3 3 2 2 7" xfId="5764" xr:uid="{00000000-0005-0000-0000-000020090000}"/>
    <cellStyle name="20% - Accent3 3 2 2 7 2" xfId="13042" xr:uid="{00000000-0005-0000-0000-000021090000}"/>
    <cellStyle name="20% - Accent3 3 2 2 8" xfId="6081" xr:uid="{00000000-0005-0000-0000-000022090000}"/>
    <cellStyle name="20% - Accent3 3 2 2 8 2" xfId="13359" xr:uid="{00000000-0005-0000-0000-000023090000}"/>
    <cellStyle name="20% - Accent3 3 2 2 9" xfId="7650" xr:uid="{00000000-0005-0000-0000-000024090000}"/>
    <cellStyle name="20% - Accent3 3 2 2 9 2" xfId="14742" xr:uid="{00000000-0005-0000-0000-000025090000}"/>
    <cellStyle name="20% - Accent3 3 2 3" xfId="236" xr:uid="{00000000-0005-0000-0000-000026090000}"/>
    <cellStyle name="20% - Accent3 3 2 3 2" xfId="2007" xr:uid="{00000000-0005-0000-0000-000027090000}"/>
    <cellStyle name="20% - Accent3 3 2 3 2 2" xfId="9803" xr:uid="{00000000-0005-0000-0000-000028090000}"/>
    <cellStyle name="20% - Accent3 3 2 3 3" xfId="3850" xr:uid="{00000000-0005-0000-0000-000029090000}"/>
    <cellStyle name="20% - Accent3 3 2 3 3 2" xfId="11358" xr:uid="{00000000-0005-0000-0000-00002A090000}"/>
    <cellStyle name="20% - Accent3 3 2 3 4" xfId="6084" xr:uid="{00000000-0005-0000-0000-00002B090000}"/>
    <cellStyle name="20% - Accent3 3 2 3 4 2" xfId="13362" xr:uid="{00000000-0005-0000-0000-00002C090000}"/>
    <cellStyle name="20% - Accent3 3 2 3 5" xfId="7942" xr:uid="{00000000-0005-0000-0000-00002D090000}"/>
    <cellStyle name="20% - Accent3 3 2 3 5 2" xfId="15034" xr:uid="{00000000-0005-0000-0000-00002E090000}"/>
    <cellStyle name="20% - Accent3 3 2 3 6" xfId="8869" xr:uid="{00000000-0005-0000-0000-00002F090000}"/>
    <cellStyle name="20% - Accent3 3 2 4" xfId="2004" xr:uid="{00000000-0005-0000-0000-000030090000}"/>
    <cellStyle name="20% - Accent3 3 2 4 2" xfId="6085" xr:uid="{00000000-0005-0000-0000-000031090000}"/>
    <cellStyle name="20% - Accent3 3 2 4 2 2" xfId="13363" xr:uid="{00000000-0005-0000-0000-000032090000}"/>
    <cellStyle name="20% - Accent3 3 2 4 3" xfId="9800" xr:uid="{00000000-0005-0000-0000-000033090000}"/>
    <cellStyle name="20% - Accent3 3 2 5" xfId="3319" xr:uid="{00000000-0005-0000-0000-000034090000}"/>
    <cellStyle name="20% - Accent3 3 2 5 2" xfId="10830" xr:uid="{00000000-0005-0000-0000-000035090000}"/>
    <cellStyle name="20% - Accent3 3 2 6" xfId="3760" xr:uid="{00000000-0005-0000-0000-000036090000}"/>
    <cellStyle name="20% - Accent3 3 2 6 2" xfId="11268" xr:uid="{00000000-0005-0000-0000-000037090000}"/>
    <cellStyle name="20% - Accent3 3 2 7" xfId="4894" xr:uid="{00000000-0005-0000-0000-000038090000}"/>
    <cellStyle name="20% - Accent3 3 2 7 2" xfId="12172" xr:uid="{00000000-0005-0000-0000-000039090000}"/>
    <cellStyle name="20% - Accent3 3 2 8" xfId="5475" xr:uid="{00000000-0005-0000-0000-00003A090000}"/>
    <cellStyle name="20% - Accent3 3 2 8 2" xfId="12753" xr:uid="{00000000-0005-0000-0000-00003B090000}"/>
    <cellStyle name="20% - Accent3 3 2 9" xfId="6080" xr:uid="{00000000-0005-0000-0000-00003C090000}"/>
    <cellStyle name="20% - Accent3 3 2 9 2" xfId="13358" xr:uid="{00000000-0005-0000-0000-00003D090000}"/>
    <cellStyle name="20% - Accent3 3 3" xfId="237" xr:uid="{00000000-0005-0000-0000-00003E090000}"/>
    <cellStyle name="20% - Accent3 3 3 10" xfId="8870" xr:uid="{00000000-0005-0000-0000-00003F090000}"/>
    <cellStyle name="20% - Accent3 3 3 2" xfId="238" xr:uid="{00000000-0005-0000-0000-000040090000}"/>
    <cellStyle name="20% - Accent3 3 3 2 2" xfId="2009" xr:uid="{00000000-0005-0000-0000-000041090000}"/>
    <cellStyle name="20% - Accent3 3 3 2 2 2" xfId="9805" xr:uid="{00000000-0005-0000-0000-000042090000}"/>
    <cellStyle name="20% - Accent3 3 3 2 3" xfId="3930" xr:uid="{00000000-0005-0000-0000-000043090000}"/>
    <cellStyle name="20% - Accent3 3 3 2 3 2" xfId="11438" xr:uid="{00000000-0005-0000-0000-000044090000}"/>
    <cellStyle name="20% - Accent3 3 3 2 4" xfId="6087" xr:uid="{00000000-0005-0000-0000-000045090000}"/>
    <cellStyle name="20% - Accent3 3 3 2 4 2" xfId="13365" xr:uid="{00000000-0005-0000-0000-000046090000}"/>
    <cellStyle name="20% - Accent3 3 3 2 5" xfId="8088" xr:uid="{00000000-0005-0000-0000-000047090000}"/>
    <cellStyle name="20% - Accent3 3 3 2 5 2" xfId="15180" xr:uid="{00000000-0005-0000-0000-000048090000}"/>
    <cellStyle name="20% - Accent3 3 3 2 6" xfId="8871" xr:uid="{00000000-0005-0000-0000-000049090000}"/>
    <cellStyle name="20% - Accent3 3 3 3" xfId="2008" xr:uid="{00000000-0005-0000-0000-00004A090000}"/>
    <cellStyle name="20% - Accent3 3 3 3 2" xfId="6088" xr:uid="{00000000-0005-0000-0000-00004B090000}"/>
    <cellStyle name="20% - Accent3 3 3 3 2 2" xfId="13366" xr:uid="{00000000-0005-0000-0000-00004C090000}"/>
    <cellStyle name="20% - Accent3 3 3 3 3" xfId="9804" xr:uid="{00000000-0005-0000-0000-00004D090000}"/>
    <cellStyle name="20% - Accent3 3 3 4" xfId="3476" xr:uid="{00000000-0005-0000-0000-00004E090000}"/>
    <cellStyle name="20% - Accent3 3 3 4 2" xfId="10984" xr:uid="{00000000-0005-0000-0000-00004F090000}"/>
    <cellStyle name="20% - Accent3 3 3 5" xfId="3980" xr:uid="{00000000-0005-0000-0000-000050090000}"/>
    <cellStyle name="20% - Accent3 3 3 5 2" xfId="11488" xr:uid="{00000000-0005-0000-0000-000051090000}"/>
    <cellStyle name="20% - Accent3 3 3 6" xfId="5040" xr:uid="{00000000-0005-0000-0000-000052090000}"/>
    <cellStyle name="20% - Accent3 3 3 6 2" xfId="12318" xr:uid="{00000000-0005-0000-0000-000053090000}"/>
    <cellStyle name="20% - Accent3 3 3 7" xfId="5621" xr:uid="{00000000-0005-0000-0000-000054090000}"/>
    <cellStyle name="20% - Accent3 3 3 7 2" xfId="12899" xr:uid="{00000000-0005-0000-0000-000055090000}"/>
    <cellStyle name="20% - Accent3 3 3 8" xfId="6086" xr:uid="{00000000-0005-0000-0000-000056090000}"/>
    <cellStyle name="20% - Accent3 3 3 8 2" xfId="13364" xr:uid="{00000000-0005-0000-0000-000057090000}"/>
    <cellStyle name="20% - Accent3 3 3 9" xfId="7507" xr:uid="{00000000-0005-0000-0000-000058090000}"/>
    <cellStyle name="20% - Accent3 3 3 9 2" xfId="14599" xr:uid="{00000000-0005-0000-0000-000059090000}"/>
    <cellStyle name="20% - Accent3 3 4" xfId="239" xr:uid="{00000000-0005-0000-0000-00005A090000}"/>
    <cellStyle name="20% - Accent3 3 4 2" xfId="2010" xr:uid="{00000000-0005-0000-0000-00005B090000}"/>
    <cellStyle name="20% - Accent3 3 4 2 2" xfId="9806" xr:uid="{00000000-0005-0000-0000-00005C090000}"/>
    <cellStyle name="20% - Accent3 3 4 3" xfId="3721" xr:uid="{00000000-0005-0000-0000-00005D090000}"/>
    <cellStyle name="20% - Accent3 3 4 3 2" xfId="11229" xr:uid="{00000000-0005-0000-0000-00005E090000}"/>
    <cellStyle name="20% - Accent3 3 4 4" xfId="6089" xr:uid="{00000000-0005-0000-0000-00005F090000}"/>
    <cellStyle name="20% - Accent3 3 4 4 2" xfId="13367" xr:uid="{00000000-0005-0000-0000-000060090000}"/>
    <cellStyle name="20% - Accent3 3 4 5" xfId="8435" xr:uid="{00000000-0005-0000-0000-000061090000}"/>
    <cellStyle name="20% - Accent3 3 4 5 2" xfId="15478" xr:uid="{00000000-0005-0000-0000-000062090000}"/>
    <cellStyle name="20% - Accent3 3 4 6" xfId="8872" xr:uid="{00000000-0005-0000-0000-000063090000}"/>
    <cellStyle name="20% - Accent3 3 5" xfId="240" xr:uid="{00000000-0005-0000-0000-000064090000}"/>
    <cellStyle name="20% - Accent3 3 5 2" xfId="2011" xr:uid="{00000000-0005-0000-0000-000065090000}"/>
    <cellStyle name="20% - Accent3 3 5 2 2" xfId="9807" xr:uid="{00000000-0005-0000-0000-000066090000}"/>
    <cellStyle name="20% - Accent3 3 5 3" xfId="3751" xr:uid="{00000000-0005-0000-0000-000067090000}"/>
    <cellStyle name="20% - Accent3 3 5 3 2" xfId="11259" xr:uid="{00000000-0005-0000-0000-000068090000}"/>
    <cellStyle name="20% - Accent3 3 5 4" xfId="6090" xr:uid="{00000000-0005-0000-0000-000069090000}"/>
    <cellStyle name="20% - Accent3 3 5 4 2" xfId="13368" xr:uid="{00000000-0005-0000-0000-00006A090000}"/>
    <cellStyle name="20% - Accent3 3 5 5" xfId="8524" xr:uid="{00000000-0005-0000-0000-00006B090000}"/>
    <cellStyle name="20% - Accent3 3 5 5 2" xfId="15567" xr:uid="{00000000-0005-0000-0000-00006C090000}"/>
    <cellStyle name="20% - Accent3 3 5 6" xfId="8873" xr:uid="{00000000-0005-0000-0000-00006D090000}"/>
    <cellStyle name="20% - Accent3 3 6" xfId="2003" xr:uid="{00000000-0005-0000-0000-00006E090000}"/>
    <cellStyle name="20% - Accent3 3 6 2" xfId="6091" xr:uid="{00000000-0005-0000-0000-00006F090000}"/>
    <cellStyle name="20% - Accent3 3 6 2 2" xfId="13369" xr:uid="{00000000-0005-0000-0000-000070090000}"/>
    <cellStyle name="20% - Accent3 3 6 3" xfId="7799" xr:uid="{00000000-0005-0000-0000-000071090000}"/>
    <cellStyle name="20% - Accent3 3 6 3 2" xfId="14891" xr:uid="{00000000-0005-0000-0000-000072090000}"/>
    <cellStyle name="20% - Accent3 3 6 4" xfId="9799" xr:uid="{00000000-0005-0000-0000-000073090000}"/>
    <cellStyle name="20% - Accent3 3 7" xfId="3171" xr:uid="{00000000-0005-0000-0000-000074090000}"/>
    <cellStyle name="20% - Accent3 3 7 2" xfId="10682" xr:uid="{00000000-0005-0000-0000-000075090000}"/>
    <cellStyle name="20% - Accent3 3 8" xfId="3977" xr:uid="{00000000-0005-0000-0000-000076090000}"/>
    <cellStyle name="20% - Accent3 3 8 2" xfId="11485" xr:uid="{00000000-0005-0000-0000-000077090000}"/>
    <cellStyle name="20% - Accent3 3 9" xfId="4751" xr:uid="{00000000-0005-0000-0000-000078090000}"/>
    <cellStyle name="20% - Accent3 3 9 2" xfId="12029" xr:uid="{00000000-0005-0000-0000-000079090000}"/>
    <cellStyle name="20% - Accent3 30" xfId="8592" xr:uid="{00000000-0005-0000-0000-00007A090000}"/>
    <cellStyle name="20% - Accent3 30 2" xfId="15635" xr:uid="{00000000-0005-0000-0000-00007B090000}"/>
    <cellStyle name="20% - Accent3 31" xfId="8682" xr:uid="{00000000-0005-0000-0000-00007C090000}"/>
    <cellStyle name="20% - Accent3 4" xfId="241" xr:uid="{00000000-0005-0000-0000-00007D090000}"/>
    <cellStyle name="20% - Accent3 4 10" xfId="6092" xr:uid="{00000000-0005-0000-0000-00007E090000}"/>
    <cellStyle name="20% - Accent3 4 10 2" xfId="13370" xr:uid="{00000000-0005-0000-0000-00007F090000}"/>
    <cellStyle name="20% - Accent3 4 11" xfId="7170" xr:uid="{00000000-0005-0000-0000-000080090000}"/>
    <cellStyle name="20% - Accent3 4 11 2" xfId="14262" xr:uid="{00000000-0005-0000-0000-000081090000}"/>
    <cellStyle name="20% - Accent3 4 12" xfId="8874" xr:uid="{00000000-0005-0000-0000-000082090000}"/>
    <cellStyle name="20% - Accent3 4 2" xfId="242" xr:uid="{00000000-0005-0000-0000-000083090000}"/>
    <cellStyle name="20% - Accent3 4 2 10" xfId="7313" xr:uid="{00000000-0005-0000-0000-000084090000}"/>
    <cellStyle name="20% - Accent3 4 2 10 2" xfId="14405" xr:uid="{00000000-0005-0000-0000-000085090000}"/>
    <cellStyle name="20% - Accent3 4 2 11" xfId="8875" xr:uid="{00000000-0005-0000-0000-000086090000}"/>
    <cellStyle name="20% - Accent3 4 2 2" xfId="243" xr:uid="{00000000-0005-0000-0000-000087090000}"/>
    <cellStyle name="20% - Accent3 4 2 2 10" xfId="8876" xr:uid="{00000000-0005-0000-0000-000088090000}"/>
    <cellStyle name="20% - Accent3 4 2 2 2" xfId="244" xr:uid="{00000000-0005-0000-0000-000089090000}"/>
    <cellStyle name="20% - Accent3 4 2 2 2 2" xfId="2015" xr:uid="{00000000-0005-0000-0000-00008A090000}"/>
    <cellStyle name="20% - Accent3 4 2 2 2 2 2" xfId="9811" xr:uid="{00000000-0005-0000-0000-00008B090000}"/>
    <cellStyle name="20% - Accent3 4 2 2 2 3" xfId="3044" xr:uid="{00000000-0005-0000-0000-00008C090000}"/>
    <cellStyle name="20% - Accent3 4 2 2 2 3 2" xfId="10555" xr:uid="{00000000-0005-0000-0000-00008D090000}"/>
    <cellStyle name="20% - Accent3 4 2 2 2 4" xfId="6095" xr:uid="{00000000-0005-0000-0000-00008E090000}"/>
    <cellStyle name="20% - Accent3 4 2 2 2 4 2" xfId="13373" xr:uid="{00000000-0005-0000-0000-00008F090000}"/>
    <cellStyle name="20% - Accent3 4 2 2 2 5" xfId="8183" xr:uid="{00000000-0005-0000-0000-000090090000}"/>
    <cellStyle name="20% - Accent3 4 2 2 2 5 2" xfId="15275" xr:uid="{00000000-0005-0000-0000-000091090000}"/>
    <cellStyle name="20% - Accent3 4 2 2 2 6" xfId="8877" xr:uid="{00000000-0005-0000-0000-000092090000}"/>
    <cellStyle name="20% - Accent3 4 2 2 3" xfId="2014" xr:uid="{00000000-0005-0000-0000-000093090000}"/>
    <cellStyle name="20% - Accent3 4 2 2 3 2" xfId="6096" xr:uid="{00000000-0005-0000-0000-000094090000}"/>
    <cellStyle name="20% - Accent3 4 2 2 3 2 2" xfId="13374" xr:uid="{00000000-0005-0000-0000-000095090000}"/>
    <cellStyle name="20% - Accent3 4 2 2 3 3" xfId="9810" xr:uid="{00000000-0005-0000-0000-000096090000}"/>
    <cellStyle name="20% - Accent3 4 2 2 4" xfId="3571" xr:uid="{00000000-0005-0000-0000-000097090000}"/>
    <cellStyle name="20% - Accent3 4 2 2 4 2" xfId="11079" xr:uid="{00000000-0005-0000-0000-000098090000}"/>
    <cellStyle name="20% - Accent3 4 2 2 5" xfId="3916" xr:uid="{00000000-0005-0000-0000-000099090000}"/>
    <cellStyle name="20% - Accent3 4 2 2 5 2" xfId="11424" xr:uid="{00000000-0005-0000-0000-00009A090000}"/>
    <cellStyle name="20% - Accent3 4 2 2 6" xfId="5135" xr:uid="{00000000-0005-0000-0000-00009B090000}"/>
    <cellStyle name="20% - Accent3 4 2 2 6 2" xfId="12413" xr:uid="{00000000-0005-0000-0000-00009C090000}"/>
    <cellStyle name="20% - Accent3 4 2 2 7" xfId="5716" xr:uid="{00000000-0005-0000-0000-00009D090000}"/>
    <cellStyle name="20% - Accent3 4 2 2 7 2" xfId="12994" xr:uid="{00000000-0005-0000-0000-00009E090000}"/>
    <cellStyle name="20% - Accent3 4 2 2 8" xfId="6094" xr:uid="{00000000-0005-0000-0000-00009F090000}"/>
    <cellStyle name="20% - Accent3 4 2 2 8 2" xfId="13372" xr:uid="{00000000-0005-0000-0000-0000A0090000}"/>
    <cellStyle name="20% - Accent3 4 2 2 9" xfId="7602" xr:uid="{00000000-0005-0000-0000-0000A1090000}"/>
    <cellStyle name="20% - Accent3 4 2 2 9 2" xfId="14694" xr:uid="{00000000-0005-0000-0000-0000A2090000}"/>
    <cellStyle name="20% - Accent3 4 2 3" xfId="245" xr:uid="{00000000-0005-0000-0000-0000A3090000}"/>
    <cellStyle name="20% - Accent3 4 2 3 2" xfId="2016" xr:uid="{00000000-0005-0000-0000-0000A4090000}"/>
    <cellStyle name="20% - Accent3 4 2 3 2 2" xfId="9812" xr:uid="{00000000-0005-0000-0000-0000A5090000}"/>
    <cellStyle name="20% - Accent3 4 2 3 3" xfId="3795" xr:uid="{00000000-0005-0000-0000-0000A6090000}"/>
    <cellStyle name="20% - Accent3 4 2 3 3 2" xfId="11303" xr:uid="{00000000-0005-0000-0000-0000A7090000}"/>
    <cellStyle name="20% - Accent3 4 2 3 4" xfId="6097" xr:uid="{00000000-0005-0000-0000-0000A8090000}"/>
    <cellStyle name="20% - Accent3 4 2 3 4 2" xfId="13375" xr:uid="{00000000-0005-0000-0000-0000A9090000}"/>
    <cellStyle name="20% - Accent3 4 2 3 5" xfId="7894" xr:uid="{00000000-0005-0000-0000-0000AA090000}"/>
    <cellStyle name="20% - Accent3 4 2 3 5 2" xfId="14986" xr:uid="{00000000-0005-0000-0000-0000AB090000}"/>
    <cellStyle name="20% - Accent3 4 2 3 6" xfId="8878" xr:uid="{00000000-0005-0000-0000-0000AC090000}"/>
    <cellStyle name="20% - Accent3 4 2 4" xfId="2013" xr:uid="{00000000-0005-0000-0000-0000AD090000}"/>
    <cellStyle name="20% - Accent3 4 2 4 2" xfId="6098" xr:uid="{00000000-0005-0000-0000-0000AE090000}"/>
    <cellStyle name="20% - Accent3 4 2 4 2 2" xfId="13376" xr:uid="{00000000-0005-0000-0000-0000AF090000}"/>
    <cellStyle name="20% - Accent3 4 2 4 3" xfId="9809" xr:uid="{00000000-0005-0000-0000-0000B0090000}"/>
    <cellStyle name="20% - Accent3 4 2 5" xfId="3271" xr:uid="{00000000-0005-0000-0000-0000B1090000}"/>
    <cellStyle name="20% - Accent3 4 2 5 2" xfId="10782" xr:uid="{00000000-0005-0000-0000-0000B2090000}"/>
    <cellStyle name="20% - Accent3 4 2 6" xfId="4025" xr:uid="{00000000-0005-0000-0000-0000B3090000}"/>
    <cellStyle name="20% - Accent3 4 2 6 2" xfId="11533" xr:uid="{00000000-0005-0000-0000-0000B4090000}"/>
    <cellStyle name="20% - Accent3 4 2 7" xfId="4846" xr:uid="{00000000-0005-0000-0000-0000B5090000}"/>
    <cellStyle name="20% - Accent3 4 2 7 2" xfId="12124" xr:uid="{00000000-0005-0000-0000-0000B6090000}"/>
    <cellStyle name="20% - Accent3 4 2 8" xfId="5427" xr:uid="{00000000-0005-0000-0000-0000B7090000}"/>
    <cellStyle name="20% - Accent3 4 2 8 2" xfId="12705" xr:uid="{00000000-0005-0000-0000-0000B8090000}"/>
    <cellStyle name="20% - Accent3 4 2 9" xfId="6093" xr:uid="{00000000-0005-0000-0000-0000B9090000}"/>
    <cellStyle name="20% - Accent3 4 2 9 2" xfId="13371" xr:uid="{00000000-0005-0000-0000-0000BA090000}"/>
    <cellStyle name="20% - Accent3 4 3" xfId="246" xr:uid="{00000000-0005-0000-0000-0000BB090000}"/>
    <cellStyle name="20% - Accent3 4 3 10" xfId="8879" xr:uid="{00000000-0005-0000-0000-0000BC090000}"/>
    <cellStyle name="20% - Accent3 4 3 2" xfId="247" xr:uid="{00000000-0005-0000-0000-0000BD090000}"/>
    <cellStyle name="20% - Accent3 4 3 2 2" xfId="2018" xr:uid="{00000000-0005-0000-0000-0000BE090000}"/>
    <cellStyle name="20% - Accent3 4 3 2 2 2" xfId="9814" xr:uid="{00000000-0005-0000-0000-0000BF090000}"/>
    <cellStyle name="20% - Accent3 4 3 2 3" xfId="3908" xr:uid="{00000000-0005-0000-0000-0000C0090000}"/>
    <cellStyle name="20% - Accent3 4 3 2 3 2" xfId="11416" xr:uid="{00000000-0005-0000-0000-0000C1090000}"/>
    <cellStyle name="20% - Accent3 4 3 2 4" xfId="6100" xr:uid="{00000000-0005-0000-0000-0000C2090000}"/>
    <cellStyle name="20% - Accent3 4 3 2 4 2" xfId="13378" xr:uid="{00000000-0005-0000-0000-0000C3090000}"/>
    <cellStyle name="20% - Accent3 4 3 2 5" xfId="8043" xr:uid="{00000000-0005-0000-0000-0000C4090000}"/>
    <cellStyle name="20% - Accent3 4 3 2 5 2" xfId="15135" xr:uid="{00000000-0005-0000-0000-0000C5090000}"/>
    <cellStyle name="20% - Accent3 4 3 2 6" xfId="8880" xr:uid="{00000000-0005-0000-0000-0000C6090000}"/>
    <cellStyle name="20% - Accent3 4 3 3" xfId="2017" xr:uid="{00000000-0005-0000-0000-0000C7090000}"/>
    <cellStyle name="20% - Accent3 4 3 3 2" xfId="6101" xr:uid="{00000000-0005-0000-0000-0000C8090000}"/>
    <cellStyle name="20% - Accent3 4 3 3 2 2" xfId="13379" xr:uid="{00000000-0005-0000-0000-0000C9090000}"/>
    <cellStyle name="20% - Accent3 4 3 3 3" xfId="9813" xr:uid="{00000000-0005-0000-0000-0000CA090000}"/>
    <cellStyle name="20% - Accent3 4 3 4" xfId="3431" xr:uid="{00000000-0005-0000-0000-0000CB090000}"/>
    <cellStyle name="20% - Accent3 4 3 4 2" xfId="10939" xr:uid="{00000000-0005-0000-0000-0000CC090000}"/>
    <cellStyle name="20% - Accent3 4 3 5" xfId="4012" xr:uid="{00000000-0005-0000-0000-0000CD090000}"/>
    <cellStyle name="20% - Accent3 4 3 5 2" xfId="11520" xr:uid="{00000000-0005-0000-0000-0000CE090000}"/>
    <cellStyle name="20% - Accent3 4 3 6" xfId="4995" xr:uid="{00000000-0005-0000-0000-0000CF090000}"/>
    <cellStyle name="20% - Accent3 4 3 6 2" xfId="12273" xr:uid="{00000000-0005-0000-0000-0000D0090000}"/>
    <cellStyle name="20% - Accent3 4 3 7" xfId="5576" xr:uid="{00000000-0005-0000-0000-0000D1090000}"/>
    <cellStyle name="20% - Accent3 4 3 7 2" xfId="12854" xr:uid="{00000000-0005-0000-0000-0000D2090000}"/>
    <cellStyle name="20% - Accent3 4 3 8" xfId="6099" xr:uid="{00000000-0005-0000-0000-0000D3090000}"/>
    <cellStyle name="20% - Accent3 4 3 8 2" xfId="13377" xr:uid="{00000000-0005-0000-0000-0000D4090000}"/>
    <cellStyle name="20% - Accent3 4 3 9" xfId="7462" xr:uid="{00000000-0005-0000-0000-0000D5090000}"/>
    <cellStyle name="20% - Accent3 4 3 9 2" xfId="14554" xr:uid="{00000000-0005-0000-0000-0000D6090000}"/>
    <cellStyle name="20% - Accent3 4 4" xfId="248" xr:uid="{00000000-0005-0000-0000-0000D7090000}"/>
    <cellStyle name="20% - Accent3 4 4 2" xfId="2019" xr:uid="{00000000-0005-0000-0000-0000D8090000}"/>
    <cellStyle name="20% - Accent3 4 4 2 2" xfId="9815" xr:uid="{00000000-0005-0000-0000-0000D9090000}"/>
    <cellStyle name="20% - Accent3 4 4 3" xfId="3768" xr:uid="{00000000-0005-0000-0000-0000DA090000}"/>
    <cellStyle name="20% - Accent3 4 4 3 2" xfId="11276" xr:uid="{00000000-0005-0000-0000-0000DB090000}"/>
    <cellStyle name="20% - Accent3 4 4 4" xfId="6102" xr:uid="{00000000-0005-0000-0000-0000DC090000}"/>
    <cellStyle name="20% - Accent3 4 4 4 2" xfId="13380" xr:uid="{00000000-0005-0000-0000-0000DD090000}"/>
    <cellStyle name="20% - Accent3 4 4 5" xfId="7751" xr:uid="{00000000-0005-0000-0000-0000DE090000}"/>
    <cellStyle name="20% - Accent3 4 4 5 2" xfId="14843" xr:uid="{00000000-0005-0000-0000-0000DF090000}"/>
    <cellStyle name="20% - Accent3 4 4 6" xfId="8881" xr:uid="{00000000-0005-0000-0000-0000E0090000}"/>
    <cellStyle name="20% - Accent3 4 5" xfId="2012" xr:uid="{00000000-0005-0000-0000-0000E1090000}"/>
    <cellStyle name="20% - Accent3 4 5 2" xfId="6103" xr:uid="{00000000-0005-0000-0000-0000E2090000}"/>
    <cellStyle name="20% - Accent3 4 5 2 2" xfId="13381" xr:uid="{00000000-0005-0000-0000-0000E3090000}"/>
    <cellStyle name="20% - Accent3 4 5 3" xfId="9808" xr:uid="{00000000-0005-0000-0000-0000E4090000}"/>
    <cellStyle name="20% - Accent3 4 6" xfId="3102" xr:uid="{00000000-0005-0000-0000-0000E5090000}"/>
    <cellStyle name="20% - Accent3 4 6 2" xfId="10613" xr:uid="{00000000-0005-0000-0000-0000E6090000}"/>
    <cellStyle name="20% - Accent3 4 7" xfId="3809" xr:uid="{00000000-0005-0000-0000-0000E7090000}"/>
    <cellStyle name="20% - Accent3 4 7 2" xfId="11317" xr:uid="{00000000-0005-0000-0000-0000E8090000}"/>
    <cellStyle name="20% - Accent3 4 8" xfId="4703" xr:uid="{00000000-0005-0000-0000-0000E9090000}"/>
    <cellStyle name="20% - Accent3 4 8 2" xfId="11981" xr:uid="{00000000-0005-0000-0000-0000EA090000}"/>
    <cellStyle name="20% - Accent3 4 9" xfId="5284" xr:uid="{00000000-0005-0000-0000-0000EB090000}"/>
    <cellStyle name="20% - Accent3 4 9 2" xfId="12562" xr:uid="{00000000-0005-0000-0000-0000EC090000}"/>
    <cellStyle name="20% - Accent3 5" xfId="249" xr:uid="{00000000-0005-0000-0000-0000ED090000}"/>
    <cellStyle name="20% - Accent3 5 10" xfId="6104" xr:uid="{00000000-0005-0000-0000-0000EE090000}"/>
    <cellStyle name="20% - Accent3 5 10 2" xfId="13382" xr:uid="{00000000-0005-0000-0000-0000EF090000}"/>
    <cellStyle name="20% - Accent3 5 11" xfId="7153" xr:uid="{00000000-0005-0000-0000-0000F0090000}"/>
    <cellStyle name="20% - Accent3 5 11 2" xfId="14245" xr:uid="{00000000-0005-0000-0000-0000F1090000}"/>
    <cellStyle name="20% - Accent3 5 12" xfId="8882" xr:uid="{00000000-0005-0000-0000-0000F2090000}"/>
    <cellStyle name="20% - Accent3 5 2" xfId="250" xr:uid="{00000000-0005-0000-0000-0000F3090000}"/>
    <cellStyle name="20% - Accent3 5 2 10" xfId="7296" xr:uid="{00000000-0005-0000-0000-0000F4090000}"/>
    <cellStyle name="20% - Accent3 5 2 10 2" xfId="14388" xr:uid="{00000000-0005-0000-0000-0000F5090000}"/>
    <cellStyle name="20% - Accent3 5 2 11" xfId="8883" xr:uid="{00000000-0005-0000-0000-0000F6090000}"/>
    <cellStyle name="20% - Accent3 5 2 2" xfId="251" xr:uid="{00000000-0005-0000-0000-0000F7090000}"/>
    <cellStyle name="20% - Accent3 5 2 2 10" xfId="8884" xr:uid="{00000000-0005-0000-0000-0000F8090000}"/>
    <cellStyle name="20% - Accent3 5 2 2 2" xfId="252" xr:uid="{00000000-0005-0000-0000-0000F9090000}"/>
    <cellStyle name="20% - Accent3 5 2 2 2 2" xfId="2023" xr:uid="{00000000-0005-0000-0000-0000FA090000}"/>
    <cellStyle name="20% - Accent3 5 2 2 2 2 2" xfId="9819" xr:uid="{00000000-0005-0000-0000-0000FB090000}"/>
    <cellStyle name="20% - Accent3 5 2 2 2 3" xfId="3785" xr:uid="{00000000-0005-0000-0000-0000FC090000}"/>
    <cellStyle name="20% - Accent3 5 2 2 2 3 2" xfId="11293" xr:uid="{00000000-0005-0000-0000-0000FD090000}"/>
    <cellStyle name="20% - Accent3 5 2 2 2 4" xfId="6107" xr:uid="{00000000-0005-0000-0000-0000FE090000}"/>
    <cellStyle name="20% - Accent3 5 2 2 2 4 2" xfId="13385" xr:uid="{00000000-0005-0000-0000-0000FF090000}"/>
    <cellStyle name="20% - Accent3 5 2 2 2 5" xfId="8166" xr:uid="{00000000-0005-0000-0000-0000000A0000}"/>
    <cellStyle name="20% - Accent3 5 2 2 2 5 2" xfId="15258" xr:uid="{00000000-0005-0000-0000-0000010A0000}"/>
    <cellStyle name="20% - Accent3 5 2 2 2 6" xfId="8885" xr:uid="{00000000-0005-0000-0000-0000020A0000}"/>
    <cellStyle name="20% - Accent3 5 2 2 3" xfId="2022" xr:uid="{00000000-0005-0000-0000-0000030A0000}"/>
    <cellStyle name="20% - Accent3 5 2 2 3 2" xfId="6108" xr:uid="{00000000-0005-0000-0000-0000040A0000}"/>
    <cellStyle name="20% - Accent3 5 2 2 3 2 2" xfId="13386" xr:uid="{00000000-0005-0000-0000-0000050A0000}"/>
    <cellStyle name="20% - Accent3 5 2 2 3 3" xfId="9818" xr:uid="{00000000-0005-0000-0000-0000060A0000}"/>
    <cellStyle name="20% - Accent3 5 2 2 4" xfId="3554" xr:uid="{00000000-0005-0000-0000-0000070A0000}"/>
    <cellStyle name="20% - Accent3 5 2 2 4 2" xfId="11062" xr:uid="{00000000-0005-0000-0000-0000080A0000}"/>
    <cellStyle name="20% - Accent3 5 2 2 5" xfId="3984" xr:uid="{00000000-0005-0000-0000-0000090A0000}"/>
    <cellStyle name="20% - Accent3 5 2 2 5 2" xfId="11492" xr:uid="{00000000-0005-0000-0000-00000A0A0000}"/>
    <cellStyle name="20% - Accent3 5 2 2 6" xfId="5118" xr:uid="{00000000-0005-0000-0000-00000B0A0000}"/>
    <cellStyle name="20% - Accent3 5 2 2 6 2" xfId="12396" xr:uid="{00000000-0005-0000-0000-00000C0A0000}"/>
    <cellStyle name="20% - Accent3 5 2 2 7" xfId="5699" xr:uid="{00000000-0005-0000-0000-00000D0A0000}"/>
    <cellStyle name="20% - Accent3 5 2 2 7 2" xfId="12977" xr:uid="{00000000-0005-0000-0000-00000E0A0000}"/>
    <cellStyle name="20% - Accent3 5 2 2 8" xfId="6106" xr:uid="{00000000-0005-0000-0000-00000F0A0000}"/>
    <cellStyle name="20% - Accent3 5 2 2 8 2" xfId="13384" xr:uid="{00000000-0005-0000-0000-0000100A0000}"/>
    <cellStyle name="20% - Accent3 5 2 2 9" xfId="7585" xr:uid="{00000000-0005-0000-0000-0000110A0000}"/>
    <cellStyle name="20% - Accent3 5 2 2 9 2" xfId="14677" xr:uid="{00000000-0005-0000-0000-0000120A0000}"/>
    <cellStyle name="20% - Accent3 5 2 3" xfId="253" xr:uid="{00000000-0005-0000-0000-0000130A0000}"/>
    <cellStyle name="20% - Accent3 5 2 3 2" xfId="2024" xr:uid="{00000000-0005-0000-0000-0000140A0000}"/>
    <cellStyle name="20% - Accent3 5 2 3 2 2" xfId="9820" xr:uid="{00000000-0005-0000-0000-0000150A0000}"/>
    <cellStyle name="20% - Accent3 5 2 3 3" xfId="4000" xr:uid="{00000000-0005-0000-0000-0000160A0000}"/>
    <cellStyle name="20% - Accent3 5 2 3 3 2" xfId="11508" xr:uid="{00000000-0005-0000-0000-0000170A0000}"/>
    <cellStyle name="20% - Accent3 5 2 3 4" xfId="6109" xr:uid="{00000000-0005-0000-0000-0000180A0000}"/>
    <cellStyle name="20% - Accent3 5 2 3 4 2" xfId="13387" xr:uid="{00000000-0005-0000-0000-0000190A0000}"/>
    <cellStyle name="20% - Accent3 5 2 3 5" xfId="7877" xr:uid="{00000000-0005-0000-0000-00001A0A0000}"/>
    <cellStyle name="20% - Accent3 5 2 3 5 2" xfId="14969" xr:uid="{00000000-0005-0000-0000-00001B0A0000}"/>
    <cellStyle name="20% - Accent3 5 2 3 6" xfId="8886" xr:uid="{00000000-0005-0000-0000-00001C0A0000}"/>
    <cellStyle name="20% - Accent3 5 2 4" xfId="2021" xr:uid="{00000000-0005-0000-0000-00001D0A0000}"/>
    <cellStyle name="20% - Accent3 5 2 4 2" xfId="6110" xr:uid="{00000000-0005-0000-0000-00001E0A0000}"/>
    <cellStyle name="20% - Accent3 5 2 4 2 2" xfId="13388" xr:uid="{00000000-0005-0000-0000-00001F0A0000}"/>
    <cellStyle name="20% - Accent3 5 2 4 3" xfId="9817" xr:uid="{00000000-0005-0000-0000-0000200A0000}"/>
    <cellStyle name="20% - Accent3 5 2 5" xfId="3254" xr:uid="{00000000-0005-0000-0000-0000210A0000}"/>
    <cellStyle name="20% - Accent3 5 2 5 2" xfId="10765" xr:uid="{00000000-0005-0000-0000-0000220A0000}"/>
    <cellStyle name="20% - Accent3 5 2 6" xfId="4092" xr:uid="{00000000-0005-0000-0000-0000230A0000}"/>
    <cellStyle name="20% - Accent3 5 2 6 2" xfId="11600" xr:uid="{00000000-0005-0000-0000-0000240A0000}"/>
    <cellStyle name="20% - Accent3 5 2 7" xfId="4829" xr:uid="{00000000-0005-0000-0000-0000250A0000}"/>
    <cellStyle name="20% - Accent3 5 2 7 2" xfId="12107" xr:uid="{00000000-0005-0000-0000-0000260A0000}"/>
    <cellStyle name="20% - Accent3 5 2 8" xfId="5410" xr:uid="{00000000-0005-0000-0000-0000270A0000}"/>
    <cellStyle name="20% - Accent3 5 2 8 2" xfId="12688" xr:uid="{00000000-0005-0000-0000-0000280A0000}"/>
    <cellStyle name="20% - Accent3 5 2 9" xfId="6105" xr:uid="{00000000-0005-0000-0000-0000290A0000}"/>
    <cellStyle name="20% - Accent3 5 2 9 2" xfId="13383" xr:uid="{00000000-0005-0000-0000-00002A0A0000}"/>
    <cellStyle name="20% - Accent3 5 3" xfId="254" xr:uid="{00000000-0005-0000-0000-00002B0A0000}"/>
    <cellStyle name="20% - Accent3 5 3 10" xfId="8887" xr:uid="{00000000-0005-0000-0000-00002C0A0000}"/>
    <cellStyle name="20% - Accent3 5 3 2" xfId="255" xr:uid="{00000000-0005-0000-0000-00002D0A0000}"/>
    <cellStyle name="20% - Accent3 5 3 2 2" xfId="2026" xr:uid="{00000000-0005-0000-0000-00002E0A0000}"/>
    <cellStyle name="20% - Accent3 5 3 2 2 2" xfId="9822" xr:uid="{00000000-0005-0000-0000-00002F0A0000}"/>
    <cellStyle name="20% - Accent3 5 3 2 3" xfId="3900" xr:uid="{00000000-0005-0000-0000-0000300A0000}"/>
    <cellStyle name="20% - Accent3 5 3 2 3 2" xfId="11408" xr:uid="{00000000-0005-0000-0000-0000310A0000}"/>
    <cellStyle name="20% - Accent3 5 3 2 4" xfId="6112" xr:uid="{00000000-0005-0000-0000-0000320A0000}"/>
    <cellStyle name="20% - Accent3 5 3 2 4 2" xfId="13390" xr:uid="{00000000-0005-0000-0000-0000330A0000}"/>
    <cellStyle name="20% - Accent3 5 3 2 5" xfId="8026" xr:uid="{00000000-0005-0000-0000-0000340A0000}"/>
    <cellStyle name="20% - Accent3 5 3 2 5 2" xfId="15118" xr:uid="{00000000-0005-0000-0000-0000350A0000}"/>
    <cellStyle name="20% - Accent3 5 3 2 6" xfId="8888" xr:uid="{00000000-0005-0000-0000-0000360A0000}"/>
    <cellStyle name="20% - Accent3 5 3 3" xfId="2025" xr:uid="{00000000-0005-0000-0000-0000370A0000}"/>
    <cellStyle name="20% - Accent3 5 3 3 2" xfId="6113" xr:uid="{00000000-0005-0000-0000-0000380A0000}"/>
    <cellStyle name="20% - Accent3 5 3 3 2 2" xfId="13391" xr:uid="{00000000-0005-0000-0000-0000390A0000}"/>
    <cellStyle name="20% - Accent3 5 3 3 3" xfId="9821" xr:uid="{00000000-0005-0000-0000-00003A0A0000}"/>
    <cellStyle name="20% - Accent3 5 3 4" xfId="3414" xr:uid="{00000000-0005-0000-0000-00003B0A0000}"/>
    <cellStyle name="20% - Accent3 5 3 4 2" xfId="10922" xr:uid="{00000000-0005-0000-0000-00003C0A0000}"/>
    <cellStyle name="20% - Accent3 5 3 5" xfId="3896" xr:uid="{00000000-0005-0000-0000-00003D0A0000}"/>
    <cellStyle name="20% - Accent3 5 3 5 2" xfId="11404" xr:uid="{00000000-0005-0000-0000-00003E0A0000}"/>
    <cellStyle name="20% - Accent3 5 3 6" xfId="4978" xr:uid="{00000000-0005-0000-0000-00003F0A0000}"/>
    <cellStyle name="20% - Accent3 5 3 6 2" xfId="12256" xr:uid="{00000000-0005-0000-0000-0000400A0000}"/>
    <cellStyle name="20% - Accent3 5 3 7" xfId="5559" xr:uid="{00000000-0005-0000-0000-0000410A0000}"/>
    <cellStyle name="20% - Accent3 5 3 7 2" xfId="12837" xr:uid="{00000000-0005-0000-0000-0000420A0000}"/>
    <cellStyle name="20% - Accent3 5 3 8" xfId="6111" xr:uid="{00000000-0005-0000-0000-0000430A0000}"/>
    <cellStyle name="20% - Accent3 5 3 8 2" xfId="13389" xr:uid="{00000000-0005-0000-0000-0000440A0000}"/>
    <cellStyle name="20% - Accent3 5 3 9" xfId="7445" xr:uid="{00000000-0005-0000-0000-0000450A0000}"/>
    <cellStyle name="20% - Accent3 5 3 9 2" xfId="14537" xr:uid="{00000000-0005-0000-0000-0000460A0000}"/>
    <cellStyle name="20% - Accent3 5 4" xfId="256" xr:uid="{00000000-0005-0000-0000-0000470A0000}"/>
    <cellStyle name="20% - Accent3 5 4 2" xfId="2027" xr:uid="{00000000-0005-0000-0000-0000480A0000}"/>
    <cellStyle name="20% - Accent3 5 4 2 2" xfId="9823" xr:uid="{00000000-0005-0000-0000-0000490A0000}"/>
    <cellStyle name="20% - Accent3 5 4 3" xfId="3711" xr:uid="{00000000-0005-0000-0000-00004A0A0000}"/>
    <cellStyle name="20% - Accent3 5 4 3 2" xfId="11219" xr:uid="{00000000-0005-0000-0000-00004B0A0000}"/>
    <cellStyle name="20% - Accent3 5 4 4" xfId="6114" xr:uid="{00000000-0005-0000-0000-00004C0A0000}"/>
    <cellStyle name="20% - Accent3 5 4 4 2" xfId="13392" xr:uid="{00000000-0005-0000-0000-00004D0A0000}"/>
    <cellStyle name="20% - Accent3 5 4 5" xfId="7734" xr:uid="{00000000-0005-0000-0000-00004E0A0000}"/>
    <cellStyle name="20% - Accent3 5 4 5 2" xfId="14826" xr:uid="{00000000-0005-0000-0000-00004F0A0000}"/>
    <cellStyle name="20% - Accent3 5 4 6" xfId="8889" xr:uid="{00000000-0005-0000-0000-0000500A0000}"/>
    <cellStyle name="20% - Accent3 5 5" xfId="2020" xr:uid="{00000000-0005-0000-0000-0000510A0000}"/>
    <cellStyle name="20% - Accent3 5 5 2" xfId="6115" xr:uid="{00000000-0005-0000-0000-0000520A0000}"/>
    <cellStyle name="20% - Accent3 5 5 2 2" xfId="13393" xr:uid="{00000000-0005-0000-0000-0000530A0000}"/>
    <cellStyle name="20% - Accent3 5 5 3" xfId="9816" xr:uid="{00000000-0005-0000-0000-0000540A0000}"/>
    <cellStyle name="20% - Accent3 5 6" xfId="3085" xr:uid="{00000000-0005-0000-0000-0000550A0000}"/>
    <cellStyle name="20% - Accent3 5 6 2" xfId="10596" xr:uid="{00000000-0005-0000-0000-0000560A0000}"/>
    <cellStyle name="20% - Accent3 5 7" xfId="3874" xr:uid="{00000000-0005-0000-0000-0000570A0000}"/>
    <cellStyle name="20% - Accent3 5 7 2" xfId="11382" xr:uid="{00000000-0005-0000-0000-0000580A0000}"/>
    <cellStyle name="20% - Accent3 5 8" xfId="4686" xr:uid="{00000000-0005-0000-0000-0000590A0000}"/>
    <cellStyle name="20% - Accent3 5 8 2" xfId="11964" xr:uid="{00000000-0005-0000-0000-00005A0A0000}"/>
    <cellStyle name="20% - Accent3 5 9" xfId="5267" xr:uid="{00000000-0005-0000-0000-00005B0A0000}"/>
    <cellStyle name="20% - Accent3 5 9 2" xfId="12545" xr:uid="{00000000-0005-0000-0000-00005C0A0000}"/>
    <cellStyle name="20% - Accent3 6" xfId="257" xr:uid="{00000000-0005-0000-0000-00005D0A0000}"/>
    <cellStyle name="20% - Accent3 6 10" xfId="6116" xr:uid="{00000000-0005-0000-0000-00005E0A0000}"/>
    <cellStyle name="20% - Accent3 6 10 2" xfId="13394" xr:uid="{00000000-0005-0000-0000-00005F0A0000}"/>
    <cellStyle name="20% - Accent3 6 11" xfId="7259" xr:uid="{00000000-0005-0000-0000-0000600A0000}"/>
    <cellStyle name="20% - Accent3 6 11 2" xfId="14351" xr:uid="{00000000-0005-0000-0000-0000610A0000}"/>
    <cellStyle name="20% - Accent3 6 12" xfId="8890" xr:uid="{00000000-0005-0000-0000-0000620A0000}"/>
    <cellStyle name="20% - Accent3 6 2" xfId="258" xr:uid="{00000000-0005-0000-0000-0000630A0000}"/>
    <cellStyle name="20% - Accent3 6 2 10" xfId="7402" xr:uid="{00000000-0005-0000-0000-0000640A0000}"/>
    <cellStyle name="20% - Accent3 6 2 10 2" xfId="14494" xr:uid="{00000000-0005-0000-0000-0000650A0000}"/>
    <cellStyle name="20% - Accent3 6 2 11" xfId="8891" xr:uid="{00000000-0005-0000-0000-0000660A0000}"/>
    <cellStyle name="20% - Accent3 6 2 2" xfId="259" xr:uid="{00000000-0005-0000-0000-0000670A0000}"/>
    <cellStyle name="20% - Accent3 6 2 2 10" xfId="8892" xr:uid="{00000000-0005-0000-0000-0000680A0000}"/>
    <cellStyle name="20% - Accent3 6 2 2 2" xfId="260" xr:uid="{00000000-0005-0000-0000-0000690A0000}"/>
    <cellStyle name="20% - Accent3 6 2 2 2 2" xfId="2031" xr:uid="{00000000-0005-0000-0000-00006A0A0000}"/>
    <cellStyle name="20% - Accent3 6 2 2 2 2 2" xfId="9827" xr:uid="{00000000-0005-0000-0000-00006B0A0000}"/>
    <cellStyle name="20% - Accent3 6 2 2 2 3" xfId="4084" xr:uid="{00000000-0005-0000-0000-00006C0A0000}"/>
    <cellStyle name="20% - Accent3 6 2 2 2 3 2" xfId="11592" xr:uid="{00000000-0005-0000-0000-00006D0A0000}"/>
    <cellStyle name="20% - Accent3 6 2 2 2 4" xfId="6119" xr:uid="{00000000-0005-0000-0000-00006E0A0000}"/>
    <cellStyle name="20% - Accent3 6 2 2 2 4 2" xfId="13397" xr:uid="{00000000-0005-0000-0000-00006F0A0000}"/>
    <cellStyle name="20% - Accent3 6 2 2 2 5" xfId="8272" xr:uid="{00000000-0005-0000-0000-0000700A0000}"/>
    <cellStyle name="20% - Accent3 6 2 2 2 5 2" xfId="15364" xr:uid="{00000000-0005-0000-0000-0000710A0000}"/>
    <cellStyle name="20% - Accent3 6 2 2 2 6" xfId="8893" xr:uid="{00000000-0005-0000-0000-0000720A0000}"/>
    <cellStyle name="20% - Accent3 6 2 2 3" xfId="2030" xr:uid="{00000000-0005-0000-0000-0000730A0000}"/>
    <cellStyle name="20% - Accent3 6 2 2 3 2" xfId="6120" xr:uid="{00000000-0005-0000-0000-0000740A0000}"/>
    <cellStyle name="20% - Accent3 6 2 2 3 2 2" xfId="13398" xr:uid="{00000000-0005-0000-0000-0000750A0000}"/>
    <cellStyle name="20% - Accent3 6 2 2 3 3" xfId="9826" xr:uid="{00000000-0005-0000-0000-0000760A0000}"/>
    <cellStyle name="20% - Accent3 6 2 2 4" xfId="3660" xr:uid="{00000000-0005-0000-0000-0000770A0000}"/>
    <cellStyle name="20% - Accent3 6 2 2 4 2" xfId="11168" xr:uid="{00000000-0005-0000-0000-0000780A0000}"/>
    <cellStyle name="20% - Accent3 6 2 2 5" xfId="3944" xr:uid="{00000000-0005-0000-0000-0000790A0000}"/>
    <cellStyle name="20% - Accent3 6 2 2 5 2" xfId="11452" xr:uid="{00000000-0005-0000-0000-00007A0A0000}"/>
    <cellStyle name="20% - Accent3 6 2 2 6" xfId="5224" xr:uid="{00000000-0005-0000-0000-00007B0A0000}"/>
    <cellStyle name="20% - Accent3 6 2 2 6 2" xfId="12502" xr:uid="{00000000-0005-0000-0000-00007C0A0000}"/>
    <cellStyle name="20% - Accent3 6 2 2 7" xfId="5805" xr:uid="{00000000-0005-0000-0000-00007D0A0000}"/>
    <cellStyle name="20% - Accent3 6 2 2 7 2" xfId="13083" xr:uid="{00000000-0005-0000-0000-00007E0A0000}"/>
    <cellStyle name="20% - Accent3 6 2 2 8" xfId="6118" xr:uid="{00000000-0005-0000-0000-00007F0A0000}"/>
    <cellStyle name="20% - Accent3 6 2 2 8 2" xfId="13396" xr:uid="{00000000-0005-0000-0000-0000800A0000}"/>
    <cellStyle name="20% - Accent3 6 2 2 9" xfId="7691" xr:uid="{00000000-0005-0000-0000-0000810A0000}"/>
    <cellStyle name="20% - Accent3 6 2 2 9 2" xfId="14783" xr:uid="{00000000-0005-0000-0000-0000820A0000}"/>
    <cellStyle name="20% - Accent3 6 2 3" xfId="261" xr:uid="{00000000-0005-0000-0000-0000830A0000}"/>
    <cellStyle name="20% - Accent3 6 2 3 2" xfId="2032" xr:uid="{00000000-0005-0000-0000-0000840A0000}"/>
    <cellStyle name="20% - Accent3 6 2 3 2 2" xfId="9828" xr:uid="{00000000-0005-0000-0000-0000850A0000}"/>
    <cellStyle name="20% - Accent3 6 2 3 3" xfId="3149" xr:uid="{00000000-0005-0000-0000-0000860A0000}"/>
    <cellStyle name="20% - Accent3 6 2 3 3 2" xfId="10660" xr:uid="{00000000-0005-0000-0000-0000870A0000}"/>
    <cellStyle name="20% - Accent3 6 2 3 4" xfId="6121" xr:uid="{00000000-0005-0000-0000-0000880A0000}"/>
    <cellStyle name="20% - Accent3 6 2 3 4 2" xfId="13399" xr:uid="{00000000-0005-0000-0000-0000890A0000}"/>
    <cellStyle name="20% - Accent3 6 2 3 5" xfId="7983" xr:uid="{00000000-0005-0000-0000-00008A0A0000}"/>
    <cellStyle name="20% - Accent3 6 2 3 5 2" xfId="15075" xr:uid="{00000000-0005-0000-0000-00008B0A0000}"/>
    <cellStyle name="20% - Accent3 6 2 3 6" xfId="8894" xr:uid="{00000000-0005-0000-0000-00008C0A0000}"/>
    <cellStyle name="20% - Accent3 6 2 4" xfId="2029" xr:uid="{00000000-0005-0000-0000-00008D0A0000}"/>
    <cellStyle name="20% - Accent3 6 2 4 2" xfId="6122" xr:uid="{00000000-0005-0000-0000-00008E0A0000}"/>
    <cellStyle name="20% - Accent3 6 2 4 2 2" xfId="13400" xr:uid="{00000000-0005-0000-0000-00008F0A0000}"/>
    <cellStyle name="20% - Accent3 6 2 4 3" xfId="9825" xr:uid="{00000000-0005-0000-0000-0000900A0000}"/>
    <cellStyle name="20% - Accent3 6 2 5" xfId="3360" xr:uid="{00000000-0005-0000-0000-0000910A0000}"/>
    <cellStyle name="20% - Accent3 6 2 5 2" xfId="10871" xr:uid="{00000000-0005-0000-0000-0000920A0000}"/>
    <cellStyle name="20% - Accent3 6 2 6" xfId="3698" xr:uid="{00000000-0005-0000-0000-0000930A0000}"/>
    <cellStyle name="20% - Accent3 6 2 6 2" xfId="11206" xr:uid="{00000000-0005-0000-0000-0000940A0000}"/>
    <cellStyle name="20% - Accent3 6 2 7" xfId="4935" xr:uid="{00000000-0005-0000-0000-0000950A0000}"/>
    <cellStyle name="20% - Accent3 6 2 7 2" xfId="12213" xr:uid="{00000000-0005-0000-0000-0000960A0000}"/>
    <cellStyle name="20% - Accent3 6 2 8" xfId="5516" xr:uid="{00000000-0005-0000-0000-0000970A0000}"/>
    <cellStyle name="20% - Accent3 6 2 8 2" xfId="12794" xr:uid="{00000000-0005-0000-0000-0000980A0000}"/>
    <cellStyle name="20% - Accent3 6 2 9" xfId="6117" xr:uid="{00000000-0005-0000-0000-0000990A0000}"/>
    <cellStyle name="20% - Accent3 6 2 9 2" xfId="13395" xr:uid="{00000000-0005-0000-0000-00009A0A0000}"/>
    <cellStyle name="20% - Accent3 6 3" xfId="262" xr:uid="{00000000-0005-0000-0000-00009B0A0000}"/>
    <cellStyle name="20% - Accent3 6 3 10" xfId="8895" xr:uid="{00000000-0005-0000-0000-00009C0A0000}"/>
    <cellStyle name="20% - Accent3 6 3 2" xfId="263" xr:uid="{00000000-0005-0000-0000-00009D0A0000}"/>
    <cellStyle name="20% - Accent3 6 3 2 2" xfId="2034" xr:uid="{00000000-0005-0000-0000-00009E0A0000}"/>
    <cellStyle name="20% - Accent3 6 3 2 2 2" xfId="9830" xr:uid="{00000000-0005-0000-0000-00009F0A0000}"/>
    <cellStyle name="20% - Accent3 6 3 2 3" xfId="3937" xr:uid="{00000000-0005-0000-0000-0000A00A0000}"/>
    <cellStyle name="20% - Accent3 6 3 2 3 2" xfId="11445" xr:uid="{00000000-0005-0000-0000-0000A10A0000}"/>
    <cellStyle name="20% - Accent3 6 3 2 4" xfId="6124" xr:uid="{00000000-0005-0000-0000-0000A20A0000}"/>
    <cellStyle name="20% - Accent3 6 3 2 4 2" xfId="13402" xr:uid="{00000000-0005-0000-0000-0000A30A0000}"/>
    <cellStyle name="20% - Accent3 6 3 2 5" xfId="8129" xr:uid="{00000000-0005-0000-0000-0000A40A0000}"/>
    <cellStyle name="20% - Accent3 6 3 2 5 2" xfId="15221" xr:uid="{00000000-0005-0000-0000-0000A50A0000}"/>
    <cellStyle name="20% - Accent3 6 3 2 6" xfId="8896" xr:uid="{00000000-0005-0000-0000-0000A60A0000}"/>
    <cellStyle name="20% - Accent3 6 3 3" xfId="2033" xr:uid="{00000000-0005-0000-0000-0000A70A0000}"/>
    <cellStyle name="20% - Accent3 6 3 3 2" xfId="6125" xr:uid="{00000000-0005-0000-0000-0000A80A0000}"/>
    <cellStyle name="20% - Accent3 6 3 3 2 2" xfId="13403" xr:uid="{00000000-0005-0000-0000-0000A90A0000}"/>
    <cellStyle name="20% - Accent3 6 3 3 3" xfId="9829" xr:uid="{00000000-0005-0000-0000-0000AA0A0000}"/>
    <cellStyle name="20% - Accent3 6 3 4" xfId="3517" xr:uid="{00000000-0005-0000-0000-0000AB0A0000}"/>
    <cellStyle name="20% - Accent3 6 3 4 2" xfId="11025" xr:uid="{00000000-0005-0000-0000-0000AC0A0000}"/>
    <cellStyle name="20% - Accent3 6 3 5" xfId="4017" xr:uid="{00000000-0005-0000-0000-0000AD0A0000}"/>
    <cellStyle name="20% - Accent3 6 3 5 2" xfId="11525" xr:uid="{00000000-0005-0000-0000-0000AE0A0000}"/>
    <cellStyle name="20% - Accent3 6 3 6" xfId="5081" xr:uid="{00000000-0005-0000-0000-0000AF0A0000}"/>
    <cellStyle name="20% - Accent3 6 3 6 2" xfId="12359" xr:uid="{00000000-0005-0000-0000-0000B00A0000}"/>
    <cellStyle name="20% - Accent3 6 3 7" xfId="5662" xr:uid="{00000000-0005-0000-0000-0000B10A0000}"/>
    <cellStyle name="20% - Accent3 6 3 7 2" xfId="12940" xr:uid="{00000000-0005-0000-0000-0000B20A0000}"/>
    <cellStyle name="20% - Accent3 6 3 8" xfId="6123" xr:uid="{00000000-0005-0000-0000-0000B30A0000}"/>
    <cellStyle name="20% - Accent3 6 3 8 2" xfId="13401" xr:uid="{00000000-0005-0000-0000-0000B40A0000}"/>
    <cellStyle name="20% - Accent3 6 3 9" xfId="7548" xr:uid="{00000000-0005-0000-0000-0000B50A0000}"/>
    <cellStyle name="20% - Accent3 6 3 9 2" xfId="14640" xr:uid="{00000000-0005-0000-0000-0000B60A0000}"/>
    <cellStyle name="20% - Accent3 6 4" xfId="264" xr:uid="{00000000-0005-0000-0000-0000B70A0000}"/>
    <cellStyle name="20% - Accent3 6 4 2" xfId="2035" xr:uid="{00000000-0005-0000-0000-0000B80A0000}"/>
    <cellStyle name="20% - Accent3 6 4 2 2" xfId="9831" xr:uid="{00000000-0005-0000-0000-0000B90A0000}"/>
    <cellStyle name="20% - Accent3 6 4 3" xfId="3964" xr:uid="{00000000-0005-0000-0000-0000BA0A0000}"/>
    <cellStyle name="20% - Accent3 6 4 3 2" xfId="11472" xr:uid="{00000000-0005-0000-0000-0000BB0A0000}"/>
    <cellStyle name="20% - Accent3 6 4 4" xfId="6126" xr:uid="{00000000-0005-0000-0000-0000BC0A0000}"/>
    <cellStyle name="20% - Accent3 6 4 4 2" xfId="13404" xr:uid="{00000000-0005-0000-0000-0000BD0A0000}"/>
    <cellStyle name="20% - Accent3 6 4 5" xfId="7840" xr:uid="{00000000-0005-0000-0000-0000BE0A0000}"/>
    <cellStyle name="20% - Accent3 6 4 5 2" xfId="14932" xr:uid="{00000000-0005-0000-0000-0000BF0A0000}"/>
    <cellStyle name="20% - Accent3 6 4 6" xfId="8897" xr:uid="{00000000-0005-0000-0000-0000C00A0000}"/>
    <cellStyle name="20% - Accent3 6 5" xfId="2028" xr:uid="{00000000-0005-0000-0000-0000C10A0000}"/>
    <cellStyle name="20% - Accent3 6 5 2" xfId="6127" xr:uid="{00000000-0005-0000-0000-0000C20A0000}"/>
    <cellStyle name="20% - Accent3 6 5 2 2" xfId="13405" xr:uid="{00000000-0005-0000-0000-0000C30A0000}"/>
    <cellStyle name="20% - Accent3 6 5 3" xfId="9824" xr:uid="{00000000-0005-0000-0000-0000C40A0000}"/>
    <cellStyle name="20% - Accent3 6 6" xfId="3215" xr:uid="{00000000-0005-0000-0000-0000C50A0000}"/>
    <cellStyle name="20% - Accent3 6 6 2" xfId="10726" xr:uid="{00000000-0005-0000-0000-0000C60A0000}"/>
    <cellStyle name="20% - Accent3 6 7" xfId="3718" xr:uid="{00000000-0005-0000-0000-0000C70A0000}"/>
    <cellStyle name="20% - Accent3 6 7 2" xfId="11226" xr:uid="{00000000-0005-0000-0000-0000C80A0000}"/>
    <cellStyle name="20% - Accent3 6 8" xfId="4792" xr:uid="{00000000-0005-0000-0000-0000C90A0000}"/>
    <cellStyle name="20% - Accent3 6 8 2" xfId="12070" xr:uid="{00000000-0005-0000-0000-0000CA0A0000}"/>
    <cellStyle name="20% - Accent3 6 9" xfId="5373" xr:uid="{00000000-0005-0000-0000-0000CB0A0000}"/>
    <cellStyle name="20% - Accent3 6 9 2" xfId="12651" xr:uid="{00000000-0005-0000-0000-0000CC0A0000}"/>
    <cellStyle name="20% - Accent3 7" xfId="265" xr:uid="{00000000-0005-0000-0000-0000CD0A0000}"/>
    <cellStyle name="20% - Accent3 7 10" xfId="7281" xr:uid="{00000000-0005-0000-0000-0000CE0A0000}"/>
    <cellStyle name="20% - Accent3 7 10 2" xfId="14373" xr:uid="{00000000-0005-0000-0000-0000CF0A0000}"/>
    <cellStyle name="20% - Accent3 7 11" xfId="8898" xr:uid="{00000000-0005-0000-0000-0000D00A0000}"/>
    <cellStyle name="20% - Accent3 7 2" xfId="266" xr:uid="{00000000-0005-0000-0000-0000D10A0000}"/>
    <cellStyle name="20% - Accent3 7 2 10" xfId="8899" xr:uid="{00000000-0005-0000-0000-0000D20A0000}"/>
    <cellStyle name="20% - Accent3 7 2 2" xfId="267" xr:uid="{00000000-0005-0000-0000-0000D30A0000}"/>
    <cellStyle name="20% - Accent3 7 2 2 2" xfId="2038" xr:uid="{00000000-0005-0000-0000-0000D40A0000}"/>
    <cellStyle name="20% - Accent3 7 2 2 2 2" xfId="9834" xr:uid="{00000000-0005-0000-0000-0000D50A0000}"/>
    <cellStyle name="20% - Accent3 7 2 2 3" xfId="3821" xr:uid="{00000000-0005-0000-0000-0000D60A0000}"/>
    <cellStyle name="20% - Accent3 7 2 2 3 2" xfId="11329" xr:uid="{00000000-0005-0000-0000-0000D70A0000}"/>
    <cellStyle name="20% - Accent3 7 2 2 4" xfId="6130" xr:uid="{00000000-0005-0000-0000-0000D80A0000}"/>
    <cellStyle name="20% - Accent3 7 2 2 4 2" xfId="13408" xr:uid="{00000000-0005-0000-0000-0000D90A0000}"/>
    <cellStyle name="20% - Accent3 7 2 2 5" xfId="8151" xr:uid="{00000000-0005-0000-0000-0000DA0A0000}"/>
    <cellStyle name="20% - Accent3 7 2 2 5 2" xfId="15243" xr:uid="{00000000-0005-0000-0000-0000DB0A0000}"/>
    <cellStyle name="20% - Accent3 7 2 2 6" xfId="8900" xr:uid="{00000000-0005-0000-0000-0000DC0A0000}"/>
    <cellStyle name="20% - Accent3 7 2 3" xfId="2037" xr:uid="{00000000-0005-0000-0000-0000DD0A0000}"/>
    <cellStyle name="20% - Accent3 7 2 3 2" xfId="6131" xr:uid="{00000000-0005-0000-0000-0000DE0A0000}"/>
    <cellStyle name="20% - Accent3 7 2 3 2 2" xfId="13409" xr:uid="{00000000-0005-0000-0000-0000DF0A0000}"/>
    <cellStyle name="20% - Accent3 7 2 3 3" xfId="9833" xr:uid="{00000000-0005-0000-0000-0000E00A0000}"/>
    <cellStyle name="20% - Accent3 7 2 4" xfId="3539" xr:uid="{00000000-0005-0000-0000-0000E10A0000}"/>
    <cellStyle name="20% - Accent3 7 2 4 2" xfId="11047" xr:uid="{00000000-0005-0000-0000-0000E20A0000}"/>
    <cellStyle name="20% - Accent3 7 2 5" xfId="3820" xr:uid="{00000000-0005-0000-0000-0000E30A0000}"/>
    <cellStyle name="20% - Accent3 7 2 5 2" xfId="11328" xr:uid="{00000000-0005-0000-0000-0000E40A0000}"/>
    <cellStyle name="20% - Accent3 7 2 6" xfId="5103" xr:uid="{00000000-0005-0000-0000-0000E50A0000}"/>
    <cellStyle name="20% - Accent3 7 2 6 2" xfId="12381" xr:uid="{00000000-0005-0000-0000-0000E60A0000}"/>
    <cellStyle name="20% - Accent3 7 2 7" xfId="5684" xr:uid="{00000000-0005-0000-0000-0000E70A0000}"/>
    <cellStyle name="20% - Accent3 7 2 7 2" xfId="12962" xr:uid="{00000000-0005-0000-0000-0000E80A0000}"/>
    <cellStyle name="20% - Accent3 7 2 8" xfId="6129" xr:uid="{00000000-0005-0000-0000-0000E90A0000}"/>
    <cellStyle name="20% - Accent3 7 2 8 2" xfId="13407" xr:uid="{00000000-0005-0000-0000-0000EA0A0000}"/>
    <cellStyle name="20% - Accent3 7 2 9" xfId="7570" xr:uid="{00000000-0005-0000-0000-0000EB0A0000}"/>
    <cellStyle name="20% - Accent3 7 2 9 2" xfId="14662" xr:uid="{00000000-0005-0000-0000-0000EC0A0000}"/>
    <cellStyle name="20% - Accent3 7 3" xfId="268" xr:uid="{00000000-0005-0000-0000-0000ED0A0000}"/>
    <cellStyle name="20% - Accent3 7 3 2" xfId="2039" xr:uid="{00000000-0005-0000-0000-0000EE0A0000}"/>
    <cellStyle name="20% - Accent3 7 3 2 2" xfId="9835" xr:uid="{00000000-0005-0000-0000-0000EF0A0000}"/>
    <cellStyle name="20% - Accent3 7 3 3" xfId="3998" xr:uid="{00000000-0005-0000-0000-0000F00A0000}"/>
    <cellStyle name="20% - Accent3 7 3 3 2" xfId="11506" xr:uid="{00000000-0005-0000-0000-0000F10A0000}"/>
    <cellStyle name="20% - Accent3 7 3 4" xfId="6132" xr:uid="{00000000-0005-0000-0000-0000F20A0000}"/>
    <cellStyle name="20% - Accent3 7 3 4 2" xfId="13410" xr:uid="{00000000-0005-0000-0000-0000F30A0000}"/>
    <cellStyle name="20% - Accent3 7 3 5" xfId="7862" xr:uid="{00000000-0005-0000-0000-0000F40A0000}"/>
    <cellStyle name="20% - Accent3 7 3 5 2" xfId="14954" xr:uid="{00000000-0005-0000-0000-0000F50A0000}"/>
    <cellStyle name="20% - Accent3 7 3 6" xfId="8901" xr:uid="{00000000-0005-0000-0000-0000F60A0000}"/>
    <cellStyle name="20% - Accent3 7 4" xfId="2036" xr:uid="{00000000-0005-0000-0000-0000F70A0000}"/>
    <cellStyle name="20% - Accent3 7 4 2" xfId="6133" xr:uid="{00000000-0005-0000-0000-0000F80A0000}"/>
    <cellStyle name="20% - Accent3 7 4 2 2" xfId="13411" xr:uid="{00000000-0005-0000-0000-0000F90A0000}"/>
    <cellStyle name="20% - Accent3 7 4 3" xfId="9832" xr:uid="{00000000-0005-0000-0000-0000FA0A0000}"/>
    <cellStyle name="20% - Accent3 7 5" xfId="3237" xr:uid="{00000000-0005-0000-0000-0000FB0A0000}"/>
    <cellStyle name="20% - Accent3 7 5 2" xfId="10748" xr:uid="{00000000-0005-0000-0000-0000FC0A0000}"/>
    <cellStyle name="20% - Accent3 7 6" xfId="3784" xr:uid="{00000000-0005-0000-0000-0000FD0A0000}"/>
    <cellStyle name="20% - Accent3 7 6 2" xfId="11292" xr:uid="{00000000-0005-0000-0000-0000FE0A0000}"/>
    <cellStyle name="20% - Accent3 7 7" xfId="4814" xr:uid="{00000000-0005-0000-0000-0000FF0A0000}"/>
    <cellStyle name="20% - Accent3 7 7 2" xfId="12092" xr:uid="{00000000-0005-0000-0000-0000000B0000}"/>
    <cellStyle name="20% - Accent3 7 8" xfId="5395" xr:uid="{00000000-0005-0000-0000-0000010B0000}"/>
    <cellStyle name="20% - Accent3 7 8 2" xfId="12673" xr:uid="{00000000-0005-0000-0000-0000020B0000}"/>
    <cellStyle name="20% - Accent3 7 9" xfId="6128" xr:uid="{00000000-0005-0000-0000-0000030B0000}"/>
    <cellStyle name="20% - Accent3 7 9 2" xfId="13406" xr:uid="{00000000-0005-0000-0000-0000040B0000}"/>
    <cellStyle name="20% - Accent3 8" xfId="269" xr:uid="{00000000-0005-0000-0000-0000050B0000}"/>
    <cellStyle name="20% - Accent3 8 10" xfId="8902" xr:uid="{00000000-0005-0000-0000-0000060B0000}"/>
    <cellStyle name="20% - Accent3 8 2" xfId="270" xr:uid="{00000000-0005-0000-0000-0000070B0000}"/>
    <cellStyle name="20% - Accent3 8 2 2" xfId="2041" xr:uid="{00000000-0005-0000-0000-0000080B0000}"/>
    <cellStyle name="20% - Accent3 8 2 2 2" xfId="9837" xr:uid="{00000000-0005-0000-0000-0000090B0000}"/>
    <cellStyle name="20% - Accent3 8 2 3" xfId="3400" xr:uid="{00000000-0005-0000-0000-00000A0B0000}"/>
    <cellStyle name="20% - Accent3 8 2 3 2" xfId="10908" xr:uid="{00000000-0005-0000-0000-00000B0B0000}"/>
    <cellStyle name="20% - Accent3 8 2 4" xfId="6135" xr:uid="{00000000-0005-0000-0000-00000C0B0000}"/>
    <cellStyle name="20% - Accent3 8 2 4 2" xfId="13413" xr:uid="{00000000-0005-0000-0000-00000D0B0000}"/>
    <cellStyle name="20% - Accent3 8 2 5" xfId="8003" xr:uid="{00000000-0005-0000-0000-00000E0B0000}"/>
    <cellStyle name="20% - Accent3 8 2 5 2" xfId="15095" xr:uid="{00000000-0005-0000-0000-00000F0B0000}"/>
    <cellStyle name="20% - Accent3 8 2 6" xfId="8903" xr:uid="{00000000-0005-0000-0000-0000100B0000}"/>
    <cellStyle name="20% - Accent3 8 3" xfId="2040" xr:uid="{00000000-0005-0000-0000-0000110B0000}"/>
    <cellStyle name="20% - Accent3 8 3 2" xfId="6136" xr:uid="{00000000-0005-0000-0000-0000120B0000}"/>
    <cellStyle name="20% - Accent3 8 3 2 2" xfId="13414" xr:uid="{00000000-0005-0000-0000-0000130B0000}"/>
    <cellStyle name="20% - Accent3 8 3 3" xfId="9836" xr:uid="{00000000-0005-0000-0000-0000140B0000}"/>
    <cellStyle name="20% - Accent3 8 4" xfId="3381" xr:uid="{00000000-0005-0000-0000-0000150B0000}"/>
    <cellStyle name="20% - Accent3 8 4 2" xfId="10891" xr:uid="{00000000-0005-0000-0000-0000160B0000}"/>
    <cellStyle name="20% - Accent3 8 5" xfId="3396" xr:uid="{00000000-0005-0000-0000-0000170B0000}"/>
    <cellStyle name="20% - Accent3 8 5 2" xfId="10904" xr:uid="{00000000-0005-0000-0000-0000180B0000}"/>
    <cellStyle name="20% - Accent3 8 6" xfId="4955" xr:uid="{00000000-0005-0000-0000-0000190B0000}"/>
    <cellStyle name="20% - Accent3 8 6 2" xfId="12233" xr:uid="{00000000-0005-0000-0000-00001A0B0000}"/>
    <cellStyle name="20% - Accent3 8 7" xfId="5536" xr:uid="{00000000-0005-0000-0000-00001B0B0000}"/>
    <cellStyle name="20% - Accent3 8 7 2" xfId="12814" xr:uid="{00000000-0005-0000-0000-00001C0B0000}"/>
    <cellStyle name="20% - Accent3 8 8" xfId="6134" xr:uid="{00000000-0005-0000-0000-00001D0B0000}"/>
    <cellStyle name="20% - Accent3 8 8 2" xfId="13412" xr:uid="{00000000-0005-0000-0000-00001E0B0000}"/>
    <cellStyle name="20% - Accent3 8 9" xfId="7422" xr:uid="{00000000-0005-0000-0000-00001F0B0000}"/>
    <cellStyle name="20% - Accent3 8 9 2" xfId="14514" xr:uid="{00000000-0005-0000-0000-0000200B0000}"/>
    <cellStyle name="20% - Accent3 9" xfId="271" xr:uid="{00000000-0005-0000-0000-0000210B0000}"/>
    <cellStyle name="20% - Accent3 9 2" xfId="2042" xr:uid="{00000000-0005-0000-0000-0000220B0000}"/>
    <cellStyle name="20% - Accent3 9 2 2" xfId="9838" xr:uid="{00000000-0005-0000-0000-0000230B0000}"/>
    <cellStyle name="20% - Accent3 9 3" xfId="3050" xr:uid="{00000000-0005-0000-0000-0000240B0000}"/>
    <cellStyle name="20% - Accent3 9 3 2" xfId="10561" xr:uid="{00000000-0005-0000-0000-0000250B0000}"/>
    <cellStyle name="20% - Accent3 9 4" xfId="6137" xr:uid="{00000000-0005-0000-0000-0000260B0000}"/>
    <cellStyle name="20% - Accent3 9 4 2" xfId="13415" xr:uid="{00000000-0005-0000-0000-0000270B0000}"/>
    <cellStyle name="20% - Accent3 9 5" xfId="8387" xr:uid="{00000000-0005-0000-0000-0000280B0000}"/>
    <cellStyle name="20% - Accent3 9 5 2" xfId="15430" xr:uid="{00000000-0005-0000-0000-0000290B0000}"/>
    <cellStyle name="20% - Accent3 9 6" xfId="8904" xr:uid="{00000000-0005-0000-0000-00002A0B0000}"/>
    <cellStyle name="20% - Accent4" xfId="32" builtinId="42" customBuiltin="1"/>
    <cellStyle name="20% - Accent4 10" xfId="273" xr:uid="{00000000-0005-0000-0000-00002C0B0000}"/>
    <cellStyle name="20% - Accent4 10 2" xfId="2044" xr:uid="{00000000-0005-0000-0000-00002D0B0000}"/>
    <cellStyle name="20% - Accent4 10 2 2" xfId="3747" xr:uid="{00000000-0005-0000-0000-00002E0B0000}"/>
    <cellStyle name="20% - Accent4 10 2 2 2" xfId="11255" xr:uid="{00000000-0005-0000-0000-00002F0B0000}"/>
    <cellStyle name="20% - Accent4 10 2 3" xfId="6140" xr:uid="{00000000-0005-0000-0000-0000300B0000}"/>
    <cellStyle name="20% - Accent4 10 2 3 2" xfId="13418" xr:uid="{00000000-0005-0000-0000-0000310B0000}"/>
    <cellStyle name="20% - Accent4 10 2 4" xfId="9840" xr:uid="{00000000-0005-0000-0000-0000320B0000}"/>
    <cellStyle name="20% - Accent4 10 3" xfId="3986" xr:uid="{00000000-0005-0000-0000-0000330B0000}"/>
    <cellStyle name="20% - Accent4 10 3 2" xfId="11494" xr:uid="{00000000-0005-0000-0000-0000340B0000}"/>
    <cellStyle name="20% - Accent4 10 4" xfId="6139" xr:uid="{00000000-0005-0000-0000-0000350B0000}"/>
    <cellStyle name="20% - Accent4 10 4 2" xfId="13417" xr:uid="{00000000-0005-0000-0000-0000360B0000}"/>
    <cellStyle name="20% - Accent4 10 5" xfId="8477" xr:uid="{00000000-0005-0000-0000-0000370B0000}"/>
    <cellStyle name="20% - Accent4 10 5 2" xfId="15520" xr:uid="{00000000-0005-0000-0000-0000380B0000}"/>
    <cellStyle name="20% - Accent4 10 6" xfId="8906" xr:uid="{00000000-0005-0000-0000-0000390B0000}"/>
    <cellStyle name="20% - Accent4 11" xfId="274" xr:uid="{00000000-0005-0000-0000-00003A0B0000}"/>
    <cellStyle name="20% - Accent4 11 2" xfId="2045" xr:uid="{00000000-0005-0000-0000-00003B0B0000}"/>
    <cellStyle name="20% - Accent4 11 2 2" xfId="9841" xr:uid="{00000000-0005-0000-0000-00003C0B0000}"/>
    <cellStyle name="20% - Accent4 11 3" xfId="3877" xr:uid="{00000000-0005-0000-0000-00003D0B0000}"/>
    <cellStyle name="20% - Accent4 11 3 2" xfId="11385" xr:uid="{00000000-0005-0000-0000-00003E0B0000}"/>
    <cellStyle name="20% - Accent4 11 4" xfId="6141" xr:uid="{00000000-0005-0000-0000-00003F0B0000}"/>
    <cellStyle name="20% - Accent4 11 4 2" xfId="13419" xr:uid="{00000000-0005-0000-0000-0000400B0000}"/>
    <cellStyle name="20% - Accent4 11 5" xfId="8566" xr:uid="{00000000-0005-0000-0000-0000410B0000}"/>
    <cellStyle name="20% - Accent4 11 5 2" xfId="15609" xr:uid="{00000000-0005-0000-0000-0000420B0000}"/>
    <cellStyle name="20% - Accent4 11 6" xfId="8907" xr:uid="{00000000-0005-0000-0000-0000430B0000}"/>
    <cellStyle name="20% - Accent4 12" xfId="275" xr:uid="{00000000-0005-0000-0000-0000440B0000}"/>
    <cellStyle name="20% - Accent4 12 2" xfId="276" xr:uid="{00000000-0005-0000-0000-0000450B0000}"/>
    <cellStyle name="20% - Accent4 12 2 2" xfId="2047" xr:uid="{00000000-0005-0000-0000-0000460B0000}"/>
    <cellStyle name="20% - Accent4 12 2 2 2" xfId="9843" xr:uid="{00000000-0005-0000-0000-0000470B0000}"/>
    <cellStyle name="20% - Accent4 12 2 3" xfId="4062" xr:uid="{00000000-0005-0000-0000-0000480B0000}"/>
    <cellStyle name="20% - Accent4 12 2 3 2" xfId="11570" xr:uid="{00000000-0005-0000-0000-0000490B0000}"/>
    <cellStyle name="20% - Accent4 12 2 4" xfId="6143" xr:uid="{00000000-0005-0000-0000-00004A0B0000}"/>
    <cellStyle name="20% - Accent4 12 2 4 2" xfId="13421" xr:uid="{00000000-0005-0000-0000-00004B0B0000}"/>
    <cellStyle name="20% - Accent4 12 2 5" xfId="8909" xr:uid="{00000000-0005-0000-0000-00004C0B0000}"/>
    <cellStyle name="20% - Accent4 12 3" xfId="2046" xr:uid="{00000000-0005-0000-0000-00004D0B0000}"/>
    <cellStyle name="20% - Accent4 12 3 2" xfId="9842" xr:uid="{00000000-0005-0000-0000-00004E0B0000}"/>
    <cellStyle name="20% - Accent4 12 4" xfId="3754" xr:uid="{00000000-0005-0000-0000-00004F0B0000}"/>
    <cellStyle name="20% - Accent4 12 4 2" xfId="11262" xr:uid="{00000000-0005-0000-0000-0000500B0000}"/>
    <cellStyle name="20% - Accent4 12 5" xfId="6142" xr:uid="{00000000-0005-0000-0000-0000510B0000}"/>
    <cellStyle name="20% - Accent4 12 5 2" xfId="13420" xr:uid="{00000000-0005-0000-0000-0000520B0000}"/>
    <cellStyle name="20% - Accent4 12 6" xfId="7718" xr:uid="{00000000-0005-0000-0000-0000530B0000}"/>
    <cellStyle name="20% - Accent4 12 6 2" xfId="14810" xr:uid="{00000000-0005-0000-0000-0000540B0000}"/>
    <cellStyle name="20% - Accent4 12 7" xfId="8908" xr:uid="{00000000-0005-0000-0000-0000550B0000}"/>
    <cellStyle name="20% - Accent4 13" xfId="277" xr:uid="{00000000-0005-0000-0000-0000560B0000}"/>
    <cellStyle name="20% - Accent4 13 2" xfId="2048" xr:uid="{00000000-0005-0000-0000-0000570B0000}"/>
    <cellStyle name="20% - Accent4 13 2 2" xfId="9844" xr:uid="{00000000-0005-0000-0000-0000580B0000}"/>
    <cellStyle name="20% - Accent4 13 3" xfId="3773" xr:uid="{00000000-0005-0000-0000-0000590B0000}"/>
    <cellStyle name="20% - Accent4 13 3 2" xfId="11281" xr:uid="{00000000-0005-0000-0000-00005A0B0000}"/>
    <cellStyle name="20% - Accent4 13 4" xfId="6144" xr:uid="{00000000-0005-0000-0000-00005B0B0000}"/>
    <cellStyle name="20% - Accent4 13 4 2" xfId="13422" xr:uid="{00000000-0005-0000-0000-00005C0B0000}"/>
    <cellStyle name="20% - Accent4 13 5" xfId="8910" xr:uid="{00000000-0005-0000-0000-00005D0B0000}"/>
    <cellStyle name="20% - Accent4 14" xfId="278" xr:uid="{00000000-0005-0000-0000-00005E0B0000}"/>
    <cellStyle name="20% - Accent4 14 2" xfId="2049" xr:uid="{00000000-0005-0000-0000-00005F0B0000}"/>
    <cellStyle name="20% - Accent4 14 2 2" xfId="9845" xr:uid="{00000000-0005-0000-0000-0000600B0000}"/>
    <cellStyle name="20% - Accent4 14 3" xfId="3864" xr:uid="{00000000-0005-0000-0000-0000610B0000}"/>
    <cellStyle name="20% - Accent4 14 3 2" xfId="11372" xr:uid="{00000000-0005-0000-0000-0000620B0000}"/>
    <cellStyle name="20% - Accent4 14 4" xfId="6145" xr:uid="{00000000-0005-0000-0000-0000630B0000}"/>
    <cellStyle name="20% - Accent4 14 4 2" xfId="13423" xr:uid="{00000000-0005-0000-0000-0000640B0000}"/>
    <cellStyle name="20% - Accent4 14 5" xfId="8911" xr:uid="{00000000-0005-0000-0000-0000650B0000}"/>
    <cellStyle name="20% - Accent4 15" xfId="279" xr:uid="{00000000-0005-0000-0000-0000660B0000}"/>
    <cellStyle name="20% - Accent4 15 2" xfId="2050" xr:uid="{00000000-0005-0000-0000-0000670B0000}"/>
    <cellStyle name="20% - Accent4 15 2 2" xfId="9846" xr:uid="{00000000-0005-0000-0000-0000680B0000}"/>
    <cellStyle name="20% - Accent4 15 3" xfId="3780" xr:uid="{00000000-0005-0000-0000-0000690B0000}"/>
    <cellStyle name="20% - Accent4 15 3 2" xfId="11288" xr:uid="{00000000-0005-0000-0000-00006A0B0000}"/>
    <cellStyle name="20% - Accent4 15 4" xfId="6146" xr:uid="{00000000-0005-0000-0000-00006B0B0000}"/>
    <cellStyle name="20% - Accent4 15 4 2" xfId="13424" xr:uid="{00000000-0005-0000-0000-00006C0B0000}"/>
    <cellStyle name="20% - Accent4 15 5" xfId="8912" xr:uid="{00000000-0005-0000-0000-00006D0B0000}"/>
    <cellStyle name="20% - Accent4 16" xfId="280" xr:uid="{00000000-0005-0000-0000-00006E0B0000}"/>
    <cellStyle name="20% - Accent4 16 2" xfId="2051" xr:uid="{00000000-0005-0000-0000-00006F0B0000}"/>
    <cellStyle name="20% - Accent4 16 2 2" xfId="9847" xr:uid="{00000000-0005-0000-0000-0000700B0000}"/>
    <cellStyle name="20% - Accent4 16 3" xfId="4030" xr:uid="{00000000-0005-0000-0000-0000710B0000}"/>
    <cellStyle name="20% - Accent4 16 3 2" xfId="11538" xr:uid="{00000000-0005-0000-0000-0000720B0000}"/>
    <cellStyle name="20% - Accent4 16 4" xfId="6147" xr:uid="{00000000-0005-0000-0000-0000730B0000}"/>
    <cellStyle name="20% - Accent4 16 4 2" xfId="13425" xr:uid="{00000000-0005-0000-0000-0000740B0000}"/>
    <cellStyle name="20% - Accent4 16 5" xfId="8913" xr:uid="{00000000-0005-0000-0000-0000750B0000}"/>
    <cellStyle name="20% - Accent4 17" xfId="281" xr:uid="{00000000-0005-0000-0000-0000760B0000}"/>
    <cellStyle name="20% - Accent4 17 2" xfId="2052" xr:uid="{00000000-0005-0000-0000-0000770B0000}"/>
    <cellStyle name="20% - Accent4 17 2 2" xfId="9848" xr:uid="{00000000-0005-0000-0000-0000780B0000}"/>
    <cellStyle name="20% - Accent4 17 3" xfId="4068" xr:uid="{00000000-0005-0000-0000-0000790B0000}"/>
    <cellStyle name="20% - Accent4 17 3 2" xfId="11576" xr:uid="{00000000-0005-0000-0000-00007A0B0000}"/>
    <cellStyle name="20% - Accent4 17 4" xfId="6148" xr:uid="{00000000-0005-0000-0000-00007B0B0000}"/>
    <cellStyle name="20% - Accent4 17 4 2" xfId="13426" xr:uid="{00000000-0005-0000-0000-00007C0B0000}"/>
    <cellStyle name="20% - Accent4 17 5" xfId="8914" xr:uid="{00000000-0005-0000-0000-00007D0B0000}"/>
    <cellStyle name="20% - Accent4 18" xfId="282" xr:uid="{00000000-0005-0000-0000-00007E0B0000}"/>
    <cellStyle name="20% - Accent4 18 2" xfId="2053" xr:uid="{00000000-0005-0000-0000-00007F0B0000}"/>
    <cellStyle name="20% - Accent4 18 2 2" xfId="9849" xr:uid="{00000000-0005-0000-0000-0000800B0000}"/>
    <cellStyle name="20% - Accent4 18 3" xfId="3779" xr:uid="{00000000-0005-0000-0000-0000810B0000}"/>
    <cellStyle name="20% - Accent4 18 3 2" xfId="11287" xr:uid="{00000000-0005-0000-0000-0000820B0000}"/>
    <cellStyle name="20% - Accent4 18 4" xfId="6149" xr:uid="{00000000-0005-0000-0000-0000830B0000}"/>
    <cellStyle name="20% - Accent4 18 4 2" xfId="13427" xr:uid="{00000000-0005-0000-0000-0000840B0000}"/>
    <cellStyle name="20% - Accent4 18 5" xfId="8915" xr:uid="{00000000-0005-0000-0000-0000850B0000}"/>
    <cellStyle name="20% - Accent4 19" xfId="1752" xr:uid="{00000000-0005-0000-0000-0000860B0000}"/>
    <cellStyle name="20% - Accent4 19 2" xfId="3002" xr:uid="{00000000-0005-0000-0000-0000870B0000}"/>
    <cellStyle name="20% - Accent4 19 2 2" xfId="10519" xr:uid="{00000000-0005-0000-0000-0000880B0000}"/>
    <cellStyle name="20% - Accent4 19 3" xfId="3739" xr:uid="{00000000-0005-0000-0000-0000890B0000}"/>
    <cellStyle name="20% - Accent4 19 3 2" xfId="11247" xr:uid="{00000000-0005-0000-0000-00008A0B0000}"/>
    <cellStyle name="20% - Accent4 19 4" xfId="6150" xr:uid="{00000000-0005-0000-0000-00008B0B0000}"/>
    <cellStyle name="20% - Accent4 19 4 2" xfId="13428" xr:uid="{00000000-0005-0000-0000-00008C0B0000}"/>
    <cellStyle name="20% - Accent4 19 5" xfId="9581" xr:uid="{00000000-0005-0000-0000-00008D0B0000}"/>
    <cellStyle name="20% - Accent4 2" xfId="283" xr:uid="{00000000-0005-0000-0000-00008E0B0000}"/>
    <cellStyle name="20% - Accent4 2 10" xfId="3131" xr:uid="{00000000-0005-0000-0000-00008F0B0000}"/>
    <cellStyle name="20% - Accent4 2 10 2" xfId="6152" xr:uid="{00000000-0005-0000-0000-0000900B0000}"/>
    <cellStyle name="20% - Accent4 2 10 2 2" xfId="13430" xr:uid="{00000000-0005-0000-0000-0000910B0000}"/>
    <cellStyle name="20% - Accent4 2 10 3" xfId="10642" xr:uid="{00000000-0005-0000-0000-0000920B0000}"/>
    <cellStyle name="20% - Accent4 2 11" xfId="3832" xr:uid="{00000000-0005-0000-0000-0000930B0000}"/>
    <cellStyle name="20% - Accent4 2 11 2" xfId="11340" xr:uid="{00000000-0005-0000-0000-0000940B0000}"/>
    <cellStyle name="20% - Accent4 2 12" xfId="4730" xr:uid="{00000000-0005-0000-0000-0000950B0000}"/>
    <cellStyle name="20% - Accent4 2 12 2" xfId="12008" xr:uid="{00000000-0005-0000-0000-0000960B0000}"/>
    <cellStyle name="20% - Accent4 2 13" xfId="5311" xr:uid="{00000000-0005-0000-0000-0000970B0000}"/>
    <cellStyle name="20% - Accent4 2 13 2" xfId="12589" xr:uid="{00000000-0005-0000-0000-0000980B0000}"/>
    <cellStyle name="20% - Accent4 2 14" xfId="6151" xr:uid="{00000000-0005-0000-0000-0000990B0000}"/>
    <cellStyle name="20% - Accent4 2 14 2" xfId="13429" xr:uid="{00000000-0005-0000-0000-00009A0B0000}"/>
    <cellStyle name="20% - Accent4 2 15" xfId="7197" xr:uid="{00000000-0005-0000-0000-00009B0B0000}"/>
    <cellStyle name="20% - Accent4 2 15 2" xfId="14289" xr:uid="{00000000-0005-0000-0000-00009C0B0000}"/>
    <cellStyle name="20% - Accent4 2 16" xfId="8641" xr:uid="{00000000-0005-0000-0000-00009D0B0000}"/>
    <cellStyle name="20% - Accent4 2 17" xfId="8916" xr:uid="{00000000-0005-0000-0000-00009E0B0000}"/>
    <cellStyle name="20% - Accent4 2 2" xfId="284" xr:uid="{00000000-0005-0000-0000-00009F0B0000}"/>
    <cellStyle name="20% - Accent4 2 2 10" xfId="6153" xr:uid="{00000000-0005-0000-0000-0000A00B0000}"/>
    <cellStyle name="20% - Accent4 2 2 10 2" xfId="13431" xr:uid="{00000000-0005-0000-0000-0000A10B0000}"/>
    <cellStyle name="20% - Accent4 2 2 11" xfId="7243" xr:uid="{00000000-0005-0000-0000-0000A20B0000}"/>
    <cellStyle name="20% - Accent4 2 2 11 2" xfId="14335" xr:uid="{00000000-0005-0000-0000-0000A30B0000}"/>
    <cellStyle name="20% - Accent4 2 2 12" xfId="8917" xr:uid="{00000000-0005-0000-0000-0000A40B0000}"/>
    <cellStyle name="20% - Accent4 2 2 2" xfId="285" xr:uid="{00000000-0005-0000-0000-0000A50B0000}"/>
    <cellStyle name="20% - Accent4 2 2 2 10" xfId="7386" xr:uid="{00000000-0005-0000-0000-0000A60B0000}"/>
    <cellStyle name="20% - Accent4 2 2 2 10 2" xfId="14478" xr:uid="{00000000-0005-0000-0000-0000A70B0000}"/>
    <cellStyle name="20% - Accent4 2 2 2 11" xfId="8918" xr:uid="{00000000-0005-0000-0000-0000A80B0000}"/>
    <cellStyle name="20% - Accent4 2 2 2 2" xfId="286" xr:uid="{00000000-0005-0000-0000-0000A90B0000}"/>
    <cellStyle name="20% - Accent4 2 2 2 2 10" xfId="8919" xr:uid="{00000000-0005-0000-0000-0000AA0B0000}"/>
    <cellStyle name="20% - Accent4 2 2 2 2 2" xfId="287" xr:uid="{00000000-0005-0000-0000-0000AB0B0000}"/>
    <cellStyle name="20% - Accent4 2 2 2 2 2 2" xfId="2058" xr:uid="{00000000-0005-0000-0000-0000AC0B0000}"/>
    <cellStyle name="20% - Accent4 2 2 2 2 2 2 2" xfId="9854" xr:uid="{00000000-0005-0000-0000-0000AD0B0000}"/>
    <cellStyle name="20% - Accent4 2 2 2 2 2 3" xfId="3912" xr:uid="{00000000-0005-0000-0000-0000AE0B0000}"/>
    <cellStyle name="20% - Accent4 2 2 2 2 2 3 2" xfId="11420" xr:uid="{00000000-0005-0000-0000-0000AF0B0000}"/>
    <cellStyle name="20% - Accent4 2 2 2 2 2 4" xfId="6156" xr:uid="{00000000-0005-0000-0000-0000B00B0000}"/>
    <cellStyle name="20% - Accent4 2 2 2 2 2 4 2" xfId="13434" xr:uid="{00000000-0005-0000-0000-0000B10B0000}"/>
    <cellStyle name="20% - Accent4 2 2 2 2 2 5" xfId="8256" xr:uid="{00000000-0005-0000-0000-0000B20B0000}"/>
    <cellStyle name="20% - Accent4 2 2 2 2 2 5 2" xfId="15348" xr:uid="{00000000-0005-0000-0000-0000B30B0000}"/>
    <cellStyle name="20% - Accent4 2 2 2 2 2 6" xfId="8920" xr:uid="{00000000-0005-0000-0000-0000B40B0000}"/>
    <cellStyle name="20% - Accent4 2 2 2 2 3" xfId="2057" xr:uid="{00000000-0005-0000-0000-0000B50B0000}"/>
    <cellStyle name="20% - Accent4 2 2 2 2 3 2" xfId="6157" xr:uid="{00000000-0005-0000-0000-0000B60B0000}"/>
    <cellStyle name="20% - Accent4 2 2 2 2 3 2 2" xfId="13435" xr:uid="{00000000-0005-0000-0000-0000B70B0000}"/>
    <cellStyle name="20% - Accent4 2 2 2 2 3 3" xfId="9853" xr:uid="{00000000-0005-0000-0000-0000B80B0000}"/>
    <cellStyle name="20% - Accent4 2 2 2 2 4" xfId="3644" xr:uid="{00000000-0005-0000-0000-0000B90B0000}"/>
    <cellStyle name="20% - Accent4 2 2 2 2 4 2" xfId="11152" xr:uid="{00000000-0005-0000-0000-0000BA0B0000}"/>
    <cellStyle name="20% - Accent4 2 2 2 2 5" xfId="3139" xr:uid="{00000000-0005-0000-0000-0000BB0B0000}"/>
    <cellStyle name="20% - Accent4 2 2 2 2 5 2" xfId="10650" xr:uid="{00000000-0005-0000-0000-0000BC0B0000}"/>
    <cellStyle name="20% - Accent4 2 2 2 2 6" xfId="5208" xr:uid="{00000000-0005-0000-0000-0000BD0B0000}"/>
    <cellStyle name="20% - Accent4 2 2 2 2 6 2" xfId="12486" xr:uid="{00000000-0005-0000-0000-0000BE0B0000}"/>
    <cellStyle name="20% - Accent4 2 2 2 2 7" xfId="5789" xr:uid="{00000000-0005-0000-0000-0000BF0B0000}"/>
    <cellStyle name="20% - Accent4 2 2 2 2 7 2" xfId="13067" xr:uid="{00000000-0005-0000-0000-0000C00B0000}"/>
    <cellStyle name="20% - Accent4 2 2 2 2 8" xfId="6155" xr:uid="{00000000-0005-0000-0000-0000C10B0000}"/>
    <cellStyle name="20% - Accent4 2 2 2 2 8 2" xfId="13433" xr:uid="{00000000-0005-0000-0000-0000C20B0000}"/>
    <cellStyle name="20% - Accent4 2 2 2 2 9" xfId="7675" xr:uid="{00000000-0005-0000-0000-0000C30B0000}"/>
    <cellStyle name="20% - Accent4 2 2 2 2 9 2" xfId="14767" xr:uid="{00000000-0005-0000-0000-0000C40B0000}"/>
    <cellStyle name="20% - Accent4 2 2 2 3" xfId="288" xr:uid="{00000000-0005-0000-0000-0000C50B0000}"/>
    <cellStyle name="20% - Accent4 2 2 2 3 2" xfId="2059" xr:uid="{00000000-0005-0000-0000-0000C60B0000}"/>
    <cellStyle name="20% - Accent4 2 2 2 3 2 2" xfId="9855" xr:uid="{00000000-0005-0000-0000-0000C70B0000}"/>
    <cellStyle name="20% - Accent4 2 2 2 3 3" xfId="3043" xr:uid="{00000000-0005-0000-0000-0000C80B0000}"/>
    <cellStyle name="20% - Accent4 2 2 2 3 3 2" xfId="10554" xr:uid="{00000000-0005-0000-0000-0000C90B0000}"/>
    <cellStyle name="20% - Accent4 2 2 2 3 4" xfId="6158" xr:uid="{00000000-0005-0000-0000-0000CA0B0000}"/>
    <cellStyle name="20% - Accent4 2 2 2 3 4 2" xfId="13436" xr:uid="{00000000-0005-0000-0000-0000CB0B0000}"/>
    <cellStyle name="20% - Accent4 2 2 2 3 5" xfId="7967" xr:uid="{00000000-0005-0000-0000-0000CC0B0000}"/>
    <cellStyle name="20% - Accent4 2 2 2 3 5 2" xfId="15059" xr:uid="{00000000-0005-0000-0000-0000CD0B0000}"/>
    <cellStyle name="20% - Accent4 2 2 2 3 6" xfId="8921" xr:uid="{00000000-0005-0000-0000-0000CE0B0000}"/>
    <cellStyle name="20% - Accent4 2 2 2 4" xfId="2056" xr:uid="{00000000-0005-0000-0000-0000CF0B0000}"/>
    <cellStyle name="20% - Accent4 2 2 2 4 2" xfId="6159" xr:uid="{00000000-0005-0000-0000-0000D00B0000}"/>
    <cellStyle name="20% - Accent4 2 2 2 4 2 2" xfId="13437" xr:uid="{00000000-0005-0000-0000-0000D10B0000}"/>
    <cellStyle name="20% - Accent4 2 2 2 4 3" xfId="9852" xr:uid="{00000000-0005-0000-0000-0000D20B0000}"/>
    <cellStyle name="20% - Accent4 2 2 2 5" xfId="3344" xr:uid="{00000000-0005-0000-0000-0000D30B0000}"/>
    <cellStyle name="20% - Accent4 2 2 2 5 2" xfId="10855" xr:uid="{00000000-0005-0000-0000-0000D40B0000}"/>
    <cellStyle name="20% - Accent4 2 2 2 6" xfId="3777" xr:uid="{00000000-0005-0000-0000-0000D50B0000}"/>
    <cellStyle name="20% - Accent4 2 2 2 6 2" xfId="11285" xr:uid="{00000000-0005-0000-0000-0000D60B0000}"/>
    <cellStyle name="20% - Accent4 2 2 2 7" xfId="4919" xr:uid="{00000000-0005-0000-0000-0000D70B0000}"/>
    <cellStyle name="20% - Accent4 2 2 2 7 2" xfId="12197" xr:uid="{00000000-0005-0000-0000-0000D80B0000}"/>
    <cellStyle name="20% - Accent4 2 2 2 8" xfId="5500" xr:uid="{00000000-0005-0000-0000-0000D90B0000}"/>
    <cellStyle name="20% - Accent4 2 2 2 8 2" xfId="12778" xr:uid="{00000000-0005-0000-0000-0000DA0B0000}"/>
    <cellStyle name="20% - Accent4 2 2 2 9" xfId="6154" xr:uid="{00000000-0005-0000-0000-0000DB0B0000}"/>
    <cellStyle name="20% - Accent4 2 2 2 9 2" xfId="13432" xr:uid="{00000000-0005-0000-0000-0000DC0B0000}"/>
    <cellStyle name="20% - Accent4 2 2 3" xfId="289" xr:uid="{00000000-0005-0000-0000-0000DD0B0000}"/>
    <cellStyle name="20% - Accent4 2 2 3 10" xfId="8922" xr:uid="{00000000-0005-0000-0000-0000DE0B0000}"/>
    <cellStyle name="20% - Accent4 2 2 3 2" xfId="290" xr:uid="{00000000-0005-0000-0000-0000DF0B0000}"/>
    <cellStyle name="20% - Accent4 2 2 3 2 2" xfId="2061" xr:uid="{00000000-0005-0000-0000-0000E00B0000}"/>
    <cellStyle name="20% - Accent4 2 2 3 2 2 2" xfId="9857" xr:uid="{00000000-0005-0000-0000-0000E10B0000}"/>
    <cellStyle name="20% - Accent4 2 2 3 2 3" xfId="3064" xr:uid="{00000000-0005-0000-0000-0000E20B0000}"/>
    <cellStyle name="20% - Accent4 2 2 3 2 3 2" xfId="10575" xr:uid="{00000000-0005-0000-0000-0000E30B0000}"/>
    <cellStyle name="20% - Accent4 2 2 3 2 4" xfId="6161" xr:uid="{00000000-0005-0000-0000-0000E40B0000}"/>
    <cellStyle name="20% - Accent4 2 2 3 2 4 2" xfId="13439" xr:uid="{00000000-0005-0000-0000-0000E50B0000}"/>
    <cellStyle name="20% - Accent4 2 2 3 2 5" xfId="8113" xr:uid="{00000000-0005-0000-0000-0000E60B0000}"/>
    <cellStyle name="20% - Accent4 2 2 3 2 5 2" xfId="15205" xr:uid="{00000000-0005-0000-0000-0000E70B0000}"/>
    <cellStyle name="20% - Accent4 2 2 3 2 6" xfId="8923" xr:uid="{00000000-0005-0000-0000-0000E80B0000}"/>
    <cellStyle name="20% - Accent4 2 2 3 3" xfId="2060" xr:uid="{00000000-0005-0000-0000-0000E90B0000}"/>
    <cellStyle name="20% - Accent4 2 2 3 3 2" xfId="6162" xr:uid="{00000000-0005-0000-0000-0000EA0B0000}"/>
    <cellStyle name="20% - Accent4 2 2 3 3 2 2" xfId="13440" xr:uid="{00000000-0005-0000-0000-0000EB0B0000}"/>
    <cellStyle name="20% - Accent4 2 2 3 3 3" xfId="9856" xr:uid="{00000000-0005-0000-0000-0000EC0B0000}"/>
    <cellStyle name="20% - Accent4 2 2 3 4" xfId="3501" xr:uid="{00000000-0005-0000-0000-0000ED0B0000}"/>
    <cellStyle name="20% - Accent4 2 2 3 4 2" xfId="11009" xr:uid="{00000000-0005-0000-0000-0000EE0B0000}"/>
    <cellStyle name="20% - Accent4 2 2 3 5" xfId="3824" xr:uid="{00000000-0005-0000-0000-0000EF0B0000}"/>
    <cellStyle name="20% - Accent4 2 2 3 5 2" xfId="11332" xr:uid="{00000000-0005-0000-0000-0000F00B0000}"/>
    <cellStyle name="20% - Accent4 2 2 3 6" xfId="5065" xr:uid="{00000000-0005-0000-0000-0000F10B0000}"/>
    <cellStyle name="20% - Accent4 2 2 3 6 2" xfId="12343" xr:uid="{00000000-0005-0000-0000-0000F20B0000}"/>
    <cellStyle name="20% - Accent4 2 2 3 7" xfId="5646" xr:uid="{00000000-0005-0000-0000-0000F30B0000}"/>
    <cellStyle name="20% - Accent4 2 2 3 7 2" xfId="12924" xr:uid="{00000000-0005-0000-0000-0000F40B0000}"/>
    <cellStyle name="20% - Accent4 2 2 3 8" xfId="6160" xr:uid="{00000000-0005-0000-0000-0000F50B0000}"/>
    <cellStyle name="20% - Accent4 2 2 3 8 2" xfId="13438" xr:uid="{00000000-0005-0000-0000-0000F60B0000}"/>
    <cellStyle name="20% - Accent4 2 2 3 9" xfId="7532" xr:uid="{00000000-0005-0000-0000-0000F70B0000}"/>
    <cellStyle name="20% - Accent4 2 2 3 9 2" xfId="14624" xr:uid="{00000000-0005-0000-0000-0000F80B0000}"/>
    <cellStyle name="20% - Accent4 2 2 4" xfId="291" xr:uid="{00000000-0005-0000-0000-0000F90B0000}"/>
    <cellStyle name="20% - Accent4 2 2 4 2" xfId="2062" xr:uid="{00000000-0005-0000-0000-0000FA0B0000}"/>
    <cellStyle name="20% - Accent4 2 2 4 2 2" xfId="9858" xr:uid="{00000000-0005-0000-0000-0000FB0B0000}"/>
    <cellStyle name="20% - Accent4 2 2 4 3" xfId="4036" xr:uid="{00000000-0005-0000-0000-0000FC0B0000}"/>
    <cellStyle name="20% - Accent4 2 2 4 3 2" xfId="11544" xr:uid="{00000000-0005-0000-0000-0000FD0B0000}"/>
    <cellStyle name="20% - Accent4 2 2 4 4" xfId="6163" xr:uid="{00000000-0005-0000-0000-0000FE0B0000}"/>
    <cellStyle name="20% - Accent4 2 2 4 4 2" xfId="13441" xr:uid="{00000000-0005-0000-0000-0000FF0B0000}"/>
    <cellStyle name="20% - Accent4 2 2 4 5" xfId="8460" xr:uid="{00000000-0005-0000-0000-0000000C0000}"/>
    <cellStyle name="20% - Accent4 2 2 4 5 2" xfId="15503" xr:uid="{00000000-0005-0000-0000-0000010C0000}"/>
    <cellStyle name="20% - Accent4 2 2 4 6" xfId="8924" xr:uid="{00000000-0005-0000-0000-0000020C0000}"/>
    <cellStyle name="20% - Accent4 2 2 5" xfId="2055" xr:uid="{00000000-0005-0000-0000-0000030C0000}"/>
    <cellStyle name="20% - Accent4 2 2 5 2" xfId="6164" xr:uid="{00000000-0005-0000-0000-0000040C0000}"/>
    <cellStyle name="20% - Accent4 2 2 5 2 2" xfId="13442" xr:uid="{00000000-0005-0000-0000-0000050C0000}"/>
    <cellStyle name="20% - Accent4 2 2 5 3" xfId="8549" xr:uid="{00000000-0005-0000-0000-0000060C0000}"/>
    <cellStyle name="20% - Accent4 2 2 5 3 2" xfId="15592" xr:uid="{00000000-0005-0000-0000-0000070C0000}"/>
    <cellStyle name="20% - Accent4 2 2 5 4" xfId="9851" xr:uid="{00000000-0005-0000-0000-0000080C0000}"/>
    <cellStyle name="20% - Accent4 2 2 6" xfId="3199" xr:uid="{00000000-0005-0000-0000-0000090C0000}"/>
    <cellStyle name="20% - Accent4 2 2 6 2" xfId="7824" xr:uid="{00000000-0005-0000-0000-00000A0C0000}"/>
    <cellStyle name="20% - Accent4 2 2 6 2 2" xfId="14916" xr:uid="{00000000-0005-0000-0000-00000B0C0000}"/>
    <cellStyle name="20% - Accent4 2 2 6 3" xfId="10710" xr:uid="{00000000-0005-0000-0000-00000C0C0000}"/>
    <cellStyle name="20% - Accent4 2 2 7" xfId="3686" xr:uid="{00000000-0005-0000-0000-00000D0C0000}"/>
    <cellStyle name="20% - Accent4 2 2 7 2" xfId="11194" xr:uid="{00000000-0005-0000-0000-00000E0C0000}"/>
    <cellStyle name="20% - Accent4 2 2 8" xfId="4776" xr:uid="{00000000-0005-0000-0000-00000F0C0000}"/>
    <cellStyle name="20% - Accent4 2 2 8 2" xfId="12054" xr:uid="{00000000-0005-0000-0000-0000100C0000}"/>
    <cellStyle name="20% - Accent4 2 2 9" xfId="5357" xr:uid="{00000000-0005-0000-0000-0000110C0000}"/>
    <cellStyle name="20% - Accent4 2 2 9 2" xfId="12635" xr:uid="{00000000-0005-0000-0000-0000120C0000}"/>
    <cellStyle name="20% - Accent4 2 3" xfId="292" xr:uid="{00000000-0005-0000-0000-0000130C0000}"/>
    <cellStyle name="20% - Accent4 2 3 10" xfId="7340" xr:uid="{00000000-0005-0000-0000-0000140C0000}"/>
    <cellStyle name="20% - Accent4 2 3 10 2" xfId="14432" xr:uid="{00000000-0005-0000-0000-0000150C0000}"/>
    <cellStyle name="20% - Accent4 2 3 11" xfId="8925" xr:uid="{00000000-0005-0000-0000-0000160C0000}"/>
    <cellStyle name="20% - Accent4 2 3 2" xfId="293" xr:uid="{00000000-0005-0000-0000-0000170C0000}"/>
    <cellStyle name="20% - Accent4 2 3 2 10" xfId="8926" xr:uid="{00000000-0005-0000-0000-0000180C0000}"/>
    <cellStyle name="20% - Accent4 2 3 2 2" xfId="294" xr:uid="{00000000-0005-0000-0000-0000190C0000}"/>
    <cellStyle name="20% - Accent4 2 3 2 2 2" xfId="2065" xr:uid="{00000000-0005-0000-0000-00001A0C0000}"/>
    <cellStyle name="20% - Accent4 2 3 2 2 2 2" xfId="9861" xr:uid="{00000000-0005-0000-0000-00001B0C0000}"/>
    <cellStyle name="20% - Accent4 2 3 2 2 3" xfId="3058" xr:uid="{00000000-0005-0000-0000-00001C0C0000}"/>
    <cellStyle name="20% - Accent4 2 3 2 2 3 2" xfId="10569" xr:uid="{00000000-0005-0000-0000-00001D0C0000}"/>
    <cellStyle name="20% - Accent4 2 3 2 2 4" xfId="6167" xr:uid="{00000000-0005-0000-0000-00001E0C0000}"/>
    <cellStyle name="20% - Accent4 2 3 2 2 4 2" xfId="13445" xr:uid="{00000000-0005-0000-0000-00001F0C0000}"/>
    <cellStyle name="20% - Accent4 2 3 2 2 5" xfId="8210" xr:uid="{00000000-0005-0000-0000-0000200C0000}"/>
    <cellStyle name="20% - Accent4 2 3 2 2 5 2" xfId="15302" xr:uid="{00000000-0005-0000-0000-0000210C0000}"/>
    <cellStyle name="20% - Accent4 2 3 2 2 6" xfId="8927" xr:uid="{00000000-0005-0000-0000-0000220C0000}"/>
    <cellStyle name="20% - Accent4 2 3 2 3" xfId="2064" xr:uid="{00000000-0005-0000-0000-0000230C0000}"/>
    <cellStyle name="20% - Accent4 2 3 2 3 2" xfId="6168" xr:uid="{00000000-0005-0000-0000-0000240C0000}"/>
    <cellStyle name="20% - Accent4 2 3 2 3 2 2" xfId="13446" xr:uid="{00000000-0005-0000-0000-0000250C0000}"/>
    <cellStyle name="20% - Accent4 2 3 2 3 3" xfId="9860" xr:uid="{00000000-0005-0000-0000-0000260C0000}"/>
    <cellStyle name="20% - Accent4 2 3 2 4" xfId="3598" xr:uid="{00000000-0005-0000-0000-0000270C0000}"/>
    <cellStyle name="20% - Accent4 2 3 2 4 2" xfId="11106" xr:uid="{00000000-0005-0000-0000-0000280C0000}"/>
    <cellStyle name="20% - Accent4 2 3 2 5" xfId="3892" xr:uid="{00000000-0005-0000-0000-0000290C0000}"/>
    <cellStyle name="20% - Accent4 2 3 2 5 2" xfId="11400" xr:uid="{00000000-0005-0000-0000-00002A0C0000}"/>
    <cellStyle name="20% - Accent4 2 3 2 6" xfId="5162" xr:uid="{00000000-0005-0000-0000-00002B0C0000}"/>
    <cellStyle name="20% - Accent4 2 3 2 6 2" xfId="12440" xr:uid="{00000000-0005-0000-0000-00002C0C0000}"/>
    <cellStyle name="20% - Accent4 2 3 2 7" xfId="5743" xr:uid="{00000000-0005-0000-0000-00002D0C0000}"/>
    <cellStyle name="20% - Accent4 2 3 2 7 2" xfId="13021" xr:uid="{00000000-0005-0000-0000-00002E0C0000}"/>
    <cellStyle name="20% - Accent4 2 3 2 8" xfId="6166" xr:uid="{00000000-0005-0000-0000-00002F0C0000}"/>
    <cellStyle name="20% - Accent4 2 3 2 8 2" xfId="13444" xr:uid="{00000000-0005-0000-0000-0000300C0000}"/>
    <cellStyle name="20% - Accent4 2 3 2 9" xfId="7629" xr:uid="{00000000-0005-0000-0000-0000310C0000}"/>
    <cellStyle name="20% - Accent4 2 3 2 9 2" xfId="14721" xr:uid="{00000000-0005-0000-0000-0000320C0000}"/>
    <cellStyle name="20% - Accent4 2 3 3" xfId="295" xr:uid="{00000000-0005-0000-0000-0000330C0000}"/>
    <cellStyle name="20% - Accent4 2 3 3 2" xfId="2066" xr:uid="{00000000-0005-0000-0000-0000340C0000}"/>
    <cellStyle name="20% - Accent4 2 3 3 2 2" xfId="9862" xr:uid="{00000000-0005-0000-0000-0000350C0000}"/>
    <cellStyle name="20% - Accent4 2 3 3 3" xfId="3791" xr:uid="{00000000-0005-0000-0000-0000360C0000}"/>
    <cellStyle name="20% - Accent4 2 3 3 3 2" xfId="11299" xr:uid="{00000000-0005-0000-0000-0000370C0000}"/>
    <cellStyle name="20% - Accent4 2 3 3 4" xfId="6169" xr:uid="{00000000-0005-0000-0000-0000380C0000}"/>
    <cellStyle name="20% - Accent4 2 3 3 4 2" xfId="13447" xr:uid="{00000000-0005-0000-0000-0000390C0000}"/>
    <cellStyle name="20% - Accent4 2 3 3 5" xfId="7921" xr:uid="{00000000-0005-0000-0000-00003A0C0000}"/>
    <cellStyle name="20% - Accent4 2 3 3 5 2" xfId="15013" xr:uid="{00000000-0005-0000-0000-00003B0C0000}"/>
    <cellStyle name="20% - Accent4 2 3 3 6" xfId="8928" xr:uid="{00000000-0005-0000-0000-00003C0C0000}"/>
    <cellStyle name="20% - Accent4 2 3 4" xfId="2063" xr:uid="{00000000-0005-0000-0000-00003D0C0000}"/>
    <cellStyle name="20% - Accent4 2 3 4 2" xfId="6170" xr:uid="{00000000-0005-0000-0000-00003E0C0000}"/>
    <cellStyle name="20% - Accent4 2 3 4 2 2" xfId="13448" xr:uid="{00000000-0005-0000-0000-00003F0C0000}"/>
    <cellStyle name="20% - Accent4 2 3 4 3" xfId="9859" xr:uid="{00000000-0005-0000-0000-0000400C0000}"/>
    <cellStyle name="20% - Accent4 2 3 5" xfId="3298" xr:uid="{00000000-0005-0000-0000-0000410C0000}"/>
    <cellStyle name="20% - Accent4 2 3 5 2" xfId="10809" xr:uid="{00000000-0005-0000-0000-0000420C0000}"/>
    <cellStyle name="20% - Accent4 2 3 6" xfId="4037" xr:uid="{00000000-0005-0000-0000-0000430C0000}"/>
    <cellStyle name="20% - Accent4 2 3 6 2" xfId="11545" xr:uid="{00000000-0005-0000-0000-0000440C0000}"/>
    <cellStyle name="20% - Accent4 2 3 7" xfId="4873" xr:uid="{00000000-0005-0000-0000-0000450C0000}"/>
    <cellStyle name="20% - Accent4 2 3 7 2" xfId="12151" xr:uid="{00000000-0005-0000-0000-0000460C0000}"/>
    <cellStyle name="20% - Accent4 2 3 8" xfId="5454" xr:uid="{00000000-0005-0000-0000-0000470C0000}"/>
    <cellStyle name="20% - Accent4 2 3 8 2" xfId="12732" xr:uid="{00000000-0005-0000-0000-0000480C0000}"/>
    <cellStyle name="20% - Accent4 2 3 9" xfId="6165" xr:uid="{00000000-0005-0000-0000-0000490C0000}"/>
    <cellStyle name="20% - Accent4 2 3 9 2" xfId="13443" xr:uid="{00000000-0005-0000-0000-00004A0C0000}"/>
    <cellStyle name="20% - Accent4 2 4" xfId="296" xr:uid="{00000000-0005-0000-0000-00004B0C0000}"/>
    <cellStyle name="20% - Accent4 2 4 10" xfId="8929" xr:uid="{00000000-0005-0000-0000-00004C0C0000}"/>
    <cellStyle name="20% - Accent4 2 4 2" xfId="297" xr:uid="{00000000-0005-0000-0000-00004D0C0000}"/>
    <cellStyle name="20% - Accent4 2 4 2 2" xfId="2068" xr:uid="{00000000-0005-0000-0000-00004E0C0000}"/>
    <cellStyle name="20% - Accent4 2 4 2 2 2" xfId="9864" xr:uid="{00000000-0005-0000-0000-00004F0C0000}"/>
    <cellStyle name="20% - Accent4 2 4 2 3" xfId="3842" xr:uid="{00000000-0005-0000-0000-0000500C0000}"/>
    <cellStyle name="20% - Accent4 2 4 2 3 2" xfId="11350" xr:uid="{00000000-0005-0000-0000-0000510C0000}"/>
    <cellStyle name="20% - Accent4 2 4 2 4" xfId="6172" xr:uid="{00000000-0005-0000-0000-0000520C0000}"/>
    <cellStyle name="20% - Accent4 2 4 2 4 2" xfId="13450" xr:uid="{00000000-0005-0000-0000-0000530C0000}"/>
    <cellStyle name="20% - Accent4 2 4 2 5" xfId="8067" xr:uid="{00000000-0005-0000-0000-0000540C0000}"/>
    <cellStyle name="20% - Accent4 2 4 2 5 2" xfId="15159" xr:uid="{00000000-0005-0000-0000-0000550C0000}"/>
    <cellStyle name="20% - Accent4 2 4 2 6" xfId="8930" xr:uid="{00000000-0005-0000-0000-0000560C0000}"/>
    <cellStyle name="20% - Accent4 2 4 3" xfId="2067" xr:uid="{00000000-0005-0000-0000-0000570C0000}"/>
    <cellStyle name="20% - Accent4 2 4 3 2" xfId="6173" xr:uid="{00000000-0005-0000-0000-0000580C0000}"/>
    <cellStyle name="20% - Accent4 2 4 3 2 2" xfId="13451" xr:uid="{00000000-0005-0000-0000-0000590C0000}"/>
    <cellStyle name="20% - Accent4 2 4 3 3" xfId="9863" xr:uid="{00000000-0005-0000-0000-00005A0C0000}"/>
    <cellStyle name="20% - Accent4 2 4 4" xfId="3455" xr:uid="{00000000-0005-0000-0000-00005B0C0000}"/>
    <cellStyle name="20% - Accent4 2 4 4 2" xfId="10963" xr:uid="{00000000-0005-0000-0000-00005C0C0000}"/>
    <cellStyle name="20% - Accent4 2 4 5" xfId="3788" xr:uid="{00000000-0005-0000-0000-00005D0C0000}"/>
    <cellStyle name="20% - Accent4 2 4 5 2" xfId="11296" xr:uid="{00000000-0005-0000-0000-00005E0C0000}"/>
    <cellStyle name="20% - Accent4 2 4 6" xfId="5019" xr:uid="{00000000-0005-0000-0000-00005F0C0000}"/>
    <cellStyle name="20% - Accent4 2 4 6 2" xfId="12297" xr:uid="{00000000-0005-0000-0000-0000600C0000}"/>
    <cellStyle name="20% - Accent4 2 4 7" xfId="5600" xr:uid="{00000000-0005-0000-0000-0000610C0000}"/>
    <cellStyle name="20% - Accent4 2 4 7 2" xfId="12878" xr:uid="{00000000-0005-0000-0000-0000620C0000}"/>
    <cellStyle name="20% - Accent4 2 4 8" xfId="6171" xr:uid="{00000000-0005-0000-0000-0000630C0000}"/>
    <cellStyle name="20% - Accent4 2 4 8 2" xfId="13449" xr:uid="{00000000-0005-0000-0000-0000640C0000}"/>
    <cellStyle name="20% - Accent4 2 4 9" xfId="7486" xr:uid="{00000000-0005-0000-0000-0000650C0000}"/>
    <cellStyle name="20% - Accent4 2 4 9 2" xfId="14578" xr:uid="{00000000-0005-0000-0000-0000660C0000}"/>
    <cellStyle name="20% - Accent4 2 5" xfId="298" xr:uid="{00000000-0005-0000-0000-0000670C0000}"/>
    <cellStyle name="20% - Accent4 2 5 2" xfId="299" xr:uid="{00000000-0005-0000-0000-0000680C0000}"/>
    <cellStyle name="20% - Accent4 2 5 2 2" xfId="2070" xr:uid="{00000000-0005-0000-0000-0000690C0000}"/>
    <cellStyle name="20% - Accent4 2 5 2 2 2" xfId="9866" xr:uid="{00000000-0005-0000-0000-00006A0C0000}"/>
    <cellStyle name="20% - Accent4 2 5 2 3" xfId="4069" xr:uid="{00000000-0005-0000-0000-00006B0C0000}"/>
    <cellStyle name="20% - Accent4 2 5 2 3 2" xfId="11577" xr:uid="{00000000-0005-0000-0000-00006C0C0000}"/>
    <cellStyle name="20% - Accent4 2 5 2 4" xfId="6175" xr:uid="{00000000-0005-0000-0000-00006D0C0000}"/>
    <cellStyle name="20% - Accent4 2 5 2 4 2" xfId="13453" xr:uid="{00000000-0005-0000-0000-00006E0C0000}"/>
    <cellStyle name="20% - Accent4 2 5 2 5" xfId="8932" xr:uid="{00000000-0005-0000-0000-00006F0C0000}"/>
    <cellStyle name="20% - Accent4 2 5 3" xfId="2069" xr:uid="{00000000-0005-0000-0000-0000700C0000}"/>
    <cellStyle name="20% - Accent4 2 5 3 2" xfId="9865" xr:uid="{00000000-0005-0000-0000-0000710C0000}"/>
    <cellStyle name="20% - Accent4 2 5 4" xfId="3811" xr:uid="{00000000-0005-0000-0000-0000720C0000}"/>
    <cellStyle name="20% - Accent4 2 5 4 2" xfId="11319" xr:uid="{00000000-0005-0000-0000-0000730C0000}"/>
    <cellStyle name="20% - Accent4 2 5 5" xfId="6174" xr:uid="{00000000-0005-0000-0000-0000740C0000}"/>
    <cellStyle name="20% - Accent4 2 5 5 2" xfId="13452" xr:uid="{00000000-0005-0000-0000-0000750C0000}"/>
    <cellStyle name="20% - Accent4 2 5 6" xfId="8299" xr:uid="{00000000-0005-0000-0000-0000760C0000}"/>
    <cellStyle name="20% - Accent4 2 5 6 2" xfId="15391" xr:uid="{00000000-0005-0000-0000-0000770C0000}"/>
    <cellStyle name="20% - Accent4 2 5 7" xfId="8931" xr:uid="{00000000-0005-0000-0000-0000780C0000}"/>
    <cellStyle name="20% - Accent4 2 6" xfId="300" xr:uid="{00000000-0005-0000-0000-0000790C0000}"/>
    <cellStyle name="20% - Accent4 2 6 2" xfId="2071" xr:uid="{00000000-0005-0000-0000-00007A0C0000}"/>
    <cellStyle name="20% - Accent4 2 6 2 2" xfId="9867" xr:uid="{00000000-0005-0000-0000-00007B0C0000}"/>
    <cellStyle name="20% - Accent4 2 6 3" xfId="3695" xr:uid="{00000000-0005-0000-0000-00007C0C0000}"/>
    <cellStyle name="20% - Accent4 2 6 3 2" xfId="11203" xr:uid="{00000000-0005-0000-0000-00007D0C0000}"/>
    <cellStyle name="20% - Accent4 2 6 4" xfId="6176" xr:uid="{00000000-0005-0000-0000-00007E0C0000}"/>
    <cellStyle name="20% - Accent4 2 6 4 2" xfId="13454" xr:uid="{00000000-0005-0000-0000-00007F0C0000}"/>
    <cellStyle name="20% - Accent4 2 6 5" xfId="8414" xr:uid="{00000000-0005-0000-0000-0000800C0000}"/>
    <cellStyle name="20% - Accent4 2 6 5 2" xfId="15457" xr:uid="{00000000-0005-0000-0000-0000810C0000}"/>
    <cellStyle name="20% - Accent4 2 6 6" xfId="8933" xr:uid="{00000000-0005-0000-0000-0000820C0000}"/>
    <cellStyle name="20% - Accent4 2 7" xfId="301" xr:uid="{00000000-0005-0000-0000-0000830C0000}"/>
    <cellStyle name="20% - Accent4 2 7 2" xfId="2072" xr:uid="{00000000-0005-0000-0000-0000840C0000}"/>
    <cellStyle name="20% - Accent4 2 7 2 2" xfId="9868" xr:uid="{00000000-0005-0000-0000-0000850C0000}"/>
    <cellStyle name="20% - Accent4 2 7 3" xfId="4077" xr:uid="{00000000-0005-0000-0000-0000860C0000}"/>
    <cellStyle name="20% - Accent4 2 7 3 2" xfId="11585" xr:uid="{00000000-0005-0000-0000-0000870C0000}"/>
    <cellStyle name="20% - Accent4 2 7 4" xfId="6177" xr:uid="{00000000-0005-0000-0000-0000880C0000}"/>
    <cellStyle name="20% - Accent4 2 7 4 2" xfId="13455" xr:uid="{00000000-0005-0000-0000-0000890C0000}"/>
    <cellStyle name="20% - Accent4 2 7 5" xfId="8503" xr:uid="{00000000-0005-0000-0000-00008A0C0000}"/>
    <cellStyle name="20% - Accent4 2 7 5 2" xfId="15546" xr:uid="{00000000-0005-0000-0000-00008B0C0000}"/>
    <cellStyle name="20% - Accent4 2 7 6" xfId="8934" xr:uid="{00000000-0005-0000-0000-00008C0C0000}"/>
    <cellStyle name="20% - Accent4 2 8" xfId="1819" xr:uid="{00000000-0005-0000-0000-00008D0C0000}"/>
    <cellStyle name="20% - Accent4 2 8 2" xfId="3769" xr:uid="{00000000-0005-0000-0000-00008E0C0000}"/>
    <cellStyle name="20% - Accent4 2 8 2 2" xfId="11277" xr:uid="{00000000-0005-0000-0000-00008F0C0000}"/>
    <cellStyle name="20% - Accent4 2 8 3" xfId="6178" xr:uid="{00000000-0005-0000-0000-0000900C0000}"/>
    <cellStyle name="20% - Accent4 2 8 3 2" xfId="13456" xr:uid="{00000000-0005-0000-0000-0000910C0000}"/>
    <cellStyle name="20% - Accent4 2 8 4" xfId="7778" xr:uid="{00000000-0005-0000-0000-0000920C0000}"/>
    <cellStyle name="20% - Accent4 2 8 4 2" xfId="14870" xr:uid="{00000000-0005-0000-0000-0000930C0000}"/>
    <cellStyle name="20% - Accent4 2 8 5" xfId="9615" xr:uid="{00000000-0005-0000-0000-0000940C0000}"/>
    <cellStyle name="20% - Accent4 2 9" xfId="2054" xr:uid="{00000000-0005-0000-0000-0000950C0000}"/>
    <cellStyle name="20% - Accent4 2 9 2" xfId="3882" xr:uid="{00000000-0005-0000-0000-0000960C0000}"/>
    <cellStyle name="20% - Accent4 2 9 2 2" xfId="11390" xr:uid="{00000000-0005-0000-0000-0000970C0000}"/>
    <cellStyle name="20% - Accent4 2 9 3" xfId="6179" xr:uid="{00000000-0005-0000-0000-0000980C0000}"/>
    <cellStyle name="20% - Accent4 2 9 3 2" xfId="13457" xr:uid="{00000000-0005-0000-0000-0000990C0000}"/>
    <cellStyle name="20% - Accent4 2 9 4" xfId="9850" xr:uid="{00000000-0005-0000-0000-00009A0C0000}"/>
    <cellStyle name="20% - Accent4 20" xfId="1793" xr:uid="{00000000-0005-0000-0000-00009B0C0000}"/>
    <cellStyle name="20% - Accent4 20 2" xfId="3972" xr:uid="{00000000-0005-0000-0000-00009C0C0000}"/>
    <cellStyle name="20% - Accent4 20 2 2" xfId="11480" xr:uid="{00000000-0005-0000-0000-00009D0C0000}"/>
    <cellStyle name="20% - Accent4 20 3" xfId="6180" xr:uid="{00000000-0005-0000-0000-00009E0C0000}"/>
    <cellStyle name="20% - Accent4 20 3 2" xfId="13458" xr:uid="{00000000-0005-0000-0000-00009F0C0000}"/>
    <cellStyle name="20% - Accent4 20 4" xfId="9598" xr:uid="{00000000-0005-0000-0000-0000A00C0000}"/>
    <cellStyle name="20% - Accent4 21" xfId="2043" xr:uid="{00000000-0005-0000-0000-0000A10C0000}"/>
    <cellStyle name="20% - Accent4 21 2" xfId="3890" xr:uid="{00000000-0005-0000-0000-0000A20C0000}"/>
    <cellStyle name="20% - Accent4 21 2 2" xfId="11398" xr:uid="{00000000-0005-0000-0000-0000A30C0000}"/>
    <cellStyle name="20% - Accent4 21 3" xfId="6181" xr:uid="{00000000-0005-0000-0000-0000A40C0000}"/>
    <cellStyle name="20% - Accent4 21 3 2" xfId="13459" xr:uid="{00000000-0005-0000-0000-0000A50C0000}"/>
    <cellStyle name="20% - Accent4 21 4" xfId="9839" xr:uid="{00000000-0005-0000-0000-0000A60C0000}"/>
    <cellStyle name="20% - Accent4 22" xfId="3031" xr:uid="{00000000-0005-0000-0000-0000A70C0000}"/>
    <cellStyle name="20% - Accent4 22 2" xfId="10542" xr:uid="{00000000-0005-0000-0000-0000A80C0000}"/>
    <cellStyle name="20% - Accent4 23" xfId="3736" xr:uid="{00000000-0005-0000-0000-0000A90C0000}"/>
    <cellStyle name="20% - Accent4 23 2" xfId="11244" xr:uid="{00000000-0005-0000-0000-0000AA0C0000}"/>
    <cellStyle name="20% - Accent4 24" xfId="4670" xr:uid="{00000000-0005-0000-0000-0000AB0C0000}"/>
    <cellStyle name="20% - Accent4 24 2" xfId="11948" xr:uid="{00000000-0005-0000-0000-0000AC0C0000}"/>
    <cellStyle name="20% - Accent4 25" xfId="5251" xr:uid="{00000000-0005-0000-0000-0000AD0C0000}"/>
    <cellStyle name="20% - Accent4 25 2" xfId="12529" xr:uid="{00000000-0005-0000-0000-0000AE0C0000}"/>
    <cellStyle name="20% - Accent4 26" xfId="6138" xr:uid="{00000000-0005-0000-0000-0000AF0C0000}"/>
    <cellStyle name="20% - Accent4 26 2" xfId="13416" xr:uid="{00000000-0005-0000-0000-0000B00C0000}"/>
    <cellStyle name="20% - Accent4 27" xfId="7126" xr:uid="{00000000-0005-0000-0000-0000B10C0000}"/>
    <cellStyle name="20% - Accent4 27 2" xfId="14218" xr:uid="{00000000-0005-0000-0000-0000B20C0000}"/>
    <cellStyle name="20% - Accent4 28" xfId="7137" xr:uid="{00000000-0005-0000-0000-0000B30C0000}"/>
    <cellStyle name="20% - Accent4 28 2" xfId="14229" xr:uid="{00000000-0005-0000-0000-0000B40C0000}"/>
    <cellStyle name="20% - Accent4 29" xfId="272" xr:uid="{00000000-0005-0000-0000-0000B50C0000}"/>
    <cellStyle name="20% - Accent4 29 2" xfId="8905" xr:uid="{00000000-0005-0000-0000-0000B60C0000}"/>
    <cellStyle name="20% - Accent4 3" xfId="302" xr:uid="{00000000-0005-0000-0000-0000B70C0000}"/>
    <cellStyle name="20% - Accent4 3 10" xfId="5334" xr:uid="{00000000-0005-0000-0000-0000B80C0000}"/>
    <cellStyle name="20% - Accent4 3 10 2" xfId="12612" xr:uid="{00000000-0005-0000-0000-0000B90C0000}"/>
    <cellStyle name="20% - Accent4 3 11" xfId="6182" xr:uid="{00000000-0005-0000-0000-0000BA0C0000}"/>
    <cellStyle name="20% - Accent4 3 11 2" xfId="13460" xr:uid="{00000000-0005-0000-0000-0000BB0C0000}"/>
    <cellStyle name="20% - Accent4 3 12" xfId="7220" xr:uid="{00000000-0005-0000-0000-0000BC0C0000}"/>
    <cellStyle name="20% - Accent4 3 12 2" xfId="14312" xr:uid="{00000000-0005-0000-0000-0000BD0C0000}"/>
    <cellStyle name="20% - Accent4 3 13" xfId="8935" xr:uid="{00000000-0005-0000-0000-0000BE0C0000}"/>
    <cellStyle name="20% - Accent4 3 2" xfId="303" xr:uid="{00000000-0005-0000-0000-0000BF0C0000}"/>
    <cellStyle name="20% - Accent4 3 2 10" xfId="7363" xr:uid="{00000000-0005-0000-0000-0000C00C0000}"/>
    <cellStyle name="20% - Accent4 3 2 10 2" xfId="14455" xr:uid="{00000000-0005-0000-0000-0000C10C0000}"/>
    <cellStyle name="20% - Accent4 3 2 11" xfId="8936" xr:uid="{00000000-0005-0000-0000-0000C20C0000}"/>
    <cellStyle name="20% - Accent4 3 2 2" xfId="304" xr:uid="{00000000-0005-0000-0000-0000C30C0000}"/>
    <cellStyle name="20% - Accent4 3 2 2 10" xfId="8937" xr:uid="{00000000-0005-0000-0000-0000C40C0000}"/>
    <cellStyle name="20% - Accent4 3 2 2 2" xfId="305" xr:uid="{00000000-0005-0000-0000-0000C50C0000}"/>
    <cellStyle name="20% - Accent4 3 2 2 2 2" xfId="2076" xr:uid="{00000000-0005-0000-0000-0000C60C0000}"/>
    <cellStyle name="20% - Accent4 3 2 2 2 2 2" xfId="9872" xr:uid="{00000000-0005-0000-0000-0000C70C0000}"/>
    <cellStyle name="20% - Accent4 3 2 2 2 3" xfId="4060" xr:uid="{00000000-0005-0000-0000-0000C80C0000}"/>
    <cellStyle name="20% - Accent4 3 2 2 2 3 2" xfId="11568" xr:uid="{00000000-0005-0000-0000-0000C90C0000}"/>
    <cellStyle name="20% - Accent4 3 2 2 2 4" xfId="6185" xr:uid="{00000000-0005-0000-0000-0000CA0C0000}"/>
    <cellStyle name="20% - Accent4 3 2 2 2 4 2" xfId="13463" xr:uid="{00000000-0005-0000-0000-0000CB0C0000}"/>
    <cellStyle name="20% - Accent4 3 2 2 2 5" xfId="8233" xr:uid="{00000000-0005-0000-0000-0000CC0C0000}"/>
    <cellStyle name="20% - Accent4 3 2 2 2 5 2" xfId="15325" xr:uid="{00000000-0005-0000-0000-0000CD0C0000}"/>
    <cellStyle name="20% - Accent4 3 2 2 2 6" xfId="8938" xr:uid="{00000000-0005-0000-0000-0000CE0C0000}"/>
    <cellStyle name="20% - Accent4 3 2 2 3" xfId="2075" xr:uid="{00000000-0005-0000-0000-0000CF0C0000}"/>
    <cellStyle name="20% - Accent4 3 2 2 3 2" xfId="6186" xr:uid="{00000000-0005-0000-0000-0000D00C0000}"/>
    <cellStyle name="20% - Accent4 3 2 2 3 2 2" xfId="13464" xr:uid="{00000000-0005-0000-0000-0000D10C0000}"/>
    <cellStyle name="20% - Accent4 3 2 2 3 3" xfId="9871" xr:uid="{00000000-0005-0000-0000-0000D20C0000}"/>
    <cellStyle name="20% - Accent4 3 2 2 4" xfId="3621" xr:uid="{00000000-0005-0000-0000-0000D30C0000}"/>
    <cellStyle name="20% - Accent4 3 2 2 4 2" xfId="11129" xr:uid="{00000000-0005-0000-0000-0000D40C0000}"/>
    <cellStyle name="20% - Accent4 3 2 2 5" xfId="3884" xr:uid="{00000000-0005-0000-0000-0000D50C0000}"/>
    <cellStyle name="20% - Accent4 3 2 2 5 2" xfId="11392" xr:uid="{00000000-0005-0000-0000-0000D60C0000}"/>
    <cellStyle name="20% - Accent4 3 2 2 6" xfId="5185" xr:uid="{00000000-0005-0000-0000-0000D70C0000}"/>
    <cellStyle name="20% - Accent4 3 2 2 6 2" xfId="12463" xr:uid="{00000000-0005-0000-0000-0000D80C0000}"/>
    <cellStyle name="20% - Accent4 3 2 2 7" xfId="5766" xr:uid="{00000000-0005-0000-0000-0000D90C0000}"/>
    <cellStyle name="20% - Accent4 3 2 2 7 2" xfId="13044" xr:uid="{00000000-0005-0000-0000-0000DA0C0000}"/>
    <cellStyle name="20% - Accent4 3 2 2 8" xfId="6184" xr:uid="{00000000-0005-0000-0000-0000DB0C0000}"/>
    <cellStyle name="20% - Accent4 3 2 2 8 2" xfId="13462" xr:uid="{00000000-0005-0000-0000-0000DC0C0000}"/>
    <cellStyle name="20% - Accent4 3 2 2 9" xfId="7652" xr:uid="{00000000-0005-0000-0000-0000DD0C0000}"/>
    <cellStyle name="20% - Accent4 3 2 2 9 2" xfId="14744" xr:uid="{00000000-0005-0000-0000-0000DE0C0000}"/>
    <cellStyle name="20% - Accent4 3 2 3" xfId="306" xr:uid="{00000000-0005-0000-0000-0000DF0C0000}"/>
    <cellStyle name="20% - Accent4 3 2 3 2" xfId="2077" xr:uid="{00000000-0005-0000-0000-0000E00C0000}"/>
    <cellStyle name="20% - Accent4 3 2 3 2 2" xfId="9873" xr:uid="{00000000-0005-0000-0000-0000E10C0000}"/>
    <cellStyle name="20% - Accent4 3 2 3 3" xfId="3157" xr:uid="{00000000-0005-0000-0000-0000E20C0000}"/>
    <cellStyle name="20% - Accent4 3 2 3 3 2" xfId="10668" xr:uid="{00000000-0005-0000-0000-0000E30C0000}"/>
    <cellStyle name="20% - Accent4 3 2 3 4" xfId="6187" xr:uid="{00000000-0005-0000-0000-0000E40C0000}"/>
    <cellStyle name="20% - Accent4 3 2 3 4 2" xfId="13465" xr:uid="{00000000-0005-0000-0000-0000E50C0000}"/>
    <cellStyle name="20% - Accent4 3 2 3 5" xfId="7944" xr:uid="{00000000-0005-0000-0000-0000E60C0000}"/>
    <cellStyle name="20% - Accent4 3 2 3 5 2" xfId="15036" xr:uid="{00000000-0005-0000-0000-0000E70C0000}"/>
    <cellStyle name="20% - Accent4 3 2 3 6" xfId="8939" xr:uid="{00000000-0005-0000-0000-0000E80C0000}"/>
    <cellStyle name="20% - Accent4 3 2 4" xfId="2074" xr:uid="{00000000-0005-0000-0000-0000E90C0000}"/>
    <cellStyle name="20% - Accent4 3 2 4 2" xfId="6188" xr:uid="{00000000-0005-0000-0000-0000EA0C0000}"/>
    <cellStyle name="20% - Accent4 3 2 4 2 2" xfId="13466" xr:uid="{00000000-0005-0000-0000-0000EB0C0000}"/>
    <cellStyle name="20% - Accent4 3 2 4 3" xfId="9870" xr:uid="{00000000-0005-0000-0000-0000EC0C0000}"/>
    <cellStyle name="20% - Accent4 3 2 5" xfId="3321" xr:uid="{00000000-0005-0000-0000-0000ED0C0000}"/>
    <cellStyle name="20% - Accent4 3 2 5 2" xfId="10832" xr:uid="{00000000-0005-0000-0000-0000EE0C0000}"/>
    <cellStyle name="20% - Accent4 3 2 6" xfId="3817" xr:uid="{00000000-0005-0000-0000-0000EF0C0000}"/>
    <cellStyle name="20% - Accent4 3 2 6 2" xfId="11325" xr:uid="{00000000-0005-0000-0000-0000F00C0000}"/>
    <cellStyle name="20% - Accent4 3 2 7" xfId="4896" xr:uid="{00000000-0005-0000-0000-0000F10C0000}"/>
    <cellStyle name="20% - Accent4 3 2 7 2" xfId="12174" xr:uid="{00000000-0005-0000-0000-0000F20C0000}"/>
    <cellStyle name="20% - Accent4 3 2 8" xfId="5477" xr:uid="{00000000-0005-0000-0000-0000F30C0000}"/>
    <cellStyle name="20% - Accent4 3 2 8 2" xfId="12755" xr:uid="{00000000-0005-0000-0000-0000F40C0000}"/>
    <cellStyle name="20% - Accent4 3 2 9" xfId="6183" xr:uid="{00000000-0005-0000-0000-0000F50C0000}"/>
    <cellStyle name="20% - Accent4 3 2 9 2" xfId="13461" xr:uid="{00000000-0005-0000-0000-0000F60C0000}"/>
    <cellStyle name="20% - Accent4 3 3" xfId="307" xr:uid="{00000000-0005-0000-0000-0000F70C0000}"/>
    <cellStyle name="20% - Accent4 3 3 10" xfId="8940" xr:uid="{00000000-0005-0000-0000-0000F80C0000}"/>
    <cellStyle name="20% - Accent4 3 3 2" xfId="308" xr:uid="{00000000-0005-0000-0000-0000F90C0000}"/>
    <cellStyle name="20% - Accent4 3 3 2 2" xfId="2079" xr:uid="{00000000-0005-0000-0000-0000FA0C0000}"/>
    <cellStyle name="20% - Accent4 3 3 2 2 2" xfId="9875" xr:uid="{00000000-0005-0000-0000-0000FB0C0000}"/>
    <cellStyle name="20% - Accent4 3 3 2 3" xfId="3805" xr:uid="{00000000-0005-0000-0000-0000FC0C0000}"/>
    <cellStyle name="20% - Accent4 3 3 2 3 2" xfId="11313" xr:uid="{00000000-0005-0000-0000-0000FD0C0000}"/>
    <cellStyle name="20% - Accent4 3 3 2 4" xfId="6190" xr:uid="{00000000-0005-0000-0000-0000FE0C0000}"/>
    <cellStyle name="20% - Accent4 3 3 2 4 2" xfId="13468" xr:uid="{00000000-0005-0000-0000-0000FF0C0000}"/>
    <cellStyle name="20% - Accent4 3 3 2 5" xfId="8090" xr:uid="{00000000-0005-0000-0000-0000000D0000}"/>
    <cellStyle name="20% - Accent4 3 3 2 5 2" xfId="15182" xr:uid="{00000000-0005-0000-0000-0000010D0000}"/>
    <cellStyle name="20% - Accent4 3 3 2 6" xfId="8941" xr:uid="{00000000-0005-0000-0000-0000020D0000}"/>
    <cellStyle name="20% - Accent4 3 3 3" xfId="2078" xr:uid="{00000000-0005-0000-0000-0000030D0000}"/>
    <cellStyle name="20% - Accent4 3 3 3 2" xfId="6191" xr:uid="{00000000-0005-0000-0000-0000040D0000}"/>
    <cellStyle name="20% - Accent4 3 3 3 2 2" xfId="13469" xr:uid="{00000000-0005-0000-0000-0000050D0000}"/>
    <cellStyle name="20% - Accent4 3 3 3 3" xfId="9874" xr:uid="{00000000-0005-0000-0000-0000060D0000}"/>
    <cellStyle name="20% - Accent4 3 3 4" xfId="3478" xr:uid="{00000000-0005-0000-0000-0000070D0000}"/>
    <cellStyle name="20% - Accent4 3 3 4 2" xfId="10986" xr:uid="{00000000-0005-0000-0000-0000080D0000}"/>
    <cellStyle name="20% - Accent4 3 3 5" xfId="3834" xr:uid="{00000000-0005-0000-0000-0000090D0000}"/>
    <cellStyle name="20% - Accent4 3 3 5 2" xfId="11342" xr:uid="{00000000-0005-0000-0000-00000A0D0000}"/>
    <cellStyle name="20% - Accent4 3 3 6" xfId="5042" xr:uid="{00000000-0005-0000-0000-00000B0D0000}"/>
    <cellStyle name="20% - Accent4 3 3 6 2" xfId="12320" xr:uid="{00000000-0005-0000-0000-00000C0D0000}"/>
    <cellStyle name="20% - Accent4 3 3 7" xfId="5623" xr:uid="{00000000-0005-0000-0000-00000D0D0000}"/>
    <cellStyle name="20% - Accent4 3 3 7 2" xfId="12901" xr:uid="{00000000-0005-0000-0000-00000E0D0000}"/>
    <cellStyle name="20% - Accent4 3 3 8" xfId="6189" xr:uid="{00000000-0005-0000-0000-00000F0D0000}"/>
    <cellStyle name="20% - Accent4 3 3 8 2" xfId="13467" xr:uid="{00000000-0005-0000-0000-0000100D0000}"/>
    <cellStyle name="20% - Accent4 3 3 9" xfId="7509" xr:uid="{00000000-0005-0000-0000-0000110D0000}"/>
    <cellStyle name="20% - Accent4 3 3 9 2" xfId="14601" xr:uid="{00000000-0005-0000-0000-0000120D0000}"/>
    <cellStyle name="20% - Accent4 3 4" xfId="309" xr:uid="{00000000-0005-0000-0000-0000130D0000}"/>
    <cellStyle name="20% - Accent4 3 4 2" xfId="2080" xr:uid="{00000000-0005-0000-0000-0000140D0000}"/>
    <cellStyle name="20% - Accent4 3 4 2 2" xfId="9876" xr:uid="{00000000-0005-0000-0000-0000150D0000}"/>
    <cellStyle name="20% - Accent4 3 4 3" xfId="3879" xr:uid="{00000000-0005-0000-0000-0000160D0000}"/>
    <cellStyle name="20% - Accent4 3 4 3 2" xfId="11387" xr:uid="{00000000-0005-0000-0000-0000170D0000}"/>
    <cellStyle name="20% - Accent4 3 4 4" xfId="6192" xr:uid="{00000000-0005-0000-0000-0000180D0000}"/>
    <cellStyle name="20% - Accent4 3 4 4 2" xfId="13470" xr:uid="{00000000-0005-0000-0000-0000190D0000}"/>
    <cellStyle name="20% - Accent4 3 4 5" xfId="8437" xr:uid="{00000000-0005-0000-0000-00001A0D0000}"/>
    <cellStyle name="20% - Accent4 3 4 5 2" xfId="15480" xr:uid="{00000000-0005-0000-0000-00001B0D0000}"/>
    <cellStyle name="20% - Accent4 3 4 6" xfId="8942" xr:uid="{00000000-0005-0000-0000-00001C0D0000}"/>
    <cellStyle name="20% - Accent4 3 5" xfId="310" xr:uid="{00000000-0005-0000-0000-00001D0D0000}"/>
    <cellStyle name="20% - Accent4 3 5 2" xfId="2081" xr:uid="{00000000-0005-0000-0000-00001E0D0000}"/>
    <cellStyle name="20% - Accent4 3 5 2 2" xfId="9877" xr:uid="{00000000-0005-0000-0000-00001F0D0000}"/>
    <cellStyle name="20% - Accent4 3 5 3" xfId="3140" xr:uid="{00000000-0005-0000-0000-0000200D0000}"/>
    <cellStyle name="20% - Accent4 3 5 3 2" xfId="10651" xr:uid="{00000000-0005-0000-0000-0000210D0000}"/>
    <cellStyle name="20% - Accent4 3 5 4" xfId="6193" xr:uid="{00000000-0005-0000-0000-0000220D0000}"/>
    <cellStyle name="20% - Accent4 3 5 4 2" xfId="13471" xr:uid="{00000000-0005-0000-0000-0000230D0000}"/>
    <cellStyle name="20% - Accent4 3 5 5" xfId="8526" xr:uid="{00000000-0005-0000-0000-0000240D0000}"/>
    <cellStyle name="20% - Accent4 3 5 5 2" xfId="15569" xr:uid="{00000000-0005-0000-0000-0000250D0000}"/>
    <cellStyle name="20% - Accent4 3 5 6" xfId="8943" xr:uid="{00000000-0005-0000-0000-0000260D0000}"/>
    <cellStyle name="20% - Accent4 3 6" xfId="2073" xr:uid="{00000000-0005-0000-0000-0000270D0000}"/>
    <cellStyle name="20% - Accent4 3 6 2" xfId="6194" xr:uid="{00000000-0005-0000-0000-0000280D0000}"/>
    <cellStyle name="20% - Accent4 3 6 2 2" xfId="13472" xr:uid="{00000000-0005-0000-0000-0000290D0000}"/>
    <cellStyle name="20% - Accent4 3 6 3" xfId="7801" xr:uid="{00000000-0005-0000-0000-00002A0D0000}"/>
    <cellStyle name="20% - Accent4 3 6 3 2" xfId="14893" xr:uid="{00000000-0005-0000-0000-00002B0D0000}"/>
    <cellStyle name="20% - Accent4 3 6 4" xfId="9869" xr:uid="{00000000-0005-0000-0000-00002C0D0000}"/>
    <cellStyle name="20% - Accent4 3 7" xfId="3173" xr:uid="{00000000-0005-0000-0000-00002D0D0000}"/>
    <cellStyle name="20% - Accent4 3 7 2" xfId="10684" xr:uid="{00000000-0005-0000-0000-00002E0D0000}"/>
    <cellStyle name="20% - Accent4 3 8" xfId="3724" xr:uid="{00000000-0005-0000-0000-00002F0D0000}"/>
    <cellStyle name="20% - Accent4 3 8 2" xfId="11232" xr:uid="{00000000-0005-0000-0000-0000300D0000}"/>
    <cellStyle name="20% - Accent4 3 9" xfId="4753" xr:uid="{00000000-0005-0000-0000-0000310D0000}"/>
    <cellStyle name="20% - Accent4 3 9 2" xfId="12031" xr:uid="{00000000-0005-0000-0000-0000320D0000}"/>
    <cellStyle name="20% - Accent4 30" xfId="8594" xr:uid="{00000000-0005-0000-0000-0000330D0000}"/>
    <cellStyle name="20% - Accent4 30 2" xfId="15637" xr:uid="{00000000-0005-0000-0000-0000340D0000}"/>
    <cellStyle name="20% - Accent4 31" xfId="8684" xr:uid="{00000000-0005-0000-0000-0000350D0000}"/>
    <cellStyle name="20% - Accent4 4" xfId="311" xr:uid="{00000000-0005-0000-0000-0000360D0000}"/>
    <cellStyle name="20% - Accent4 4 10" xfId="6195" xr:uid="{00000000-0005-0000-0000-0000370D0000}"/>
    <cellStyle name="20% - Accent4 4 10 2" xfId="13473" xr:uid="{00000000-0005-0000-0000-0000380D0000}"/>
    <cellStyle name="20% - Accent4 4 11" xfId="7171" xr:uid="{00000000-0005-0000-0000-0000390D0000}"/>
    <cellStyle name="20% - Accent4 4 11 2" xfId="14263" xr:uid="{00000000-0005-0000-0000-00003A0D0000}"/>
    <cellStyle name="20% - Accent4 4 12" xfId="8944" xr:uid="{00000000-0005-0000-0000-00003B0D0000}"/>
    <cellStyle name="20% - Accent4 4 2" xfId="312" xr:uid="{00000000-0005-0000-0000-00003C0D0000}"/>
    <cellStyle name="20% - Accent4 4 2 10" xfId="7314" xr:uid="{00000000-0005-0000-0000-00003D0D0000}"/>
    <cellStyle name="20% - Accent4 4 2 10 2" xfId="14406" xr:uid="{00000000-0005-0000-0000-00003E0D0000}"/>
    <cellStyle name="20% - Accent4 4 2 11" xfId="8945" xr:uid="{00000000-0005-0000-0000-00003F0D0000}"/>
    <cellStyle name="20% - Accent4 4 2 2" xfId="313" xr:uid="{00000000-0005-0000-0000-0000400D0000}"/>
    <cellStyle name="20% - Accent4 4 2 2 10" xfId="8946" xr:uid="{00000000-0005-0000-0000-0000410D0000}"/>
    <cellStyle name="20% - Accent4 4 2 2 2" xfId="314" xr:uid="{00000000-0005-0000-0000-0000420D0000}"/>
    <cellStyle name="20% - Accent4 4 2 2 2 2" xfId="2085" xr:uid="{00000000-0005-0000-0000-0000430D0000}"/>
    <cellStyle name="20% - Accent4 4 2 2 2 2 2" xfId="9881" xr:uid="{00000000-0005-0000-0000-0000440D0000}"/>
    <cellStyle name="20% - Accent4 4 2 2 2 3" xfId="3027" xr:uid="{00000000-0005-0000-0000-0000450D0000}"/>
    <cellStyle name="20% - Accent4 4 2 2 2 3 2" xfId="10538" xr:uid="{00000000-0005-0000-0000-0000460D0000}"/>
    <cellStyle name="20% - Accent4 4 2 2 2 4" xfId="6198" xr:uid="{00000000-0005-0000-0000-0000470D0000}"/>
    <cellStyle name="20% - Accent4 4 2 2 2 4 2" xfId="13476" xr:uid="{00000000-0005-0000-0000-0000480D0000}"/>
    <cellStyle name="20% - Accent4 4 2 2 2 5" xfId="8184" xr:uid="{00000000-0005-0000-0000-0000490D0000}"/>
    <cellStyle name="20% - Accent4 4 2 2 2 5 2" xfId="15276" xr:uid="{00000000-0005-0000-0000-00004A0D0000}"/>
    <cellStyle name="20% - Accent4 4 2 2 2 6" xfId="8947" xr:uid="{00000000-0005-0000-0000-00004B0D0000}"/>
    <cellStyle name="20% - Accent4 4 2 2 3" xfId="2084" xr:uid="{00000000-0005-0000-0000-00004C0D0000}"/>
    <cellStyle name="20% - Accent4 4 2 2 3 2" xfId="6199" xr:uid="{00000000-0005-0000-0000-00004D0D0000}"/>
    <cellStyle name="20% - Accent4 4 2 2 3 2 2" xfId="13477" xr:uid="{00000000-0005-0000-0000-00004E0D0000}"/>
    <cellStyle name="20% - Accent4 4 2 2 3 3" xfId="9880" xr:uid="{00000000-0005-0000-0000-00004F0D0000}"/>
    <cellStyle name="20% - Accent4 4 2 2 4" xfId="3572" xr:uid="{00000000-0005-0000-0000-0000500D0000}"/>
    <cellStyle name="20% - Accent4 4 2 2 4 2" xfId="11080" xr:uid="{00000000-0005-0000-0000-0000510D0000}"/>
    <cellStyle name="20% - Accent4 4 2 2 5" xfId="4040" xr:uid="{00000000-0005-0000-0000-0000520D0000}"/>
    <cellStyle name="20% - Accent4 4 2 2 5 2" xfId="11548" xr:uid="{00000000-0005-0000-0000-0000530D0000}"/>
    <cellStyle name="20% - Accent4 4 2 2 6" xfId="5136" xr:uid="{00000000-0005-0000-0000-0000540D0000}"/>
    <cellStyle name="20% - Accent4 4 2 2 6 2" xfId="12414" xr:uid="{00000000-0005-0000-0000-0000550D0000}"/>
    <cellStyle name="20% - Accent4 4 2 2 7" xfId="5717" xr:uid="{00000000-0005-0000-0000-0000560D0000}"/>
    <cellStyle name="20% - Accent4 4 2 2 7 2" xfId="12995" xr:uid="{00000000-0005-0000-0000-0000570D0000}"/>
    <cellStyle name="20% - Accent4 4 2 2 8" xfId="6197" xr:uid="{00000000-0005-0000-0000-0000580D0000}"/>
    <cellStyle name="20% - Accent4 4 2 2 8 2" xfId="13475" xr:uid="{00000000-0005-0000-0000-0000590D0000}"/>
    <cellStyle name="20% - Accent4 4 2 2 9" xfId="7603" xr:uid="{00000000-0005-0000-0000-00005A0D0000}"/>
    <cellStyle name="20% - Accent4 4 2 2 9 2" xfId="14695" xr:uid="{00000000-0005-0000-0000-00005B0D0000}"/>
    <cellStyle name="20% - Accent4 4 2 3" xfId="315" xr:uid="{00000000-0005-0000-0000-00005C0D0000}"/>
    <cellStyle name="20% - Accent4 4 2 3 2" xfId="2086" xr:uid="{00000000-0005-0000-0000-00005D0D0000}"/>
    <cellStyle name="20% - Accent4 4 2 3 2 2" xfId="9882" xr:uid="{00000000-0005-0000-0000-00005E0D0000}"/>
    <cellStyle name="20% - Accent4 4 2 3 3" xfId="3924" xr:uid="{00000000-0005-0000-0000-00005F0D0000}"/>
    <cellStyle name="20% - Accent4 4 2 3 3 2" xfId="11432" xr:uid="{00000000-0005-0000-0000-0000600D0000}"/>
    <cellStyle name="20% - Accent4 4 2 3 4" xfId="6200" xr:uid="{00000000-0005-0000-0000-0000610D0000}"/>
    <cellStyle name="20% - Accent4 4 2 3 4 2" xfId="13478" xr:uid="{00000000-0005-0000-0000-0000620D0000}"/>
    <cellStyle name="20% - Accent4 4 2 3 5" xfId="7895" xr:uid="{00000000-0005-0000-0000-0000630D0000}"/>
    <cellStyle name="20% - Accent4 4 2 3 5 2" xfId="14987" xr:uid="{00000000-0005-0000-0000-0000640D0000}"/>
    <cellStyle name="20% - Accent4 4 2 3 6" xfId="8948" xr:uid="{00000000-0005-0000-0000-0000650D0000}"/>
    <cellStyle name="20% - Accent4 4 2 4" xfId="2083" xr:uid="{00000000-0005-0000-0000-0000660D0000}"/>
    <cellStyle name="20% - Accent4 4 2 4 2" xfId="6201" xr:uid="{00000000-0005-0000-0000-0000670D0000}"/>
    <cellStyle name="20% - Accent4 4 2 4 2 2" xfId="13479" xr:uid="{00000000-0005-0000-0000-0000680D0000}"/>
    <cellStyle name="20% - Accent4 4 2 4 3" xfId="9879" xr:uid="{00000000-0005-0000-0000-0000690D0000}"/>
    <cellStyle name="20% - Accent4 4 2 5" xfId="3272" xr:uid="{00000000-0005-0000-0000-00006A0D0000}"/>
    <cellStyle name="20% - Accent4 4 2 5 2" xfId="10783" xr:uid="{00000000-0005-0000-0000-00006B0D0000}"/>
    <cellStyle name="20% - Accent4 4 2 6" xfId="3796" xr:uid="{00000000-0005-0000-0000-00006C0D0000}"/>
    <cellStyle name="20% - Accent4 4 2 6 2" xfId="11304" xr:uid="{00000000-0005-0000-0000-00006D0D0000}"/>
    <cellStyle name="20% - Accent4 4 2 7" xfId="4847" xr:uid="{00000000-0005-0000-0000-00006E0D0000}"/>
    <cellStyle name="20% - Accent4 4 2 7 2" xfId="12125" xr:uid="{00000000-0005-0000-0000-00006F0D0000}"/>
    <cellStyle name="20% - Accent4 4 2 8" xfId="5428" xr:uid="{00000000-0005-0000-0000-0000700D0000}"/>
    <cellStyle name="20% - Accent4 4 2 8 2" xfId="12706" xr:uid="{00000000-0005-0000-0000-0000710D0000}"/>
    <cellStyle name="20% - Accent4 4 2 9" xfId="6196" xr:uid="{00000000-0005-0000-0000-0000720D0000}"/>
    <cellStyle name="20% - Accent4 4 2 9 2" xfId="13474" xr:uid="{00000000-0005-0000-0000-0000730D0000}"/>
    <cellStyle name="20% - Accent4 4 3" xfId="316" xr:uid="{00000000-0005-0000-0000-0000740D0000}"/>
    <cellStyle name="20% - Accent4 4 3 10" xfId="8949" xr:uid="{00000000-0005-0000-0000-0000750D0000}"/>
    <cellStyle name="20% - Accent4 4 3 2" xfId="317" xr:uid="{00000000-0005-0000-0000-0000760D0000}"/>
    <cellStyle name="20% - Accent4 4 3 2 2" xfId="2088" xr:uid="{00000000-0005-0000-0000-0000770D0000}"/>
    <cellStyle name="20% - Accent4 4 3 2 2 2" xfId="9884" xr:uid="{00000000-0005-0000-0000-0000780D0000}"/>
    <cellStyle name="20% - Accent4 4 3 2 3" xfId="3898" xr:uid="{00000000-0005-0000-0000-0000790D0000}"/>
    <cellStyle name="20% - Accent4 4 3 2 3 2" xfId="11406" xr:uid="{00000000-0005-0000-0000-00007A0D0000}"/>
    <cellStyle name="20% - Accent4 4 3 2 4" xfId="6203" xr:uid="{00000000-0005-0000-0000-00007B0D0000}"/>
    <cellStyle name="20% - Accent4 4 3 2 4 2" xfId="13481" xr:uid="{00000000-0005-0000-0000-00007C0D0000}"/>
    <cellStyle name="20% - Accent4 4 3 2 5" xfId="8044" xr:uid="{00000000-0005-0000-0000-00007D0D0000}"/>
    <cellStyle name="20% - Accent4 4 3 2 5 2" xfId="15136" xr:uid="{00000000-0005-0000-0000-00007E0D0000}"/>
    <cellStyle name="20% - Accent4 4 3 2 6" xfId="8950" xr:uid="{00000000-0005-0000-0000-00007F0D0000}"/>
    <cellStyle name="20% - Accent4 4 3 3" xfId="2087" xr:uid="{00000000-0005-0000-0000-0000800D0000}"/>
    <cellStyle name="20% - Accent4 4 3 3 2" xfId="6204" xr:uid="{00000000-0005-0000-0000-0000810D0000}"/>
    <cellStyle name="20% - Accent4 4 3 3 2 2" xfId="13482" xr:uid="{00000000-0005-0000-0000-0000820D0000}"/>
    <cellStyle name="20% - Accent4 4 3 3 3" xfId="9883" xr:uid="{00000000-0005-0000-0000-0000830D0000}"/>
    <cellStyle name="20% - Accent4 4 3 4" xfId="3432" xr:uid="{00000000-0005-0000-0000-0000840D0000}"/>
    <cellStyle name="20% - Accent4 4 3 4 2" xfId="10940" xr:uid="{00000000-0005-0000-0000-0000850D0000}"/>
    <cellStyle name="20% - Accent4 4 3 5" xfId="3925" xr:uid="{00000000-0005-0000-0000-0000860D0000}"/>
    <cellStyle name="20% - Accent4 4 3 5 2" xfId="11433" xr:uid="{00000000-0005-0000-0000-0000870D0000}"/>
    <cellStyle name="20% - Accent4 4 3 6" xfId="4996" xr:uid="{00000000-0005-0000-0000-0000880D0000}"/>
    <cellStyle name="20% - Accent4 4 3 6 2" xfId="12274" xr:uid="{00000000-0005-0000-0000-0000890D0000}"/>
    <cellStyle name="20% - Accent4 4 3 7" xfId="5577" xr:uid="{00000000-0005-0000-0000-00008A0D0000}"/>
    <cellStyle name="20% - Accent4 4 3 7 2" xfId="12855" xr:uid="{00000000-0005-0000-0000-00008B0D0000}"/>
    <cellStyle name="20% - Accent4 4 3 8" xfId="6202" xr:uid="{00000000-0005-0000-0000-00008C0D0000}"/>
    <cellStyle name="20% - Accent4 4 3 8 2" xfId="13480" xr:uid="{00000000-0005-0000-0000-00008D0D0000}"/>
    <cellStyle name="20% - Accent4 4 3 9" xfId="7463" xr:uid="{00000000-0005-0000-0000-00008E0D0000}"/>
    <cellStyle name="20% - Accent4 4 3 9 2" xfId="14555" xr:uid="{00000000-0005-0000-0000-00008F0D0000}"/>
    <cellStyle name="20% - Accent4 4 4" xfId="318" xr:uid="{00000000-0005-0000-0000-0000900D0000}"/>
    <cellStyle name="20% - Accent4 4 4 2" xfId="2089" xr:uid="{00000000-0005-0000-0000-0000910D0000}"/>
    <cellStyle name="20% - Accent4 4 4 2 2" xfId="9885" xr:uid="{00000000-0005-0000-0000-0000920D0000}"/>
    <cellStyle name="20% - Accent4 4 4 3" xfId="3714" xr:uid="{00000000-0005-0000-0000-0000930D0000}"/>
    <cellStyle name="20% - Accent4 4 4 3 2" xfId="11222" xr:uid="{00000000-0005-0000-0000-0000940D0000}"/>
    <cellStyle name="20% - Accent4 4 4 4" xfId="6205" xr:uid="{00000000-0005-0000-0000-0000950D0000}"/>
    <cellStyle name="20% - Accent4 4 4 4 2" xfId="13483" xr:uid="{00000000-0005-0000-0000-0000960D0000}"/>
    <cellStyle name="20% - Accent4 4 4 5" xfId="7752" xr:uid="{00000000-0005-0000-0000-0000970D0000}"/>
    <cellStyle name="20% - Accent4 4 4 5 2" xfId="14844" xr:uid="{00000000-0005-0000-0000-0000980D0000}"/>
    <cellStyle name="20% - Accent4 4 4 6" xfId="8951" xr:uid="{00000000-0005-0000-0000-0000990D0000}"/>
    <cellStyle name="20% - Accent4 4 5" xfId="2082" xr:uid="{00000000-0005-0000-0000-00009A0D0000}"/>
    <cellStyle name="20% - Accent4 4 5 2" xfId="6206" xr:uid="{00000000-0005-0000-0000-00009B0D0000}"/>
    <cellStyle name="20% - Accent4 4 5 2 2" xfId="13484" xr:uid="{00000000-0005-0000-0000-00009C0D0000}"/>
    <cellStyle name="20% - Accent4 4 5 3" xfId="9878" xr:uid="{00000000-0005-0000-0000-00009D0D0000}"/>
    <cellStyle name="20% - Accent4 4 6" xfId="3103" xr:uid="{00000000-0005-0000-0000-00009E0D0000}"/>
    <cellStyle name="20% - Accent4 4 6 2" xfId="10614" xr:uid="{00000000-0005-0000-0000-00009F0D0000}"/>
    <cellStyle name="20% - Accent4 4 7" xfId="3147" xr:uid="{00000000-0005-0000-0000-0000A00D0000}"/>
    <cellStyle name="20% - Accent4 4 7 2" xfId="10658" xr:uid="{00000000-0005-0000-0000-0000A10D0000}"/>
    <cellStyle name="20% - Accent4 4 8" xfId="4704" xr:uid="{00000000-0005-0000-0000-0000A20D0000}"/>
    <cellStyle name="20% - Accent4 4 8 2" xfId="11982" xr:uid="{00000000-0005-0000-0000-0000A30D0000}"/>
    <cellStyle name="20% - Accent4 4 9" xfId="5285" xr:uid="{00000000-0005-0000-0000-0000A40D0000}"/>
    <cellStyle name="20% - Accent4 4 9 2" xfId="12563" xr:uid="{00000000-0005-0000-0000-0000A50D0000}"/>
    <cellStyle name="20% - Accent4 5" xfId="319" xr:uid="{00000000-0005-0000-0000-0000A60D0000}"/>
    <cellStyle name="20% - Accent4 5 10" xfId="6207" xr:uid="{00000000-0005-0000-0000-0000A70D0000}"/>
    <cellStyle name="20% - Accent4 5 10 2" xfId="13485" xr:uid="{00000000-0005-0000-0000-0000A80D0000}"/>
    <cellStyle name="20% - Accent4 5 11" xfId="7154" xr:uid="{00000000-0005-0000-0000-0000A90D0000}"/>
    <cellStyle name="20% - Accent4 5 11 2" xfId="14246" xr:uid="{00000000-0005-0000-0000-0000AA0D0000}"/>
    <cellStyle name="20% - Accent4 5 12" xfId="8952" xr:uid="{00000000-0005-0000-0000-0000AB0D0000}"/>
    <cellStyle name="20% - Accent4 5 2" xfId="320" xr:uid="{00000000-0005-0000-0000-0000AC0D0000}"/>
    <cellStyle name="20% - Accent4 5 2 10" xfId="7297" xr:uid="{00000000-0005-0000-0000-0000AD0D0000}"/>
    <cellStyle name="20% - Accent4 5 2 10 2" xfId="14389" xr:uid="{00000000-0005-0000-0000-0000AE0D0000}"/>
    <cellStyle name="20% - Accent4 5 2 11" xfId="8953" xr:uid="{00000000-0005-0000-0000-0000AF0D0000}"/>
    <cellStyle name="20% - Accent4 5 2 2" xfId="321" xr:uid="{00000000-0005-0000-0000-0000B00D0000}"/>
    <cellStyle name="20% - Accent4 5 2 2 10" xfId="8954" xr:uid="{00000000-0005-0000-0000-0000B10D0000}"/>
    <cellStyle name="20% - Accent4 5 2 2 2" xfId="322" xr:uid="{00000000-0005-0000-0000-0000B20D0000}"/>
    <cellStyle name="20% - Accent4 5 2 2 2 2" xfId="2093" xr:uid="{00000000-0005-0000-0000-0000B30D0000}"/>
    <cellStyle name="20% - Accent4 5 2 2 2 2 2" xfId="9889" xr:uid="{00000000-0005-0000-0000-0000B40D0000}"/>
    <cellStyle name="20% - Accent4 5 2 2 2 3" xfId="4027" xr:uid="{00000000-0005-0000-0000-0000B50D0000}"/>
    <cellStyle name="20% - Accent4 5 2 2 2 3 2" xfId="11535" xr:uid="{00000000-0005-0000-0000-0000B60D0000}"/>
    <cellStyle name="20% - Accent4 5 2 2 2 4" xfId="6210" xr:uid="{00000000-0005-0000-0000-0000B70D0000}"/>
    <cellStyle name="20% - Accent4 5 2 2 2 4 2" xfId="13488" xr:uid="{00000000-0005-0000-0000-0000B80D0000}"/>
    <cellStyle name="20% - Accent4 5 2 2 2 5" xfId="8167" xr:uid="{00000000-0005-0000-0000-0000B90D0000}"/>
    <cellStyle name="20% - Accent4 5 2 2 2 5 2" xfId="15259" xr:uid="{00000000-0005-0000-0000-0000BA0D0000}"/>
    <cellStyle name="20% - Accent4 5 2 2 2 6" xfId="8955" xr:uid="{00000000-0005-0000-0000-0000BB0D0000}"/>
    <cellStyle name="20% - Accent4 5 2 2 3" xfId="2092" xr:uid="{00000000-0005-0000-0000-0000BC0D0000}"/>
    <cellStyle name="20% - Accent4 5 2 2 3 2" xfId="6211" xr:uid="{00000000-0005-0000-0000-0000BD0D0000}"/>
    <cellStyle name="20% - Accent4 5 2 2 3 2 2" xfId="13489" xr:uid="{00000000-0005-0000-0000-0000BE0D0000}"/>
    <cellStyle name="20% - Accent4 5 2 2 3 3" xfId="9888" xr:uid="{00000000-0005-0000-0000-0000BF0D0000}"/>
    <cellStyle name="20% - Accent4 5 2 2 4" xfId="3555" xr:uid="{00000000-0005-0000-0000-0000C00D0000}"/>
    <cellStyle name="20% - Accent4 5 2 2 4 2" xfId="11063" xr:uid="{00000000-0005-0000-0000-0000C10D0000}"/>
    <cellStyle name="20% - Accent4 5 2 2 5" xfId="4059" xr:uid="{00000000-0005-0000-0000-0000C20D0000}"/>
    <cellStyle name="20% - Accent4 5 2 2 5 2" xfId="11567" xr:uid="{00000000-0005-0000-0000-0000C30D0000}"/>
    <cellStyle name="20% - Accent4 5 2 2 6" xfId="5119" xr:uid="{00000000-0005-0000-0000-0000C40D0000}"/>
    <cellStyle name="20% - Accent4 5 2 2 6 2" xfId="12397" xr:uid="{00000000-0005-0000-0000-0000C50D0000}"/>
    <cellStyle name="20% - Accent4 5 2 2 7" xfId="5700" xr:uid="{00000000-0005-0000-0000-0000C60D0000}"/>
    <cellStyle name="20% - Accent4 5 2 2 7 2" xfId="12978" xr:uid="{00000000-0005-0000-0000-0000C70D0000}"/>
    <cellStyle name="20% - Accent4 5 2 2 8" xfId="6209" xr:uid="{00000000-0005-0000-0000-0000C80D0000}"/>
    <cellStyle name="20% - Accent4 5 2 2 8 2" xfId="13487" xr:uid="{00000000-0005-0000-0000-0000C90D0000}"/>
    <cellStyle name="20% - Accent4 5 2 2 9" xfId="7586" xr:uid="{00000000-0005-0000-0000-0000CA0D0000}"/>
    <cellStyle name="20% - Accent4 5 2 2 9 2" xfId="14678" xr:uid="{00000000-0005-0000-0000-0000CB0D0000}"/>
    <cellStyle name="20% - Accent4 5 2 3" xfId="323" xr:uid="{00000000-0005-0000-0000-0000CC0D0000}"/>
    <cellStyle name="20% - Accent4 5 2 3 2" xfId="2094" xr:uid="{00000000-0005-0000-0000-0000CD0D0000}"/>
    <cellStyle name="20% - Accent4 5 2 3 2 2" xfId="9890" xr:uid="{00000000-0005-0000-0000-0000CE0D0000}"/>
    <cellStyle name="20% - Accent4 5 2 3 3" xfId="3818" xr:uid="{00000000-0005-0000-0000-0000CF0D0000}"/>
    <cellStyle name="20% - Accent4 5 2 3 3 2" xfId="11326" xr:uid="{00000000-0005-0000-0000-0000D00D0000}"/>
    <cellStyle name="20% - Accent4 5 2 3 4" xfId="6212" xr:uid="{00000000-0005-0000-0000-0000D10D0000}"/>
    <cellStyle name="20% - Accent4 5 2 3 4 2" xfId="13490" xr:uid="{00000000-0005-0000-0000-0000D20D0000}"/>
    <cellStyle name="20% - Accent4 5 2 3 5" xfId="7878" xr:uid="{00000000-0005-0000-0000-0000D30D0000}"/>
    <cellStyle name="20% - Accent4 5 2 3 5 2" xfId="14970" xr:uid="{00000000-0005-0000-0000-0000D40D0000}"/>
    <cellStyle name="20% - Accent4 5 2 3 6" xfId="8956" xr:uid="{00000000-0005-0000-0000-0000D50D0000}"/>
    <cellStyle name="20% - Accent4 5 2 4" xfId="2091" xr:uid="{00000000-0005-0000-0000-0000D60D0000}"/>
    <cellStyle name="20% - Accent4 5 2 4 2" xfId="6213" xr:uid="{00000000-0005-0000-0000-0000D70D0000}"/>
    <cellStyle name="20% - Accent4 5 2 4 2 2" xfId="13491" xr:uid="{00000000-0005-0000-0000-0000D80D0000}"/>
    <cellStyle name="20% - Accent4 5 2 4 3" xfId="9887" xr:uid="{00000000-0005-0000-0000-0000D90D0000}"/>
    <cellStyle name="20% - Accent4 5 2 5" xfId="3255" xr:uid="{00000000-0005-0000-0000-0000DA0D0000}"/>
    <cellStyle name="20% - Accent4 5 2 5 2" xfId="10766" xr:uid="{00000000-0005-0000-0000-0000DB0D0000}"/>
    <cellStyle name="20% - Accent4 5 2 6" xfId="4004" xr:uid="{00000000-0005-0000-0000-0000DC0D0000}"/>
    <cellStyle name="20% - Accent4 5 2 6 2" xfId="11512" xr:uid="{00000000-0005-0000-0000-0000DD0D0000}"/>
    <cellStyle name="20% - Accent4 5 2 7" xfId="4830" xr:uid="{00000000-0005-0000-0000-0000DE0D0000}"/>
    <cellStyle name="20% - Accent4 5 2 7 2" xfId="12108" xr:uid="{00000000-0005-0000-0000-0000DF0D0000}"/>
    <cellStyle name="20% - Accent4 5 2 8" xfId="5411" xr:uid="{00000000-0005-0000-0000-0000E00D0000}"/>
    <cellStyle name="20% - Accent4 5 2 8 2" xfId="12689" xr:uid="{00000000-0005-0000-0000-0000E10D0000}"/>
    <cellStyle name="20% - Accent4 5 2 9" xfId="6208" xr:uid="{00000000-0005-0000-0000-0000E20D0000}"/>
    <cellStyle name="20% - Accent4 5 2 9 2" xfId="13486" xr:uid="{00000000-0005-0000-0000-0000E30D0000}"/>
    <cellStyle name="20% - Accent4 5 3" xfId="324" xr:uid="{00000000-0005-0000-0000-0000E40D0000}"/>
    <cellStyle name="20% - Accent4 5 3 10" xfId="8957" xr:uid="{00000000-0005-0000-0000-0000E50D0000}"/>
    <cellStyle name="20% - Accent4 5 3 2" xfId="325" xr:uid="{00000000-0005-0000-0000-0000E60D0000}"/>
    <cellStyle name="20% - Accent4 5 3 2 2" xfId="2096" xr:uid="{00000000-0005-0000-0000-0000E70D0000}"/>
    <cellStyle name="20% - Accent4 5 3 2 2 2" xfId="9892" xr:uid="{00000000-0005-0000-0000-0000E80D0000}"/>
    <cellStyle name="20% - Accent4 5 3 2 3" xfId="3825" xr:uid="{00000000-0005-0000-0000-0000E90D0000}"/>
    <cellStyle name="20% - Accent4 5 3 2 3 2" xfId="11333" xr:uid="{00000000-0005-0000-0000-0000EA0D0000}"/>
    <cellStyle name="20% - Accent4 5 3 2 4" xfId="6215" xr:uid="{00000000-0005-0000-0000-0000EB0D0000}"/>
    <cellStyle name="20% - Accent4 5 3 2 4 2" xfId="13493" xr:uid="{00000000-0005-0000-0000-0000EC0D0000}"/>
    <cellStyle name="20% - Accent4 5 3 2 5" xfId="8027" xr:uid="{00000000-0005-0000-0000-0000ED0D0000}"/>
    <cellStyle name="20% - Accent4 5 3 2 5 2" xfId="15119" xr:uid="{00000000-0005-0000-0000-0000EE0D0000}"/>
    <cellStyle name="20% - Accent4 5 3 2 6" xfId="8958" xr:uid="{00000000-0005-0000-0000-0000EF0D0000}"/>
    <cellStyle name="20% - Accent4 5 3 3" xfId="2095" xr:uid="{00000000-0005-0000-0000-0000F00D0000}"/>
    <cellStyle name="20% - Accent4 5 3 3 2" xfId="6216" xr:uid="{00000000-0005-0000-0000-0000F10D0000}"/>
    <cellStyle name="20% - Accent4 5 3 3 2 2" xfId="13494" xr:uid="{00000000-0005-0000-0000-0000F20D0000}"/>
    <cellStyle name="20% - Accent4 5 3 3 3" xfId="9891" xr:uid="{00000000-0005-0000-0000-0000F30D0000}"/>
    <cellStyle name="20% - Accent4 5 3 4" xfId="3415" xr:uid="{00000000-0005-0000-0000-0000F40D0000}"/>
    <cellStyle name="20% - Accent4 5 3 4 2" xfId="10923" xr:uid="{00000000-0005-0000-0000-0000F50D0000}"/>
    <cellStyle name="20% - Accent4 5 3 5" xfId="3852" xr:uid="{00000000-0005-0000-0000-0000F60D0000}"/>
    <cellStyle name="20% - Accent4 5 3 5 2" xfId="11360" xr:uid="{00000000-0005-0000-0000-0000F70D0000}"/>
    <cellStyle name="20% - Accent4 5 3 6" xfId="4979" xr:uid="{00000000-0005-0000-0000-0000F80D0000}"/>
    <cellStyle name="20% - Accent4 5 3 6 2" xfId="12257" xr:uid="{00000000-0005-0000-0000-0000F90D0000}"/>
    <cellStyle name="20% - Accent4 5 3 7" xfId="5560" xr:uid="{00000000-0005-0000-0000-0000FA0D0000}"/>
    <cellStyle name="20% - Accent4 5 3 7 2" xfId="12838" xr:uid="{00000000-0005-0000-0000-0000FB0D0000}"/>
    <cellStyle name="20% - Accent4 5 3 8" xfId="6214" xr:uid="{00000000-0005-0000-0000-0000FC0D0000}"/>
    <cellStyle name="20% - Accent4 5 3 8 2" xfId="13492" xr:uid="{00000000-0005-0000-0000-0000FD0D0000}"/>
    <cellStyle name="20% - Accent4 5 3 9" xfId="7446" xr:uid="{00000000-0005-0000-0000-0000FE0D0000}"/>
    <cellStyle name="20% - Accent4 5 3 9 2" xfId="14538" xr:uid="{00000000-0005-0000-0000-0000FF0D0000}"/>
    <cellStyle name="20% - Accent4 5 4" xfId="326" xr:uid="{00000000-0005-0000-0000-0000000E0000}"/>
    <cellStyle name="20% - Accent4 5 4 2" xfId="2097" xr:uid="{00000000-0005-0000-0000-0000010E0000}"/>
    <cellStyle name="20% - Accent4 5 4 2 2" xfId="9893" xr:uid="{00000000-0005-0000-0000-0000020E0000}"/>
    <cellStyle name="20% - Accent4 5 4 3" xfId="4093" xr:uid="{00000000-0005-0000-0000-0000030E0000}"/>
    <cellStyle name="20% - Accent4 5 4 3 2" xfId="11601" xr:uid="{00000000-0005-0000-0000-0000040E0000}"/>
    <cellStyle name="20% - Accent4 5 4 4" xfId="6217" xr:uid="{00000000-0005-0000-0000-0000050E0000}"/>
    <cellStyle name="20% - Accent4 5 4 4 2" xfId="13495" xr:uid="{00000000-0005-0000-0000-0000060E0000}"/>
    <cellStyle name="20% - Accent4 5 4 5" xfId="7735" xr:uid="{00000000-0005-0000-0000-0000070E0000}"/>
    <cellStyle name="20% - Accent4 5 4 5 2" xfId="14827" xr:uid="{00000000-0005-0000-0000-0000080E0000}"/>
    <cellStyle name="20% - Accent4 5 4 6" xfId="8959" xr:uid="{00000000-0005-0000-0000-0000090E0000}"/>
    <cellStyle name="20% - Accent4 5 5" xfId="2090" xr:uid="{00000000-0005-0000-0000-00000A0E0000}"/>
    <cellStyle name="20% - Accent4 5 5 2" xfId="6218" xr:uid="{00000000-0005-0000-0000-00000B0E0000}"/>
    <cellStyle name="20% - Accent4 5 5 2 2" xfId="13496" xr:uid="{00000000-0005-0000-0000-00000C0E0000}"/>
    <cellStyle name="20% - Accent4 5 5 3" xfId="9886" xr:uid="{00000000-0005-0000-0000-00000D0E0000}"/>
    <cellStyle name="20% - Accent4 5 6" xfId="3086" xr:uid="{00000000-0005-0000-0000-00000E0E0000}"/>
    <cellStyle name="20% - Accent4 5 6 2" xfId="10597" xr:uid="{00000000-0005-0000-0000-00000F0E0000}"/>
    <cellStyle name="20% - Accent4 5 7" xfId="4006" xr:uid="{00000000-0005-0000-0000-0000100E0000}"/>
    <cellStyle name="20% - Accent4 5 7 2" xfId="11514" xr:uid="{00000000-0005-0000-0000-0000110E0000}"/>
    <cellStyle name="20% - Accent4 5 8" xfId="4687" xr:uid="{00000000-0005-0000-0000-0000120E0000}"/>
    <cellStyle name="20% - Accent4 5 8 2" xfId="11965" xr:uid="{00000000-0005-0000-0000-0000130E0000}"/>
    <cellStyle name="20% - Accent4 5 9" xfId="5268" xr:uid="{00000000-0005-0000-0000-0000140E0000}"/>
    <cellStyle name="20% - Accent4 5 9 2" xfId="12546" xr:uid="{00000000-0005-0000-0000-0000150E0000}"/>
    <cellStyle name="20% - Accent4 6" xfId="327" xr:uid="{00000000-0005-0000-0000-0000160E0000}"/>
    <cellStyle name="20% - Accent4 6 10" xfId="6219" xr:uid="{00000000-0005-0000-0000-0000170E0000}"/>
    <cellStyle name="20% - Accent4 6 10 2" xfId="13497" xr:uid="{00000000-0005-0000-0000-0000180E0000}"/>
    <cellStyle name="20% - Accent4 6 11" xfId="7260" xr:uid="{00000000-0005-0000-0000-0000190E0000}"/>
    <cellStyle name="20% - Accent4 6 11 2" xfId="14352" xr:uid="{00000000-0005-0000-0000-00001A0E0000}"/>
    <cellStyle name="20% - Accent4 6 12" xfId="8960" xr:uid="{00000000-0005-0000-0000-00001B0E0000}"/>
    <cellStyle name="20% - Accent4 6 2" xfId="328" xr:uid="{00000000-0005-0000-0000-00001C0E0000}"/>
    <cellStyle name="20% - Accent4 6 2 10" xfId="7403" xr:uid="{00000000-0005-0000-0000-00001D0E0000}"/>
    <cellStyle name="20% - Accent4 6 2 10 2" xfId="14495" xr:uid="{00000000-0005-0000-0000-00001E0E0000}"/>
    <cellStyle name="20% - Accent4 6 2 11" xfId="8961" xr:uid="{00000000-0005-0000-0000-00001F0E0000}"/>
    <cellStyle name="20% - Accent4 6 2 2" xfId="329" xr:uid="{00000000-0005-0000-0000-0000200E0000}"/>
    <cellStyle name="20% - Accent4 6 2 2 10" xfId="8962" xr:uid="{00000000-0005-0000-0000-0000210E0000}"/>
    <cellStyle name="20% - Accent4 6 2 2 2" xfId="330" xr:uid="{00000000-0005-0000-0000-0000220E0000}"/>
    <cellStyle name="20% - Accent4 6 2 2 2 2" xfId="2101" xr:uid="{00000000-0005-0000-0000-0000230E0000}"/>
    <cellStyle name="20% - Accent4 6 2 2 2 2 2" xfId="9897" xr:uid="{00000000-0005-0000-0000-0000240E0000}"/>
    <cellStyle name="20% - Accent4 6 2 2 2 3" xfId="4052" xr:uid="{00000000-0005-0000-0000-0000250E0000}"/>
    <cellStyle name="20% - Accent4 6 2 2 2 3 2" xfId="11560" xr:uid="{00000000-0005-0000-0000-0000260E0000}"/>
    <cellStyle name="20% - Accent4 6 2 2 2 4" xfId="6222" xr:uid="{00000000-0005-0000-0000-0000270E0000}"/>
    <cellStyle name="20% - Accent4 6 2 2 2 4 2" xfId="13500" xr:uid="{00000000-0005-0000-0000-0000280E0000}"/>
    <cellStyle name="20% - Accent4 6 2 2 2 5" xfId="8273" xr:uid="{00000000-0005-0000-0000-0000290E0000}"/>
    <cellStyle name="20% - Accent4 6 2 2 2 5 2" xfId="15365" xr:uid="{00000000-0005-0000-0000-00002A0E0000}"/>
    <cellStyle name="20% - Accent4 6 2 2 2 6" xfId="8963" xr:uid="{00000000-0005-0000-0000-00002B0E0000}"/>
    <cellStyle name="20% - Accent4 6 2 2 3" xfId="2100" xr:uid="{00000000-0005-0000-0000-00002C0E0000}"/>
    <cellStyle name="20% - Accent4 6 2 2 3 2" xfId="6223" xr:uid="{00000000-0005-0000-0000-00002D0E0000}"/>
    <cellStyle name="20% - Accent4 6 2 2 3 2 2" xfId="13501" xr:uid="{00000000-0005-0000-0000-00002E0E0000}"/>
    <cellStyle name="20% - Accent4 6 2 2 3 3" xfId="9896" xr:uid="{00000000-0005-0000-0000-00002F0E0000}"/>
    <cellStyle name="20% - Accent4 6 2 2 4" xfId="3661" xr:uid="{00000000-0005-0000-0000-0000300E0000}"/>
    <cellStyle name="20% - Accent4 6 2 2 4 2" xfId="11169" xr:uid="{00000000-0005-0000-0000-0000310E0000}"/>
    <cellStyle name="20% - Accent4 6 2 2 5" xfId="3703" xr:uid="{00000000-0005-0000-0000-0000320E0000}"/>
    <cellStyle name="20% - Accent4 6 2 2 5 2" xfId="11211" xr:uid="{00000000-0005-0000-0000-0000330E0000}"/>
    <cellStyle name="20% - Accent4 6 2 2 6" xfId="5225" xr:uid="{00000000-0005-0000-0000-0000340E0000}"/>
    <cellStyle name="20% - Accent4 6 2 2 6 2" xfId="12503" xr:uid="{00000000-0005-0000-0000-0000350E0000}"/>
    <cellStyle name="20% - Accent4 6 2 2 7" xfId="5806" xr:uid="{00000000-0005-0000-0000-0000360E0000}"/>
    <cellStyle name="20% - Accent4 6 2 2 7 2" xfId="13084" xr:uid="{00000000-0005-0000-0000-0000370E0000}"/>
    <cellStyle name="20% - Accent4 6 2 2 8" xfId="6221" xr:uid="{00000000-0005-0000-0000-0000380E0000}"/>
    <cellStyle name="20% - Accent4 6 2 2 8 2" xfId="13499" xr:uid="{00000000-0005-0000-0000-0000390E0000}"/>
    <cellStyle name="20% - Accent4 6 2 2 9" xfId="7692" xr:uid="{00000000-0005-0000-0000-00003A0E0000}"/>
    <cellStyle name="20% - Accent4 6 2 2 9 2" xfId="14784" xr:uid="{00000000-0005-0000-0000-00003B0E0000}"/>
    <cellStyle name="20% - Accent4 6 2 3" xfId="331" xr:uid="{00000000-0005-0000-0000-00003C0E0000}"/>
    <cellStyle name="20% - Accent4 6 2 3 2" xfId="2102" xr:uid="{00000000-0005-0000-0000-00003D0E0000}"/>
    <cellStyle name="20% - Accent4 6 2 3 2 2" xfId="9898" xr:uid="{00000000-0005-0000-0000-00003E0E0000}"/>
    <cellStyle name="20% - Accent4 6 2 3 3" xfId="3921" xr:uid="{00000000-0005-0000-0000-00003F0E0000}"/>
    <cellStyle name="20% - Accent4 6 2 3 3 2" xfId="11429" xr:uid="{00000000-0005-0000-0000-0000400E0000}"/>
    <cellStyle name="20% - Accent4 6 2 3 4" xfId="6224" xr:uid="{00000000-0005-0000-0000-0000410E0000}"/>
    <cellStyle name="20% - Accent4 6 2 3 4 2" xfId="13502" xr:uid="{00000000-0005-0000-0000-0000420E0000}"/>
    <cellStyle name="20% - Accent4 6 2 3 5" xfId="7984" xr:uid="{00000000-0005-0000-0000-0000430E0000}"/>
    <cellStyle name="20% - Accent4 6 2 3 5 2" xfId="15076" xr:uid="{00000000-0005-0000-0000-0000440E0000}"/>
    <cellStyle name="20% - Accent4 6 2 3 6" xfId="8964" xr:uid="{00000000-0005-0000-0000-0000450E0000}"/>
    <cellStyle name="20% - Accent4 6 2 4" xfId="2099" xr:uid="{00000000-0005-0000-0000-0000460E0000}"/>
    <cellStyle name="20% - Accent4 6 2 4 2" xfId="6225" xr:uid="{00000000-0005-0000-0000-0000470E0000}"/>
    <cellStyle name="20% - Accent4 6 2 4 2 2" xfId="13503" xr:uid="{00000000-0005-0000-0000-0000480E0000}"/>
    <cellStyle name="20% - Accent4 6 2 4 3" xfId="9895" xr:uid="{00000000-0005-0000-0000-0000490E0000}"/>
    <cellStyle name="20% - Accent4 6 2 5" xfId="3361" xr:uid="{00000000-0005-0000-0000-00004A0E0000}"/>
    <cellStyle name="20% - Accent4 6 2 5 2" xfId="10872" xr:uid="{00000000-0005-0000-0000-00004B0E0000}"/>
    <cellStyle name="20% - Accent4 6 2 6" xfId="3991" xr:uid="{00000000-0005-0000-0000-00004C0E0000}"/>
    <cellStyle name="20% - Accent4 6 2 6 2" xfId="11499" xr:uid="{00000000-0005-0000-0000-00004D0E0000}"/>
    <cellStyle name="20% - Accent4 6 2 7" xfId="4936" xr:uid="{00000000-0005-0000-0000-00004E0E0000}"/>
    <cellStyle name="20% - Accent4 6 2 7 2" xfId="12214" xr:uid="{00000000-0005-0000-0000-00004F0E0000}"/>
    <cellStyle name="20% - Accent4 6 2 8" xfId="5517" xr:uid="{00000000-0005-0000-0000-0000500E0000}"/>
    <cellStyle name="20% - Accent4 6 2 8 2" xfId="12795" xr:uid="{00000000-0005-0000-0000-0000510E0000}"/>
    <cellStyle name="20% - Accent4 6 2 9" xfId="6220" xr:uid="{00000000-0005-0000-0000-0000520E0000}"/>
    <cellStyle name="20% - Accent4 6 2 9 2" xfId="13498" xr:uid="{00000000-0005-0000-0000-0000530E0000}"/>
    <cellStyle name="20% - Accent4 6 3" xfId="332" xr:uid="{00000000-0005-0000-0000-0000540E0000}"/>
    <cellStyle name="20% - Accent4 6 3 10" xfId="8965" xr:uid="{00000000-0005-0000-0000-0000550E0000}"/>
    <cellStyle name="20% - Accent4 6 3 2" xfId="333" xr:uid="{00000000-0005-0000-0000-0000560E0000}"/>
    <cellStyle name="20% - Accent4 6 3 2 2" xfId="2104" xr:uid="{00000000-0005-0000-0000-0000570E0000}"/>
    <cellStyle name="20% - Accent4 6 3 2 2 2" xfId="9900" xr:uid="{00000000-0005-0000-0000-0000580E0000}"/>
    <cellStyle name="20% - Accent4 6 3 2 3" xfId="3690" xr:uid="{00000000-0005-0000-0000-0000590E0000}"/>
    <cellStyle name="20% - Accent4 6 3 2 3 2" xfId="11198" xr:uid="{00000000-0005-0000-0000-00005A0E0000}"/>
    <cellStyle name="20% - Accent4 6 3 2 4" xfId="6227" xr:uid="{00000000-0005-0000-0000-00005B0E0000}"/>
    <cellStyle name="20% - Accent4 6 3 2 4 2" xfId="13505" xr:uid="{00000000-0005-0000-0000-00005C0E0000}"/>
    <cellStyle name="20% - Accent4 6 3 2 5" xfId="8130" xr:uid="{00000000-0005-0000-0000-00005D0E0000}"/>
    <cellStyle name="20% - Accent4 6 3 2 5 2" xfId="15222" xr:uid="{00000000-0005-0000-0000-00005E0E0000}"/>
    <cellStyle name="20% - Accent4 6 3 2 6" xfId="8966" xr:uid="{00000000-0005-0000-0000-00005F0E0000}"/>
    <cellStyle name="20% - Accent4 6 3 3" xfId="2103" xr:uid="{00000000-0005-0000-0000-0000600E0000}"/>
    <cellStyle name="20% - Accent4 6 3 3 2" xfId="6228" xr:uid="{00000000-0005-0000-0000-0000610E0000}"/>
    <cellStyle name="20% - Accent4 6 3 3 2 2" xfId="13506" xr:uid="{00000000-0005-0000-0000-0000620E0000}"/>
    <cellStyle name="20% - Accent4 6 3 3 3" xfId="9899" xr:uid="{00000000-0005-0000-0000-0000630E0000}"/>
    <cellStyle name="20% - Accent4 6 3 4" xfId="3518" xr:uid="{00000000-0005-0000-0000-0000640E0000}"/>
    <cellStyle name="20% - Accent4 6 3 4 2" xfId="11026" xr:uid="{00000000-0005-0000-0000-0000650E0000}"/>
    <cellStyle name="20% - Accent4 6 3 5" xfId="3077" xr:uid="{00000000-0005-0000-0000-0000660E0000}"/>
    <cellStyle name="20% - Accent4 6 3 5 2" xfId="10588" xr:uid="{00000000-0005-0000-0000-0000670E0000}"/>
    <cellStyle name="20% - Accent4 6 3 6" xfId="5082" xr:uid="{00000000-0005-0000-0000-0000680E0000}"/>
    <cellStyle name="20% - Accent4 6 3 6 2" xfId="12360" xr:uid="{00000000-0005-0000-0000-0000690E0000}"/>
    <cellStyle name="20% - Accent4 6 3 7" xfId="5663" xr:uid="{00000000-0005-0000-0000-00006A0E0000}"/>
    <cellStyle name="20% - Accent4 6 3 7 2" xfId="12941" xr:uid="{00000000-0005-0000-0000-00006B0E0000}"/>
    <cellStyle name="20% - Accent4 6 3 8" xfId="6226" xr:uid="{00000000-0005-0000-0000-00006C0E0000}"/>
    <cellStyle name="20% - Accent4 6 3 8 2" xfId="13504" xr:uid="{00000000-0005-0000-0000-00006D0E0000}"/>
    <cellStyle name="20% - Accent4 6 3 9" xfId="7549" xr:uid="{00000000-0005-0000-0000-00006E0E0000}"/>
    <cellStyle name="20% - Accent4 6 3 9 2" xfId="14641" xr:uid="{00000000-0005-0000-0000-00006F0E0000}"/>
    <cellStyle name="20% - Accent4 6 4" xfId="334" xr:uid="{00000000-0005-0000-0000-0000700E0000}"/>
    <cellStyle name="20% - Accent4 6 4 2" xfId="2105" xr:uid="{00000000-0005-0000-0000-0000710E0000}"/>
    <cellStyle name="20% - Accent4 6 4 2 2" xfId="9901" xr:uid="{00000000-0005-0000-0000-0000720E0000}"/>
    <cellStyle name="20% - Accent4 6 4 3" xfId="3395" xr:uid="{00000000-0005-0000-0000-0000730E0000}"/>
    <cellStyle name="20% - Accent4 6 4 3 2" xfId="10903" xr:uid="{00000000-0005-0000-0000-0000740E0000}"/>
    <cellStyle name="20% - Accent4 6 4 4" xfId="6229" xr:uid="{00000000-0005-0000-0000-0000750E0000}"/>
    <cellStyle name="20% - Accent4 6 4 4 2" xfId="13507" xr:uid="{00000000-0005-0000-0000-0000760E0000}"/>
    <cellStyle name="20% - Accent4 6 4 5" xfId="7841" xr:uid="{00000000-0005-0000-0000-0000770E0000}"/>
    <cellStyle name="20% - Accent4 6 4 5 2" xfId="14933" xr:uid="{00000000-0005-0000-0000-0000780E0000}"/>
    <cellStyle name="20% - Accent4 6 4 6" xfId="8967" xr:uid="{00000000-0005-0000-0000-0000790E0000}"/>
    <cellStyle name="20% - Accent4 6 5" xfId="2098" xr:uid="{00000000-0005-0000-0000-00007A0E0000}"/>
    <cellStyle name="20% - Accent4 6 5 2" xfId="6230" xr:uid="{00000000-0005-0000-0000-00007B0E0000}"/>
    <cellStyle name="20% - Accent4 6 5 2 2" xfId="13508" xr:uid="{00000000-0005-0000-0000-00007C0E0000}"/>
    <cellStyle name="20% - Accent4 6 5 3" xfId="9894" xr:uid="{00000000-0005-0000-0000-00007D0E0000}"/>
    <cellStyle name="20% - Accent4 6 6" xfId="3216" xr:uid="{00000000-0005-0000-0000-00007E0E0000}"/>
    <cellStyle name="20% - Accent4 6 6 2" xfId="10727" xr:uid="{00000000-0005-0000-0000-00007F0E0000}"/>
    <cellStyle name="20% - Accent4 6 7" xfId="3696" xr:uid="{00000000-0005-0000-0000-0000800E0000}"/>
    <cellStyle name="20% - Accent4 6 7 2" xfId="11204" xr:uid="{00000000-0005-0000-0000-0000810E0000}"/>
    <cellStyle name="20% - Accent4 6 8" xfId="4793" xr:uid="{00000000-0005-0000-0000-0000820E0000}"/>
    <cellStyle name="20% - Accent4 6 8 2" xfId="12071" xr:uid="{00000000-0005-0000-0000-0000830E0000}"/>
    <cellStyle name="20% - Accent4 6 9" xfId="5374" xr:uid="{00000000-0005-0000-0000-0000840E0000}"/>
    <cellStyle name="20% - Accent4 6 9 2" xfId="12652" xr:uid="{00000000-0005-0000-0000-0000850E0000}"/>
    <cellStyle name="20% - Accent4 7" xfId="335" xr:uid="{00000000-0005-0000-0000-0000860E0000}"/>
    <cellStyle name="20% - Accent4 7 10" xfId="7283" xr:uid="{00000000-0005-0000-0000-0000870E0000}"/>
    <cellStyle name="20% - Accent4 7 10 2" xfId="14375" xr:uid="{00000000-0005-0000-0000-0000880E0000}"/>
    <cellStyle name="20% - Accent4 7 11" xfId="8968" xr:uid="{00000000-0005-0000-0000-0000890E0000}"/>
    <cellStyle name="20% - Accent4 7 2" xfId="336" xr:uid="{00000000-0005-0000-0000-00008A0E0000}"/>
    <cellStyle name="20% - Accent4 7 2 10" xfId="8969" xr:uid="{00000000-0005-0000-0000-00008B0E0000}"/>
    <cellStyle name="20% - Accent4 7 2 2" xfId="337" xr:uid="{00000000-0005-0000-0000-00008C0E0000}"/>
    <cellStyle name="20% - Accent4 7 2 2 2" xfId="2108" xr:uid="{00000000-0005-0000-0000-00008D0E0000}"/>
    <cellStyle name="20% - Accent4 7 2 2 2 2" xfId="9904" xr:uid="{00000000-0005-0000-0000-00008E0E0000}"/>
    <cellStyle name="20% - Accent4 7 2 2 3" xfId="3700" xr:uid="{00000000-0005-0000-0000-00008F0E0000}"/>
    <cellStyle name="20% - Accent4 7 2 2 3 2" xfId="11208" xr:uid="{00000000-0005-0000-0000-0000900E0000}"/>
    <cellStyle name="20% - Accent4 7 2 2 4" xfId="6233" xr:uid="{00000000-0005-0000-0000-0000910E0000}"/>
    <cellStyle name="20% - Accent4 7 2 2 4 2" xfId="13511" xr:uid="{00000000-0005-0000-0000-0000920E0000}"/>
    <cellStyle name="20% - Accent4 7 2 2 5" xfId="8153" xr:uid="{00000000-0005-0000-0000-0000930E0000}"/>
    <cellStyle name="20% - Accent4 7 2 2 5 2" xfId="15245" xr:uid="{00000000-0005-0000-0000-0000940E0000}"/>
    <cellStyle name="20% - Accent4 7 2 2 6" xfId="8970" xr:uid="{00000000-0005-0000-0000-0000950E0000}"/>
    <cellStyle name="20% - Accent4 7 2 3" xfId="2107" xr:uid="{00000000-0005-0000-0000-0000960E0000}"/>
    <cellStyle name="20% - Accent4 7 2 3 2" xfId="6234" xr:uid="{00000000-0005-0000-0000-0000970E0000}"/>
    <cellStyle name="20% - Accent4 7 2 3 2 2" xfId="13512" xr:uid="{00000000-0005-0000-0000-0000980E0000}"/>
    <cellStyle name="20% - Accent4 7 2 3 3" xfId="9903" xr:uid="{00000000-0005-0000-0000-0000990E0000}"/>
    <cellStyle name="20% - Accent4 7 2 4" xfId="3541" xr:uid="{00000000-0005-0000-0000-00009A0E0000}"/>
    <cellStyle name="20% - Accent4 7 2 4 2" xfId="11049" xr:uid="{00000000-0005-0000-0000-00009B0E0000}"/>
    <cellStyle name="20% - Accent4 7 2 5" xfId="4022" xr:uid="{00000000-0005-0000-0000-00009C0E0000}"/>
    <cellStyle name="20% - Accent4 7 2 5 2" xfId="11530" xr:uid="{00000000-0005-0000-0000-00009D0E0000}"/>
    <cellStyle name="20% - Accent4 7 2 6" xfId="5105" xr:uid="{00000000-0005-0000-0000-00009E0E0000}"/>
    <cellStyle name="20% - Accent4 7 2 6 2" xfId="12383" xr:uid="{00000000-0005-0000-0000-00009F0E0000}"/>
    <cellStyle name="20% - Accent4 7 2 7" xfId="5686" xr:uid="{00000000-0005-0000-0000-0000A00E0000}"/>
    <cellStyle name="20% - Accent4 7 2 7 2" xfId="12964" xr:uid="{00000000-0005-0000-0000-0000A10E0000}"/>
    <cellStyle name="20% - Accent4 7 2 8" xfId="6232" xr:uid="{00000000-0005-0000-0000-0000A20E0000}"/>
    <cellStyle name="20% - Accent4 7 2 8 2" xfId="13510" xr:uid="{00000000-0005-0000-0000-0000A30E0000}"/>
    <cellStyle name="20% - Accent4 7 2 9" xfId="7572" xr:uid="{00000000-0005-0000-0000-0000A40E0000}"/>
    <cellStyle name="20% - Accent4 7 2 9 2" xfId="14664" xr:uid="{00000000-0005-0000-0000-0000A50E0000}"/>
    <cellStyle name="20% - Accent4 7 3" xfId="338" xr:uid="{00000000-0005-0000-0000-0000A60E0000}"/>
    <cellStyle name="20% - Accent4 7 3 2" xfId="2109" xr:uid="{00000000-0005-0000-0000-0000A70E0000}"/>
    <cellStyle name="20% - Accent4 7 3 2 2" xfId="9905" xr:uid="{00000000-0005-0000-0000-0000A80E0000}"/>
    <cellStyle name="20% - Accent4 7 3 3" xfId="3889" xr:uid="{00000000-0005-0000-0000-0000A90E0000}"/>
    <cellStyle name="20% - Accent4 7 3 3 2" xfId="11397" xr:uid="{00000000-0005-0000-0000-0000AA0E0000}"/>
    <cellStyle name="20% - Accent4 7 3 4" xfId="6235" xr:uid="{00000000-0005-0000-0000-0000AB0E0000}"/>
    <cellStyle name="20% - Accent4 7 3 4 2" xfId="13513" xr:uid="{00000000-0005-0000-0000-0000AC0E0000}"/>
    <cellStyle name="20% - Accent4 7 3 5" xfId="7864" xr:uid="{00000000-0005-0000-0000-0000AD0E0000}"/>
    <cellStyle name="20% - Accent4 7 3 5 2" xfId="14956" xr:uid="{00000000-0005-0000-0000-0000AE0E0000}"/>
    <cellStyle name="20% - Accent4 7 3 6" xfId="8971" xr:uid="{00000000-0005-0000-0000-0000AF0E0000}"/>
    <cellStyle name="20% - Accent4 7 4" xfId="2106" xr:uid="{00000000-0005-0000-0000-0000B00E0000}"/>
    <cellStyle name="20% - Accent4 7 4 2" xfId="6236" xr:uid="{00000000-0005-0000-0000-0000B10E0000}"/>
    <cellStyle name="20% - Accent4 7 4 2 2" xfId="13514" xr:uid="{00000000-0005-0000-0000-0000B20E0000}"/>
    <cellStyle name="20% - Accent4 7 4 3" xfId="9902" xr:uid="{00000000-0005-0000-0000-0000B30E0000}"/>
    <cellStyle name="20% - Accent4 7 5" xfId="3239" xr:uid="{00000000-0005-0000-0000-0000B40E0000}"/>
    <cellStyle name="20% - Accent4 7 5 2" xfId="10750" xr:uid="{00000000-0005-0000-0000-0000B50E0000}"/>
    <cellStyle name="20% - Accent4 7 6" xfId="4050" xr:uid="{00000000-0005-0000-0000-0000B60E0000}"/>
    <cellStyle name="20% - Accent4 7 6 2" xfId="11558" xr:uid="{00000000-0005-0000-0000-0000B70E0000}"/>
    <cellStyle name="20% - Accent4 7 7" xfId="4816" xr:uid="{00000000-0005-0000-0000-0000B80E0000}"/>
    <cellStyle name="20% - Accent4 7 7 2" xfId="12094" xr:uid="{00000000-0005-0000-0000-0000B90E0000}"/>
    <cellStyle name="20% - Accent4 7 8" xfId="5397" xr:uid="{00000000-0005-0000-0000-0000BA0E0000}"/>
    <cellStyle name="20% - Accent4 7 8 2" xfId="12675" xr:uid="{00000000-0005-0000-0000-0000BB0E0000}"/>
    <cellStyle name="20% - Accent4 7 9" xfId="6231" xr:uid="{00000000-0005-0000-0000-0000BC0E0000}"/>
    <cellStyle name="20% - Accent4 7 9 2" xfId="13509" xr:uid="{00000000-0005-0000-0000-0000BD0E0000}"/>
    <cellStyle name="20% - Accent4 8" xfId="339" xr:uid="{00000000-0005-0000-0000-0000BE0E0000}"/>
    <cellStyle name="20% - Accent4 8 10" xfId="8972" xr:uid="{00000000-0005-0000-0000-0000BF0E0000}"/>
    <cellStyle name="20% - Accent4 8 2" xfId="340" xr:uid="{00000000-0005-0000-0000-0000C00E0000}"/>
    <cellStyle name="20% - Accent4 8 2 2" xfId="2111" xr:uid="{00000000-0005-0000-0000-0000C10E0000}"/>
    <cellStyle name="20% - Accent4 8 2 2 2" xfId="9907" xr:uid="{00000000-0005-0000-0000-0000C20E0000}"/>
    <cellStyle name="20% - Accent4 8 2 3" xfId="4013" xr:uid="{00000000-0005-0000-0000-0000C30E0000}"/>
    <cellStyle name="20% - Accent4 8 2 3 2" xfId="11521" xr:uid="{00000000-0005-0000-0000-0000C40E0000}"/>
    <cellStyle name="20% - Accent4 8 2 4" xfId="6238" xr:uid="{00000000-0005-0000-0000-0000C50E0000}"/>
    <cellStyle name="20% - Accent4 8 2 4 2" xfId="13516" xr:uid="{00000000-0005-0000-0000-0000C60E0000}"/>
    <cellStyle name="20% - Accent4 8 2 5" xfId="8004" xr:uid="{00000000-0005-0000-0000-0000C70E0000}"/>
    <cellStyle name="20% - Accent4 8 2 5 2" xfId="15096" xr:uid="{00000000-0005-0000-0000-0000C80E0000}"/>
    <cellStyle name="20% - Accent4 8 2 6" xfId="8973" xr:uid="{00000000-0005-0000-0000-0000C90E0000}"/>
    <cellStyle name="20% - Accent4 8 3" xfId="2110" xr:uid="{00000000-0005-0000-0000-0000CA0E0000}"/>
    <cellStyle name="20% - Accent4 8 3 2" xfId="6239" xr:uid="{00000000-0005-0000-0000-0000CB0E0000}"/>
    <cellStyle name="20% - Accent4 8 3 2 2" xfId="13517" xr:uid="{00000000-0005-0000-0000-0000CC0E0000}"/>
    <cellStyle name="20% - Accent4 8 3 3" xfId="9906" xr:uid="{00000000-0005-0000-0000-0000CD0E0000}"/>
    <cellStyle name="20% - Accent4 8 4" xfId="3382" xr:uid="{00000000-0005-0000-0000-0000CE0E0000}"/>
    <cellStyle name="20% - Accent4 8 4 2" xfId="10892" xr:uid="{00000000-0005-0000-0000-0000CF0E0000}"/>
    <cellStyle name="20% - Accent4 8 5" xfId="3789" xr:uid="{00000000-0005-0000-0000-0000D00E0000}"/>
    <cellStyle name="20% - Accent4 8 5 2" xfId="11297" xr:uid="{00000000-0005-0000-0000-0000D10E0000}"/>
    <cellStyle name="20% - Accent4 8 6" xfId="4956" xr:uid="{00000000-0005-0000-0000-0000D20E0000}"/>
    <cellStyle name="20% - Accent4 8 6 2" xfId="12234" xr:uid="{00000000-0005-0000-0000-0000D30E0000}"/>
    <cellStyle name="20% - Accent4 8 7" xfId="5537" xr:uid="{00000000-0005-0000-0000-0000D40E0000}"/>
    <cellStyle name="20% - Accent4 8 7 2" xfId="12815" xr:uid="{00000000-0005-0000-0000-0000D50E0000}"/>
    <cellStyle name="20% - Accent4 8 8" xfId="6237" xr:uid="{00000000-0005-0000-0000-0000D60E0000}"/>
    <cellStyle name="20% - Accent4 8 8 2" xfId="13515" xr:uid="{00000000-0005-0000-0000-0000D70E0000}"/>
    <cellStyle name="20% - Accent4 8 9" xfId="7423" xr:uid="{00000000-0005-0000-0000-0000D80E0000}"/>
    <cellStyle name="20% - Accent4 8 9 2" xfId="14515" xr:uid="{00000000-0005-0000-0000-0000D90E0000}"/>
    <cellStyle name="20% - Accent4 9" xfId="341" xr:uid="{00000000-0005-0000-0000-0000DA0E0000}"/>
    <cellStyle name="20% - Accent4 9 2" xfId="2112" xr:uid="{00000000-0005-0000-0000-0000DB0E0000}"/>
    <cellStyle name="20% - Accent4 9 2 2" xfId="9908" xr:uid="{00000000-0005-0000-0000-0000DC0E0000}"/>
    <cellStyle name="20% - Accent4 9 3" xfId="3927" xr:uid="{00000000-0005-0000-0000-0000DD0E0000}"/>
    <cellStyle name="20% - Accent4 9 3 2" xfId="11435" xr:uid="{00000000-0005-0000-0000-0000DE0E0000}"/>
    <cellStyle name="20% - Accent4 9 4" xfId="6240" xr:uid="{00000000-0005-0000-0000-0000DF0E0000}"/>
    <cellStyle name="20% - Accent4 9 4 2" xfId="13518" xr:uid="{00000000-0005-0000-0000-0000E00E0000}"/>
    <cellStyle name="20% - Accent4 9 5" xfId="8388" xr:uid="{00000000-0005-0000-0000-0000E10E0000}"/>
    <cellStyle name="20% - Accent4 9 5 2" xfId="15431" xr:uid="{00000000-0005-0000-0000-0000E20E0000}"/>
    <cellStyle name="20% - Accent4 9 6" xfId="8974" xr:uid="{00000000-0005-0000-0000-0000E30E0000}"/>
    <cellStyle name="20% - Accent5" xfId="36" builtinId="46" customBuiltin="1"/>
    <cellStyle name="20% - Accent5 10" xfId="1794" xr:uid="{00000000-0005-0000-0000-0000E50E0000}"/>
    <cellStyle name="20% - Accent5 10 2" xfId="3728" xr:uid="{00000000-0005-0000-0000-0000E60E0000}"/>
    <cellStyle name="20% - Accent5 10 2 2" xfId="11236" xr:uid="{00000000-0005-0000-0000-0000E70E0000}"/>
    <cellStyle name="20% - Accent5 10 3" xfId="6241" xr:uid="{00000000-0005-0000-0000-0000E80E0000}"/>
    <cellStyle name="20% - Accent5 10 3 2" xfId="13519" xr:uid="{00000000-0005-0000-0000-0000E90E0000}"/>
    <cellStyle name="20% - Accent5 10 4" xfId="8478" xr:uid="{00000000-0005-0000-0000-0000EA0E0000}"/>
    <cellStyle name="20% - Accent5 10 4 2" xfId="15521" xr:uid="{00000000-0005-0000-0000-0000EB0E0000}"/>
    <cellStyle name="20% - Accent5 10 5" xfId="9599" xr:uid="{00000000-0005-0000-0000-0000EC0E0000}"/>
    <cellStyle name="20% - Accent5 11" xfId="2113" xr:uid="{00000000-0005-0000-0000-0000ED0E0000}"/>
    <cellStyle name="20% - Accent5 11 2" xfId="3729" xr:uid="{00000000-0005-0000-0000-0000EE0E0000}"/>
    <cellStyle name="20% - Accent5 11 2 2" xfId="11237" xr:uid="{00000000-0005-0000-0000-0000EF0E0000}"/>
    <cellStyle name="20% - Accent5 11 3" xfId="6242" xr:uid="{00000000-0005-0000-0000-0000F00E0000}"/>
    <cellStyle name="20% - Accent5 11 3 2" xfId="13520" xr:uid="{00000000-0005-0000-0000-0000F10E0000}"/>
    <cellStyle name="20% - Accent5 11 4" xfId="8567" xr:uid="{00000000-0005-0000-0000-0000F20E0000}"/>
    <cellStyle name="20% - Accent5 11 4 2" xfId="15610" xr:uid="{00000000-0005-0000-0000-0000F30E0000}"/>
    <cellStyle name="20% - Accent5 11 5" xfId="9909" xr:uid="{00000000-0005-0000-0000-0000F40E0000}"/>
    <cellStyle name="20% - Accent5 12" xfId="3032" xr:uid="{00000000-0005-0000-0000-0000F50E0000}"/>
    <cellStyle name="20% - Accent5 12 2" xfId="7719" xr:uid="{00000000-0005-0000-0000-0000F60E0000}"/>
    <cellStyle name="20% - Accent5 12 2 2" xfId="14811" xr:uid="{00000000-0005-0000-0000-0000F70E0000}"/>
    <cellStyle name="20% - Accent5 12 3" xfId="10543" xr:uid="{00000000-0005-0000-0000-0000F80E0000}"/>
    <cellStyle name="20% - Accent5 13" xfId="4671" xr:uid="{00000000-0005-0000-0000-0000F90E0000}"/>
    <cellStyle name="20% - Accent5 13 2" xfId="11949" xr:uid="{00000000-0005-0000-0000-0000FA0E0000}"/>
    <cellStyle name="20% - Accent5 14" xfId="5252" xr:uid="{00000000-0005-0000-0000-0000FB0E0000}"/>
    <cellStyle name="20% - Accent5 14 2" xfId="12530" xr:uid="{00000000-0005-0000-0000-0000FC0E0000}"/>
    <cellStyle name="20% - Accent5 15" xfId="7125" xr:uid="{00000000-0005-0000-0000-0000FD0E0000}"/>
    <cellStyle name="20% - Accent5 15 2" xfId="14217" xr:uid="{00000000-0005-0000-0000-0000FE0E0000}"/>
    <cellStyle name="20% - Accent5 16" xfId="7138" xr:uid="{00000000-0005-0000-0000-0000FF0E0000}"/>
    <cellStyle name="20% - Accent5 16 2" xfId="14230" xr:uid="{00000000-0005-0000-0000-0000000F0000}"/>
    <cellStyle name="20% - Accent5 17" xfId="8596" xr:uid="{00000000-0005-0000-0000-0000010F0000}"/>
    <cellStyle name="20% - Accent5 17 2" xfId="15639" xr:uid="{00000000-0005-0000-0000-0000020F0000}"/>
    <cellStyle name="20% - Accent5 18" xfId="8686" xr:uid="{00000000-0005-0000-0000-0000030F0000}"/>
    <cellStyle name="20% - Accent5 2" xfId="342" xr:uid="{00000000-0005-0000-0000-0000040F0000}"/>
    <cellStyle name="20% - Accent5 2 10" xfId="7199" xr:uid="{00000000-0005-0000-0000-0000050F0000}"/>
    <cellStyle name="20% - Accent5 2 10 2" xfId="14291" xr:uid="{00000000-0005-0000-0000-0000060F0000}"/>
    <cellStyle name="20% - Accent5 2 11" xfId="8645" xr:uid="{00000000-0005-0000-0000-0000070F0000}"/>
    <cellStyle name="20% - Accent5 2 12" xfId="8975" xr:uid="{00000000-0005-0000-0000-0000080F0000}"/>
    <cellStyle name="20% - Accent5 2 2" xfId="343" xr:uid="{00000000-0005-0000-0000-0000090F0000}"/>
    <cellStyle name="20% - Accent5 2 2 2" xfId="344" xr:uid="{00000000-0005-0000-0000-00000A0F0000}"/>
    <cellStyle name="20% - Accent5 2 2 2 2" xfId="345" xr:uid="{00000000-0005-0000-0000-00000B0F0000}"/>
    <cellStyle name="20% - Accent5 2 2 2 2 2" xfId="2117" xr:uid="{00000000-0005-0000-0000-00000C0F0000}"/>
    <cellStyle name="20% - Accent5 2 2 2 2 2 2" xfId="8258" xr:uid="{00000000-0005-0000-0000-00000D0F0000}"/>
    <cellStyle name="20% - Accent5 2 2 2 2 2 2 2" xfId="15350" xr:uid="{00000000-0005-0000-0000-00000E0F0000}"/>
    <cellStyle name="20% - Accent5 2 2 2 2 2 3" xfId="9913" xr:uid="{00000000-0005-0000-0000-00000F0F0000}"/>
    <cellStyle name="20% - Accent5 2 2 2 2 3" xfId="3646" xr:uid="{00000000-0005-0000-0000-0000100F0000}"/>
    <cellStyle name="20% - Accent5 2 2 2 2 3 2" xfId="11154" xr:uid="{00000000-0005-0000-0000-0000110F0000}"/>
    <cellStyle name="20% - Accent5 2 2 2 2 4" xfId="5210" xr:uid="{00000000-0005-0000-0000-0000120F0000}"/>
    <cellStyle name="20% - Accent5 2 2 2 2 4 2" xfId="12488" xr:uid="{00000000-0005-0000-0000-0000130F0000}"/>
    <cellStyle name="20% - Accent5 2 2 2 2 5" xfId="5791" xr:uid="{00000000-0005-0000-0000-0000140F0000}"/>
    <cellStyle name="20% - Accent5 2 2 2 2 5 2" xfId="13069" xr:uid="{00000000-0005-0000-0000-0000150F0000}"/>
    <cellStyle name="20% - Accent5 2 2 2 2 6" xfId="7677" xr:uid="{00000000-0005-0000-0000-0000160F0000}"/>
    <cellStyle name="20% - Accent5 2 2 2 2 6 2" xfId="14769" xr:uid="{00000000-0005-0000-0000-0000170F0000}"/>
    <cellStyle name="20% - Accent5 2 2 2 2 7" xfId="8978" xr:uid="{00000000-0005-0000-0000-0000180F0000}"/>
    <cellStyle name="20% - Accent5 2 2 2 3" xfId="2116" xr:uid="{00000000-0005-0000-0000-0000190F0000}"/>
    <cellStyle name="20% - Accent5 2 2 2 3 2" xfId="7969" xr:uid="{00000000-0005-0000-0000-00001A0F0000}"/>
    <cellStyle name="20% - Accent5 2 2 2 3 2 2" xfId="15061" xr:uid="{00000000-0005-0000-0000-00001B0F0000}"/>
    <cellStyle name="20% - Accent5 2 2 2 3 3" xfId="9912" xr:uid="{00000000-0005-0000-0000-00001C0F0000}"/>
    <cellStyle name="20% - Accent5 2 2 2 4" xfId="3346" xr:uid="{00000000-0005-0000-0000-00001D0F0000}"/>
    <cellStyle name="20% - Accent5 2 2 2 4 2" xfId="10857" xr:uid="{00000000-0005-0000-0000-00001E0F0000}"/>
    <cellStyle name="20% - Accent5 2 2 2 5" xfId="4921" xr:uid="{00000000-0005-0000-0000-00001F0F0000}"/>
    <cellStyle name="20% - Accent5 2 2 2 5 2" xfId="12199" xr:uid="{00000000-0005-0000-0000-0000200F0000}"/>
    <cellStyle name="20% - Accent5 2 2 2 6" xfId="5502" xr:uid="{00000000-0005-0000-0000-0000210F0000}"/>
    <cellStyle name="20% - Accent5 2 2 2 6 2" xfId="12780" xr:uid="{00000000-0005-0000-0000-0000220F0000}"/>
    <cellStyle name="20% - Accent5 2 2 2 7" xfId="7388" xr:uid="{00000000-0005-0000-0000-0000230F0000}"/>
    <cellStyle name="20% - Accent5 2 2 2 7 2" xfId="14480" xr:uid="{00000000-0005-0000-0000-0000240F0000}"/>
    <cellStyle name="20% - Accent5 2 2 2 8" xfId="8977" xr:uid="{00000000-0005-0000-0000-0000250F0000}"/>
    <cellStyle name="20% - Accent5 2 2 3" xfId="346" xr:uid="{00000000-0005-0000-0000-0000260F0000}"/>
    <cellStyle name="20% - Accent5 2 2 3 2" xfId="2118" xr:uid="{00000000-0005-0000-0000-0000270F0000}"/>
    <cellStyle name="20% - Accent5 2 2 3 2 2" xfId="8115" xr:uid="{00000000-0005-0000-0000-0000280F0000}"/>
    <cellStyle name="20% - Accent5 2 2 3 2 2 2" xfId="15207" xr:uid="{00000000-0005-0000-0000-0000290F0000}"/>
    <cellStyle name="20% - Accent5 2 2 3 2 3" xfId="9914" xr:uid="{00000000-0005-0000-0000-00002A0F0000}"/>
    <cellStyle name="20% - Accent5 2 2 3 3" xfId="3503" xr:uid="{00000000-0005-0000-0000-00002B0F0000}"/>
    <cellStyle name="20% - Accent5 2 2 3 3 2" xfId="11011" xr:uid="{00000000-0005-0000-0000-00002C0F0000}"/>
    <cellStyle name="20% - Accent5 2 2 3 4" xfId="5067" xr:uid="{00000000-0005-0000-0000-00002D0F0000}"/>
    <cellStyle name="20% - Accent5 2 2 3 4 2" xfId="12345" xr:uid="{00000000-0005-0000-0000-00002E0F0000}"/>
    <cellStyle name="20% - Accent5 2 2 3 5" xfId="5648" xr:uid="{00000000-0005-0000-0000-00002F0F0000}"/>
    <cellStyle name="20% - Accent5 2 2 3 5 2" xfId="12926" xr:uid="{00000000-0005-0000-0000-0000300F0000}"/>
    <cellStyle name="20% - Accent5 2 2 3 6" xfId="7534" xr:uid="{00000000-0005-0000-0000-0000310F0000}"/>
    <cellStyle name="20% - Accent5 2 2 3 6 2" xfId="14626" xr:uid="{00000000-0005-0000-0000-0000320F0000}"/>
    <cellStyle name="20% - Accent5 2 2 3 7" xfId="8979" xr:uid="{00000000-0005-0000-0000-0000330F0000}"/>
    <cellStyle name="20% - Accent5 2 2 4" xfId="2115" xr:uid="{00000000-0005-0000-0000-0000340F0000}"/>
    <cellStyle name="20% - Accent5 2 2 4 2" xfId="8462" xr:uid="{00000000-0005-0000-0000-0000350F0000}"/>
    <cellStyle name="20% - Accent5 2 2 4 2 2" xfId="15505" xr:uid="{00000000-0005-0000-0000-0000360F0000}"/>
    <cellStyle name="20% - Accent5 2 2 4 3" xfId="9911" xr:uid="{00000000-0005-0000-0000-0000370F0000}"/>
    <cellStyle name="20% - Accent5 2 2 5" xfId="3201" xr:uid="{00000000-0005-0000-0000-0000380F0000}"/>
    <cellStyle name="20% - Accent5 2 2 5 2" xfId="8551" xr:uid="{00000000-0005-0000-0000-0000390F0000}"/>
    <cellStyle name="20% - Accent5 2 2 5 2 2" xfId="15594" xr:uid="{00000000-0005-0000-0000-00003A0F0000}"/>
    <cellStyle name="20% - Accent5 2 2 5 3" xfId="10712" xr:uid="{00000000-0005-0000-0000-00003B0F0000}"/>
    <cellStyle name="20% - Accent5 2 2 6" xfId="4778" xr:uid="{00000000-0005-0000-0000-00003C0F0000}"/>
    <cellStyle name="20% - Accent5 2 2 6 2" xfId="7826" xr:uid="{00000000-0005-0000-0000-00003D0F0000}"/>
    <cellStyle name="20% - Accent5 2 2 6 2 2" xfId="14918" xr:uid="{00000000-0005-0000-0000-00003E0F0000}"/>
    <cellStyle name="20% - Accent5 2 2 6 3" xfId="12056" xr:uid="{00000000-0005-0000-0000-00003F0F0000}"/>
    <cellStyle name="20% - Accent5 2 2 7" xfId="5359" xr:uid="{00000000-0005-0000-0000-0000400F0000}"/>
    <cellStyle name="20% - Accent5 2 2 7 2" xfId="12637" xr:uid="{00000000-0005-0000-0000-0000410F0000}"/>
    <cellStyle name="20% - Accent5 2 2 8" xfId="7245" xr:uid="{00000000-0005-0000-0000-0000420F0000}"/>
    <cellStyle name="20% - Accent5 2 2 8 2" xfId="14337" xr:uid="{00000000-0005-0000-0000-0000430F0000}"/>
    <cellStyle name="20% - Accent5 2 2 9" xfId="8976" xr:uid="{00000000-0005-0000-0000-0000440F0000}"/>
    <cellStyle name="20% - Accent5 2 3" xfId="347" xr:uid="{00000000-0005-0000-0000-0000450F0000}"/>
    <cellStyle name="20% - Accent5 2 3 2" xfId="348" xr:uid="{00000000-0005-0000-0000-0000460F0000}"/>
    <cellStyle name="20% - Accent5 2 3 2 2" xfId="2120" xr:uid="{00000000-0005-0000-0000-0000470F0000}"/>
    <cellStyle name="20% - Accent5 2 3 2 2 2" xfId="8212" xr:uid="{00000000-0005-0000-0000-0000480F0000}"/>
    <cellStyle name="20% - Accent5 2 3 2 2 2 2" xfId="15304" xr:uid="{00000000-0005-0000-0000-0000490F0000}"/>
    <cellStyle name="20% - Accent5 2 3 2 2 3" xfId="9916" xr:uid="{00000000-0005-0000-0000-00004A0F0000}"/>
    <cellStyle name="20% - Accent5 2 3 2 3" xfId="3600" xr:uid="{00000000-0005-0000-0000-00004B0F0000}"/>
    <cellStyle name="20% - Accent5 2 3 2 3 2" xfId="11108" xr:uid="{00000000-0005-0000-0000-00004C0F0000}"/>
    <cellStyle name="20% - Accent5 2 3 2 4" xfId="5164" xr:uid="{00000000-0005-0000-0000-00004D0F0000}"/>
    <cellStyle name="20% - Accent5 2 3 2 4 2" xfId="12442" xr:uid="{00000000-0005-0000-0000-00004E0F0000}"/>
    <cellStyle name="20% - Accent5 2 3 2 5" xfId="5745" xr:uid="{00000000-0005-0000-0000-00004F0F0000}"/>
    <cellStyle name="20% - Accent5 2 3 2 5 2" xfId="13023" xr:uid="{00000000-0005-0000-0000-0000500F0000}"/>
    <cellStyle name="20% - Accent5 2 3 2 6" xfId="7631" xr:uid="{00000000-0005-0000-0000-0000510F0000}"/>
    <cellStyle name="20% - Accent5 2 3 2 6 2" xfId="14723" xr:uid="{00000000-0005-0000-0000-0000520F0000}"/>
    <cellStyle name="20% - Accent5 2 3 2 7" xfId="8981" xr:uid="{00000000-0005-0000-0000-0000530F0000}"/>
    <cellStyle name="20% - Accent5 2 3 3" xfId="2119" xr:uid="{00000000-0005-0000-0000-0000540F0000}"/>
    <cellStyle name="20% - Accent5 2 3 3 2" xfId="7923" xr:uid="{00000000-0005-0000-0000-0000550F0000}"/>
    <cellStyle name="20% - Accent5 2 3 3 2 2" xfId="15015" xr:uid="{00000000-0005-0000-0000-0000560F0000}"/>
    <cellStyle name="20% - Accent5 2 3 3 3" xfId="9915" xr:uid="{00000000-0005-0000-0000-0000570F0000}"/>
    <cellStyle name="20% - Accent5 2 3 4" xfId="3300" xr:uid="{00000000-0005-0000-0000-0000580F0000}"/>
    <cellStyle name="20% - Accent5 2 3 4 2" xfId="10811" xr:uid="{00000000-0005-0000-0000-0000590F0000}"/>
    <cellStyle name="20% - Accent5 2 3 5" xfId="4875" xr:uid="{00000000-0005-0000-0000-00005A0F0000}"/>
    <cellStyle name="20% - Accent5 2 3 5 2" xfId="12153" xr:uid="{00000000-0005-0000-0000-00005B0F0000}"/>
    <cellStyle name="20% - Accent5 2 3 6" xfId="5456" xr:uid="{00000000-0005-0000-0000-00005C0F0000}"/>
    <cellStyle name="20% - Accent5 2 3 6 2" xfId="12734" xr:uid="{00000000-0005-0000-0000-00005D0F0000}"/>
    <cellStyle name="20% - Accent5 2 3 7" xfId="7342" xr:uid="{00000000-0005-0000-0000-00005E0F0000}"/>
    <cellStyle name="20% - Accent5 2 3 7 2" xfId="14434" xr:uid="{00000000-0005-0000-0000-00005F0F0000}"/>
    <cellStyle name="20% - Accent5 2 3 8" xfId="8980" xr:uid="{00000000-0005-0000-0000-0000600F0000}"/>
    <cellStyle name="20% - Accent5 2 4" xfId="349" xr:uid="{00000000-0005-0000-0000-0000610F0000}"/>
    <cellStyle name="20% - Accent5 2 4 2" xfId="2121" xr:uid="{00000000-0005-0000-0000-0000620F0000}"/>
    <cellStyle name="20% - Accent5 2 4 2 2" xfId="8069" xr:uid="{00000000-0005-0000-0000-0000630F0000}"/>
    <cellStyle name="20% - Accent5 2 4 2 2 2" xfId="15161" xr:uid="{00000000-0005-0000-0000-0000640F0000}"/>
    <cellStyle name="20% - Accent5 2 4 2 3" xfId="9917" xr:uid="{00000000-0005-0000-0000-0000650F0000}"/>
    <cellStyle name="20% - Accent5 2 4 3" xfId="3457" xr:uid="{00000000-0005-0000-0000-0000660F0000}"/>
    <cellStyle name="20% - Accent5 2 4 3 2" xfId="10965" xr:uid="{00000000-0005-0000-0000-0000670F0000}"/>
    <cellStyle name="20% - Accent5 2 4 4" xfId="5021" xr:uid="{00000000-0005-0000-0000-0000680F0000}"/>
    <cellStyle name="20% - Accent5 2 4 4 2" xfId="12299" xr:uid="{00000000-0005-0000-0000-0000690F0000}"/>
    <cellStyle name="20% - Accent5 2 4 5" xfId="5602" xr:uid="{00000000-0005-0000-0000-00006A0F0000}"/>
    <cellStyle name="20% - Accent5 2 4 5 2" xfId="12880" xr:uid="{00000000-0005-0000-0000-00006B0F0000}"/>
    <cellStyle name="20% - Accent5 2 4 6" xfId="7488" xr:uid="{00000000-0005-0000-0000-00006C0F0000}"/>
    <cellStyle name="20% - Accent5 2 4 6 2" xfId="14580" xr:uid="{00000000-0005-0000-0000-00006D0F0000}"/>
    <cellStyle name="20% - Accent5 2 4 7" xfId="8982" xr:uid="{00000000-0005-0000-0000-00006E0F0000}"/>
    <cellStyle name="20% - Accent5 2 5" xfId="1820" xr:uid="{00000000-0005-0000-0000-00006F0F0000}"/>
    <cellStyle name="20% - Accent5 2 5 2" xfId="3928" xr:uid="{00000000-0005-0000-0000-0000700F0000}"/>
    <cellStyle name="20% - Accent5 2 5 2 2" xfId="11436" xr:uid="{00000000-0005-0000-0000-0000710F0000}"/>
    <cellStyle name="20% - Accent5 2 5 3" xfId="6243" xr:uid="{00000000-0005-0000-0000-0000720F0000}"/>
    <cellStyle name="20% - Accent5 2 5 3 2" xfId="13521" xr:uid="{00000000-0005-0000-0000-0000730F0000}"/>
    <cellStyle name="20% - Accent5 2 5 4" xfId="8300" xr:uid="{00000000-0005-0000-0000-0000740F0000}"/>
    <cellStyle name="20% - Accent5 2 5 4 2" xfId="15392" xr:uid="{00000000-0005-0000-0000-0000750F0000}"/>
    <cellStyle name="20% - Accent5 2 5 5" xfId="9616" xr:uid="{00000000-0005-0000-0000-0000760F0000}"/>
    <cellStyle name="20% - Accent5 2 6" xfId="2114" xr:uid="{00000000-0005-0000-0000-0000770F0000}"/>
    <cellStyle name="20% - Accent5 2 6 2" xfId="3810" xr:uid="{00000000-0005-0000-0000-0000780F0000}"/>
    <cellStyle name="20% - Accent5 2 6 2 2" xfId="11318" xr:uid="{00000000-0005-0000-0000-0000790F0000}"/>
    <cellStyle name="20% - Accent5 2 6 3" xfId="6244" xr:uid="{00000000-0005-0000-0000-00007A0F0000}"/>
    <cellStyle name="20% - Accent5 2 6 3 2" xfId="13522" xr:uid="{00000000-0005-0000-0000-00007B0F0000}"/>
    <cellStyle name="20% - Accent5 2 6 4" xfId="8416" xr:uid="{00000000-0005-0000-0000-00007C0F0000}"/>
    <cellStyle name="20% - Accent5 2 6 4 2" xfId="15459" xr:uid="{00000000-0005-0000-0000-00007D0F0000}"/>
    <cellStyle name="20% - Accent5 2 6 5" xfId="9910" xr:uid="{00000000-0005-0000-0000-00007E0F0000}"/>
    <cellStyle name="20% - Accent5 2 7" xfId="3134" xr:uid="{00000000-0005-0000-0000-00007F0F0000}"/>
    <cellStyle name="20% - Accent5 2 7 2" xfId="8505" xr:uid="{00000000-0005-0000-0000-0000800F0000}"/>
    <cellStyle name="20% - Accent5 2 7 2 2" xfId="15548" xr:uid="{00000000-0005-0000-0000-0000810F0000}"/>
    <cellStyle name="20% - Accent5 2 7 3" xfId="10645" xr:uid="{00000000-0005-0000-0000-0000820F0000}"/>
    <cellStyle name="20% - Accent5 2 8" xfId="4732" xr:uid="{00000000-0005-0000-0000-0000830F0000}"/>
    <cellStyle name="20% - Accent5 2 8 2" xfId="7780" xr:uid="{00000000-0005-0000-0000-0000840F0000}"/>
    <cellStyle name="20% - Accent5 2 8 2 2" xfId="14872" xr:uid="{00000000-0005-0000-0000-0000850F0000}"/>
    <cellStyle name="20% - Accent5 2 8 3" xfId="12010" xr:uid="{00000000-0005-0000-0000-0000860F0000}"/>
    <cellStyle name="20% - Accent5 2 9" xfId="5313" xr:uid="{00000000-0005-0000-0000-0000870F0000}"/>
    <cellStyle name="20% - Accent5 2 9 2" xfId="12591" xr:uid="{00000000-0005-0000-0000-0000880F0000}"/>
    <cellStyle name="20% - Accent5 3" xfId="350" xr:uid="{00000000-0005-0000-0000-0000890F0000}"/>
    <cellStyle name="20% - Accent5 3 2" xfId="351" xr:uid="{00000000-0005-0000-0000-00008A0F0000}"/>
    <cellStyle name="20% - Accent5 3 2 2" xfId="352" xr:uid="{00000000-0005-0000-0000-00008B0F0000}"/>
    <cellStyle name="20% - Accent5 3 2 2 2" xfId="2124" xr:uid="{00000000-0005-0000-0000-00008C0F0000}"/>
    <cellStyle name="20% - Accent5 3 2 2 2 2" xfId="8235" xr:uid="{00000000-0005-0000-0000-00008D0F0000}"/>
    <cellStyle name="20% - Accent5 3 2 2 2 2 2" xfId="15327" xr:uid="{00000000-0005-0000-0000-00008E0F0000}"/>
    <cellStyle name="20% - Accent5 3 2 2 2 3" xfId="9920" xr:uid="{00000000-0005-0000-0000-00008F0F0000}"/>
    <cellStyle name="20% - Accent5 3 2 2 3" xfId="3623" xr:uid="{00000000-0005-0000-0000-0000900F0000}"/>
    <cellStyle name="20% - Accent5 3 2 2 3 2" xfId="11131" xr:uid="{00000000-0005-0000-0000-0000910F0000}"/>
    <cellStyle name="20% - Accent5 3 2 2 4" xfId="5187" xr:uid="{00000000-0005-0000-0000-0000920F0000}"/>
    <cellStyle name="20% - Accent5 3 2 2 4 2" xfId="12465" xr:uid="{00000000-0005-0000-0000-0000930F0000}"/>
    <cellStyle name="20% - Accent5 3 2 2 5" xfId="5768" xr:uid="{00000000-0005-0000-0000-0000940F0000}"/>
    <cellStyle name="20% - Accent5 3 2 2 5 2" xfId="13046" xr:uid="{00000000-0005-0000-0000-0000950F0000}"/>
    <cellStyle name="20% - Accent5 3 2 2 6" xfId="7654" xr:uid="{00000000-0005-0000-0000-0000960F0000}"/>
    <cellStyle name="20% - Accent5 3 2 2 6 2" xfId="14746" xr:uid="{00000000-0005-0000-0000-0000970F0000}"/>
    <cellStyle name="20% - Accent5 3 2 2 7" xfId="8985" xr:uid="{00000000-0005-0000-0000-0000980F0000}"/>
    <cellStyle name="20% - Accent5 3 2 3" xfId="2123" xr:uid="{00000000-0005-0000-0000-0000990F0000}"/>
    <cellStyle name="20% - Accent5 3 2 3 2" xfId="7946" xr:uid="{00000000-0005-0000-0000-00009A0F0000}"/>
    <cellStyle name="20% - Accent5 3 2 3 2 2" xfId="15038" xr:uid="{00000000-0005-0000-0000-00009B0F0000}"/>
    <cellStyle name="20% - Accent5 3 2 3 3" xfId="9919" xr:uid="{00000000-0005-0000-0000-00009C0F0000}"/>
    <cellStyle name="20% - Accent5 3 2 4" xfId="3323" xr:uid="{00000000-0005-0000-0000-00009D0F0000}"/>
    <cellStyle name="20% - Accent5 3 2 4 2" xfId="10834" xr:uid="{00000000-0005-0000-0000-00009E0F0000}"/>
    <cellStyle name="20% - Accent5 3 2 5" xfId="4898" xr:uid="{00000000-0005-0000-0000-00009F0F0000}"/>
    <cellStyle name="20% - Accent5 3 2 5 2" xfId="12176" xr:uid="{00000000-0005-0000-0000-0000A00F0000}"/>
    <cellStyle name="20% - Accent5 3 2 6" xfId="5479" xr:uid="{00000000-0005-0000-0000-0000A10F0000}"/>
    <cellStyle name="20% - Accent5 3 2 6 2" xfId="12757" xr:uid="{00000000-0005-0000-0000-0000A20F0000}"/>
    <cellStyle name="20% - Accent5 3 2 7" xfId="7365" xr:uid="{00000000-0005-0000-0000-0000A30F0000}"/>
    <cellStyle name="20% - Accent5 3 2 7 2" xfId="14457" xr:uid="{00000000-0005-0000-0000-0000A40F0000}"/>
    <cellStyle name="20% - Accent5 3 2 8" xfId="8984" xr:uid="{00000000-0005-0000-0000-0000A50F0000}"/>
    <cellStyle name="20% - Accent5 3 3" xfId="353" xr:uid="{00000000-0005-0000-0000-0000A60F0000}"/>
    <cellStyle name="20% - Accent5 3 3 2" xfId="2125" xr:uid="{00000000-0005-0000-0000-0000A70F0000}"/>
    <cellStyle name="20% - Accent5 3 3 2 2" xfId="8092" xr:uid="{00000000-0005-0000-0000-0000A80F0000}"/>
    <cellStyle name="20% - Accent5 3 3 2 2 2" xfId="15184" xr:uid="{00000000-0005-0000-0000-0000A90F0000}"/>
    <cellStyle name="20% - Accent5 3 3 2 3" xfId="9921" xr:uid="{00000000-0005-0000-0000-0000AA0F0000}"/>
    <cellStyle name="20% - Accent5 3 3 3" xfId="3480" xr:uid="{00000000-0005-0000-0000-0000AB0F0000}"/>
    <cellStyle name="20% - Accent5 3 3 3 2" xfId="10988" xr:uid="{00000000-0005-0000-0000-0000AC0F0000}"/>
    <cellStyle name="20% - Accent5 3 3 4" xfId="5044" xr:uid="{00000000-0005-0000-0000-0000AD0F0000}"/>
    <cellStyle name="20% - Accent5 3 3 4 2" xfId="12322" xr:uid="{00000000-0005-0000-0000-0000AE0F0000}"/>
    <cellStyle name="20% - Accent5 3 3 5" xfId="5625" xr:uid="{00000000-0005-0000-0000-0000AF0F0000}"/>
    <cellStyle name="20% - Accent5 3 3 5 2" xfId="12903" xr:uid="{00000000-0005-0000-0000-0000B00F0000}"/>
    <cellStyle name="20% - Accent5 3 3 6" xfId="7511" xr:uid="{00000000-0005-0000-0000-0000B10F0000}"/>
    <cellStyle name="20% - Accent5 3 3 6 2" xfId="14603" xr:uid="{00000000-0005-0000-0000-0000B20F0000}"/>
    <cellStyle name="20% - Accent5 3 3 7" xfId="8986" xr:uid="{00000000-0005-0000-0000-0000B30F0000}"/>
    <cellStyle name="20% - Accent5 3 4" xfId="2122" xr:uid="{00000000-0005-0000-0000-0000B40F0000}"/>
    <cellStyle name="20% - Accent5 3 4 2" xfId="8439" xr:uid="{00000000-0005-0000-0000-0000B50F0000}"/>
    <cellStyle name="20% - Accent5 3 4 2 2" xfId="15482" xr:uid="{00000000-0005-0000-0000-0000B60F0000}"/>
    <cellStyle name="20% - Accent5 3 4 3" xfId="9918" xr:uid="{00000000-0005-0000-0000-0000B70F0000}"/>
    <cellStyle name="20% - Accent5 3 5" xfId="3175" xr:uid="{00000000-0005-0000-0000-0000B80F0000}"/>
    <cellStyle name="20% - Accent5 3 5 2" xfId="8528" xr:uid="{00000000-0005-0000-0000-0000B90F0000}"/>
    <cellStyle name="20% - Accent5 3 5 2 2" xfId="15571" xr:uid="{00000000-0005-0000-0000-0000BA0F0000}"/>
    <cellStyle name="20% - Accent5 3 5 3" xfId="10686" xr:uid="{00000000-0005-0000-0000-0000BB0F0000}"/>
    <cellStyle name="20% - Accent5 3 6" xfId="4755" xr:uid="{00000000-0005-0000-0000-0000BC0F0000}"/>
    <cellStyle name="20% - Accent5 3 6 2" xfId="7803" xr:uid="{00000000-0005-0000-0000-0000BD0F0000}"/>
    <cellStyle name="20% - Accent5 3 6 2 2" xfId="14895" xr:uid="{00000000-0005-0000-0000-0000BE0F0000}"/>
    <cellStyle name="20% - Accent5 3 6 3" xfId="12033" xr:uid="{00000000-0005-0000-0000-0000BF0F0000}"/>
    <cellStyle name="20% - Accent5 3 7" xfId="5336" xr:uid="{00000000-0005-0000-0000-0000C00F0000}"/>
    <cellStyle name="20% - Accent5 3 7 2" xfId="12614" xr:uid="{00000000-0005-0000-0000-0000C10F0000}"/>
    <cellStyle name="20% - Accent5 3 8" xfId="7222" xr:uid="{00000000-0005-0000-0000-0000C20F0000}"/>
    <cellStyle name="20% - Accent5 3 8 2" xfId="14314" xr:uid="{00000000-0005-0000-0000-0000C30F0000}"/>
    <cellStyle name="20% - Accent5 3 9" xfId="8983" xr:uid="{00000000-0005-0000-0000-0000C40F0000}"/>
    <cellStyle name="20% - Accent5 4" xfId="354" xr:uid="{00000000-0005-0000-0000-0000C50F0000}"/>
    <cellStyle name="20% - Accent5 4 2" xfId="355" xr:uid="{00000000-0005-0000-0000-0000C60F0000}"/>
    <cellStyle name="20% - Accent5 4 2 2" xfId="356" xr:uid="{00000000-0005-0000-0000-0000C70F0000}"/>
    <cellStyle name="20% - Accent5 4 2 2 2" xfId="2128" xr:uid="{00000000-0005-0000-0000-0000C80F0000}"/>
    <cellStyle name="20% - Accent5 4 2 2 2 2" xfId="8185" xr:uid="{00000000-0005-0000-0000-0000C90F0000}"/>
    <cellStyle name="20% - Accent5 4 2 2 2 2 2" xfId="15277" xr:uid="{00000000-0005-0000-0000-0000CA0F0000}"/>
    <cellStyle name="20% - Accent5 4 2 2 2 3" xfId="9924" xr:uid="{00000000-0005-0000-0000-0000CB0F0000}"/>
    <cellStyle name="20% - Accent5 4 2 2 3" xfId="3573" xr:uid="{00000000-0005-0000-0000-0000CC0F0000}"/>
    <cellStyle name="20% - Accent5 4 2 2 3 2" xfId="11081" xr:uid="{00000000-0005-0000-0000-0000CD0F0000}"/>
    <cellStyle name="20% - Accent5 4 2 2 4" xfId="5137" xr:uid="{00000000-0005-0000-0000-0000CE0F0000}"/>
    <cellStyle name="20% - Accent5 4 2 2 4 2" xfId="12415" xr:uid="{00000000-0005-0000-0000-0000CF0F0000}"/>
    <cellStyle name="20% - Accent5 4 2 2 5" xfId="5718" xr:uid="{00000000-0005-0000-0000-0000D00F0000}"/>
    <cellStyle name="20% - Accent5 4 2 2 5 2" xfId="12996" xr:uid="{00000000-0005-0000-0000-0000D10F0000}"/>
    <cellStyle name="20% - Accent5 4 2 2 6" xfId="7604" xr:uid="{00000000-0005-0000-0000-0000D20F0000}"/>
    <cellStyle name="20% - Accent5 4 2 2 6 2" xfId="14696" xr:uid="{00000000-0005-0000-0000-0000D30F0000}"/>
    <cellStyle name="20% - Accent5 4 2 2 7" xfId="8989" xr:uid="{00000000-0005-0000-0000-0000D40F0000}"/>
    <cellStyle name="20% - Accent5 4 2 3" xfId="2127" xr:uid="{00000000-0005-0000-0000-0000D50F0000}"/>
    <cellStyle name="20% - Accent5 4 2 3 2" xfId="7896" xr:uid="{00000000-0005-0000-0000-0000D60F0000}"/>
    <cellStyle name="20% - Accent5 4 2 3 2 2" xfId="14988" xr:uid="{00000000-0005-0000-0000-0000D70F0000}"/>
    <cellStyle name="20% - Accent5 4 2 3 3" xfId="9923" xr:uid="{00000000-0005-0000-0000-0000D80F0000}"/>
    <cellStyle name="20% - Accent5 4 2 4" xfId="3273" xr:uid="{00000000-0005-0000-0000-0000D90F0000}"/>
    <cellStyle name="20% - Accent5 4 2 4 2" xfId="10784" xr:uid="{00000000-0005-0000-0000-0000DA0F0000}"/>
    <cellStyle name="20% - Accent5 4 2 5" xfId="4848" xr:uid="{00000000-0005-0000-0000-0000DB0F0000}"/>
    <cellStyle name="20% - Accent5 4 2 5 2" xfId="12126" xr:uid="{00000000-0005-0000-0000-0000DC0F0000}"/>
    <cellStyle name="20% - Accent5 4 2 6" xfId="5429" xr:uid="{00000000-0005-0000-0000-0000DD0F0000}"/>
    <cellStyle name="20% - Accent5 4 2 6 2" xfId="12707" xr:uid="{00000000-0005-0000-0000-0000DE0F0000}"/>
    <cellStyle name="20% - Accent5 4 2 7" xfId="7315" xr:uid="{00000000-0005-0000-0000-0000DF0F0000}"/>
    <cellStyle name="20% - Accent5 4 2 7 2" xfId="14407" xr:uid="{00000000-0005-0000-0000-0000E00F0000}"/>
    <cellStyle name="20% - Accent5 4 2 8" xfId="8988" xr:uid="{00000000-0005-0000-0000-0000E10F0000}"/>
    <cellStyle name="20% - Accent5 4 3" xfId="357" xr:uid="{00000000-0005-0000-0000-0000E20F0000}"/>
    <cellStyle name="20% - Accent5 4 3 2" xfId="2129" xr:uid="{00000000-0005-0000-0000-0000E30F0000}"/>
    <cellStyle name="20% - Accent5 4 3 2 2" xfId="8045" xr:uid="{00000000-0005-0000-0000-0000E40F0000}"/>
    <cellStyle name="20% - Accent5 4 3 2 2 2" xfId="15137" xr:uid="{00000000-0005-0000-0000-0000E50F0000}"/>
    <cellStyle name="20% - Accent5 4 3 2 3" xfId="9925" xr:uid="{00000000-0005-0000-0000-0000E60F0000}"/>
    <cellStyle name="20% - Accent5 4 3 3" xfId="3433" xr:uid="{00000000-0005-0000-0000-0000E70F0000}"/>
    <cellStyle name="20% - Accent5 4 3 3 2" xfId="10941" xr:uid="{00000000-0005-0000-0000-0000E80F0000}"/>
    <cellStyle name="20% - Accent5 4 3 4" xfId="4997" xr:uid="{00000000-0005-0000-0000-0000E90F0000}"/>
    <cellStyle name="20% - Accent5 4 3 4 2" xfId="12275" xr:uid="{00000000-0005-0000-0000-0000EA0F0000}"/>
    <cellStyle name="20% - Accent5 4 3 5" xfId="5578" xr:uid="{00000000-0005-0000-0000-0000EB0F0000}"/>
    <cellStyle name="20% - Accent5 4 3 5 2" xfId="12856" xr:uid="{00000000-0005-0000-0000-0000EC0F0000}"/>
    <cellStyle name="20% - Accent5 4 3 6" xfId="7464" xr:uid="{00000000-0005-0000-0000-0000ED0F0000}"/>
    <cellStyle name="20% - Accent5 4 3 6 2" xfId="14556" xr:uid="{00000000-0005-0000-0000-0000EE0F0000}"/>
    <cellStyle name="20% - Accent5 4 3 7" xfId="8990" xr:uid="{00000000-0005-0000-0000-0000EF0F0000}"/>
    <cellStyle name="20% - Accent5 4 4" xfId="2126" xr:uid="{00000000-0005-0000-0000-0000F00F0000}"/>
    <cellStyle name="20% - Accent5 4 4 2" xfId="7753" xr:uid="{00000000-0005-0000-0000-0000F10F0000}"/>
    <cellStyle name="20% - Accent5 4 4 2 2" xfId="14845" xr:uid="{00000000-0005-0000-0000-0000F20F0000}"/>
    <cellStyle name="20% - Accent5 4 4 3" xfId="9922" xr:uid="{00000000-0005-0000-0000-0000F30F0000}"/>
    <cellStyle name="20% - Accent5 4 5" xfId="3104" xr:uid="{00000000-0005-0000-0000-0000F40F0000}"/>
    <cellStyle name="20% - Accent5 4 5 2" xfId="10615" xr:uid="{00000000-0005-0000-0000-0000F50F0000}"/>
    <cellStyle name="20% - Accent5 4 6" xfId="4705" xr:uid="{00000000-0005-0000-0000-0000F60F0000}"/>
    <cellStyle name="20% - Accent5 4 6 2" xfId="11983" xr:uid="{00000000-0005-0000-0000-0000F70F0000}"/>
    <cellStyle name="20% - Accent5 4 7" xfId="5286" xr:uid="{00000000-0005-0000-0000-0000F80F0000}"/>
    <cellStyle name="20% - Accent5 4 7 2" xfId="12564" xr:uid="{00000000-0005-0000-0000-0000F90F0000}"/>
    <cellStyle name="20% - Accent5 4 8" xfId="7172" xr:uid="{00000000-0005-0000-0000-0000FA0F0000}"/>
    <cellStyle name="20% - Accent5 4 8 2" xfId="14264" xr:uid="{00000000-0005-0000-0000-0000FB0F0000}"/>
    <cellStyle name="20% - Accent5 4 9" xfId="8987" xr:uid="{00000000-0005-0000-0000-0000FC0F0000}"/>
    <cellStyle name="20% - Accent5 5" xfId="358" xr:uid="{00000000-0005-0000-0000-0000FD0F0000}"/>
    <cellStyle name="20% - Accent5 5 2" xfId="359" xr:uid="{00000000-0005-0000-0000-0000FE0F0000}"/>
    <cellStyle name="20% - Accent5 5 2 2" xfId="360" xr:uid="{00000000-0005-0000-0000-0000FF0F0000}"/>
    <cellStyle name="20% - Accent5 5 2 2 2" xfId="2132" xr:uid="{00000000-0005-0000-0000-000000100000}"/>
    <cellStyle name="20% - Accent5 5 2 2 2 2" xfId="8168" xr:uid="{00000000-0005-0000-0000-000001100000}"/>
    <cellStyle name="20% - Accent5 5 2 2 2 2 2" xfId="15260" xr:uid="{00000000-0005-0000-0000-000002100000}"/>
    <cellStyle name="20% - Accent5 5 2 2 2 3" xfId="9928" xr:uid="{00000000-0005-0000-0000-000003100000}"/>
    <cellStyle name="20% - Accent5 5 2 2 3" xfId="3556" xr:uid="{00000000-0005-0000-0000-000004100000}"/>
    <cellStyle name="20% - Accent5 5 2 2 3 2" xfId="11064" xr:uid="{00000000-0005-0000-0000-000005100000}"/>
    <cellStyle name="20% - Accent5 5 2 2 4" xfId="5120" xr:uid="{00000000-0005-0000-0000-000006100000}"/>
    <cellStyle name="20% - Accent5 5 2 2 4 2" xfId="12398" xr:uid="{00000000-0005-0000-0000-000007100000}"/>
    <cellStyle name="20% - Accent5 5 2 2 5" xfId="5701" xr:uid="{00000000-0005-0000-0000-000008100000}"/>
    <cellStyle name="20% - Accent5 5 2 2 5 2" xfId="12979" xr:uid="{00000000-0005-0000-0000-000009100000}"/>
    <cellStyle name="20% - Accent5 5 2 2 6" xfId="7587" xr:uid="{00000000-0005-0000-0000-00000A100000}"/>
    <cellStyle name="20% - Accent5 5 2 2 6 2" xfId="14679" xr:uid="{00000000-0005-0000-0000-00000B100000}"/>
    <cellStyle name="20% - Accent5 5 2 2 7" xfId="8993" xr:uid="{00000000-0005-0000-0000-00000C100000}"/>
    <cellStyle name="20% - Accent5 5 2 3" xfId="2131" xr:uid="{00000000-0005-0000-0000-00000D100000}"/>
    <cellStyle name="20% - Accent5 5 2 3 2" xfId="7879" xr:uid="{00000000-0005-0000-0000-00000E100000}"/>
    <cellStyle name="20% - Accent5 5 2 3 2 2" xfId="14971" xr:uid="{00000000-0005-0000-0000-00000F100000}"/>
    <cellStyle name="20% - Accent5 5 2 3 3" xfId="9927" xr:uid="{00000000-0005-0000-0000-000010100000}"/>
    <cellStyle name="20% - Accent5 5 2 4" xfId="3256" xr:uid="{00000000-0005-0000-0000-000011100000}"/>
    <cellStyle name="20% - Accent5 5 2 4 2" xfId="10767" xr:uid="{00000000-0005-0000-0000-000012100000}"/>
    <cellStyle name="20% - Accent5 5 2 5" xfId="4831" xr:uid="{00000000-0005-0000-0000-000013100000}"/>
    <cellStyle name="20% - Accent5 5 2 5 2" xfId="12109" xr:uid="{00000000-0005-0000-0000-000014100000}"/>
    <cellStyle name="20% - Accent5 5 2 6" xfId="5412" xr:uid="{00000000-0005-0000-0000-000015100000}"/>
    <cellStyle name="20% - Accent5 5 2 6 2" xfId="12690" xr:uid="{00000000-0005-0000-0000-000016100000}"/>
    <cellStyle name="20% - Accent5 5 2 7" xfId="7298" xr:uid="{00000000-0005-0000-0000-000017100000}"/>
    <cellStyle name="20% - Accent5 5 2 7 2" xfId="14390" xr:uid="{00000000-0005-0000-0000-000018100000}"/>
    <cellStyle name="20% - Accent5 5 2 8" xfId="8992" xr:uid="{00000000-0005-0000-0000-000019100000}"/>
    <cellStyle name="20% - Accent5 5 3" xfId="361" xr:uid="{00000000-0005-0000-0000-00001A100000}"/>
    <cellStyle name="20% - Accent5 5 3 2" xfId="2133" xr:uid="{00000000-0005-0000-0000-00001B100000}"/>
    <cellStyle name="20% - Accent5 5 3 2 2" xfId="8028" xr:uid="{00000000-0005-0000-0000-00001C100000}"/>
    <cellStyle name="20% - Accent5 5 3 2 2 2" xfId="15120" xr:uid="{00000000-0005-0000-0000-00001D100000}"/>
    <cellStyle name="20% - Accent5 5 3 2 3" xfId="9929" xr:uid="{00000000-0005-0000-0000-00001E100000}"/>
    <cellStyle name="20% - Accent5 5 3 3" xfId="3416" xr:uid="{00000000-0005-0000-0000-00001F100000}"/>
    <cellStyle name="20% - Accent5 5 3 3 2" xfId="10924" xr:uid="{00000000-0005-0000-0000-000020100000}"/>
    <cellStyle name="20% - Accent5 5 3 4" xfId="4980" xr:uid="{00000000-0005-0000-0000-000021100000}"/>
    <cellStyle name="20% - Accent5 5 3 4 2" xfId="12258" xr:uid="{00000000-0005-0000-0000-000022100000}"/>
    <cellStyle name="20% - Accent5 5 3 5" xfId="5561" xr:uid="{00000000-0005-0000-0000-000023100000}"/>
    <cellStyle name="20% - Accent5 5 3 5 2" xfId="12839" xr:uid="{00000000-0005-0000-0000-000024100000}"/>
    <cellStyle name="20% - Accent5 5 3 6" xfId="7447" xr:uid="{00000000-0005-0000-0000-000025100000}"/>
    <cellStyle name="20% - Accent5 5 3 6 2" xfId="14539" xr:uid="{00000000-0005-0000-0000-000026100000}"/>
    <cellStyle name="20% - Accent5 5 3 7" xfId="8994" xr:uid="{00000000-0005-0000-0000-000027100000}"/>
    <cellStyle name="20% - Accent5 5 4" xfId="2130" xr:uid="{00000000-0005-0000-0000-000028100000}"/>
    <cellStyle name="20% - Accent5 5 4 2" xfId="7736" xr:uid="{00000000-0005-0000-0000-000029100000}"/>
    <cellStyle name="20% - Accent5 5 4 2 2" xfId="14828" xr:uid="{00000000-0005-0000-0000-00002A100000}"/>
    <cellStyle name="20% - Accent5 5 4 3" xfId="9926" xr:uid="{00000000-0005-0000-0000-00002B100000}"/>
    <cellStyle name="20% - Accent5 5 5" xfId="3087" xr:uid="{00000000-0005-0000-0000-00002C100000}"/>
    <cellStyle name="20% - Accent5 5 5 2" xfId="10598" xr:uid="{00000000-0005-0000-0000-00002D100000}"/>
    <cellStyle name="20% - Accent5 5 6" xfId="4688" xr:uid="{00000000-0005-0000-0000-00002E100000}"/>
    <cellStyle name="20% - Accent5 5 6 2" xfId="11966" xr:uid="{00000000-0005-0000-0000-00002F100000}"/>
    <cellStyle name="20% - Accent5 5 7" xfId="5269" xr:uid="{00000000-0005-0000-0000-000030100000}"/>
    <cellStyle name="20% - Accent5 5 7 2" xfId="12547" xr:uid="{00000000-0005-0000-0000-000031100000}"/>
    <cellStyle name="20% - Accent5 5 8" xfId="7155" xr:uid="{00000000-0005-0000-0000-000032100000}"/>
    <cellStyle name="20% - Accent5 5 8 2" xfId="14247" xr:uid="{00000000-0005-0000-0000-000033100000}"/>
    <cellStyle name="20% - Accent5 5 9" xfId="8991" xr:uid="{00000000-0005-0000-0000-000034100000}"/>
    <cellStyle name="20% - Accent5 6" xfId="362" xr:uid="{00000000-0005-0000-0000-000035100000}"/>
    <cellStyle name="20% - Accent5 6 2" xfId="363" xr:uid="{00000000-0005-0000-0000-000036100000}"/>
    <cellStyle name="20% - Accent5 6 2 2" xfId="364" xr:uid="{00000000-0005-0000-0000-000037100000}"/>
    <cellStyle name="20% - Accent5 6 2 2 2" xfId="2136" xr:uid="{00000000-0005-0000-0000-000038100000}"/>
    <cellStyle name="20% - Accent5 6 2 2 2 2" xfId="8274" xr:uid="{00000000-0005-0000-0000-000039100000}"/>
    <cellStyle name="20% - Accent5 6 2 2 2 2 2" xfId="15366" xr:uid="{00000000-0005-0000-0000-00003A100000}"/>
    <cellStyle name="20% - Accent5 6 2 2 2 3" xfId="9932" xr:uid="{00000000-0005-0000-0000-00003B100000}"/>
    <cellStyle name="20% - Accent5 6 2 2 3" xfId="3662" xr:uid="{00000000-0005-0000-0000-00003C100000}"/>
    <cellStyle name="20% - Accent5 6 2 2 3 2" xfId="11170" xr:uid="{00000000-0005-0000-0000-00003D100000}"/>
    <cellStyle name="20% - Accent5 6 2 2 4" xfId="5226" xr:uid="{00000000-0005-0000-0000-00003E100000}"/>
    <cellStyle name="20% - Accent5 6 2 2 4 2" xfId="12504" xr:uid="{00000000-0005-0000-0000-00003F100000}"/>
    <cellStyle name="20% - Accent5 6 2 2 5" xfId="5807" xr:uid="{00000000-0005-0000-0000-000040100000}"/>
    <cellStyle name="20% - Accent5 6 2 2 5 2" xfId="13085" xr:uid="{00000000-0005-0000-0000-000041100000}"/>
    <cellStyle name="20% - Accent5 6 2 2 6" xfId="7693" xr:uid="{00000000-0005-0000-0000-000042100000}"/>
    <cellStyle name="20% - Accent5 6 2 2 6 2" xfId="14785" xr:uid="{00000000-0005-0000-0000-000043100000}"/>
    <cellStyle name="20% - Accent5 6 2 2 7" xfId="8997" xr:uid="{00000000-0005-0000-0000-000044100000}"/>
    <cellStyle name="20% - Accent5 6 2 3" xfId="2135" xr:uid="{00000000-0005-0000-0000-000045100000}"/>
    <cellStyle name="20% - Accent5 6 2 3 2" xfId="7985" xr:uid="{00000000-0005-0000-0000-000046100000}"/>
    <cellStyle name="20% - Accent5 6 2 3 2 2" xfId="15077" xr:uid="{00000000-0005-0000-0000-000047100000}"/>
    <cellStyle name="20% - Accent5 6 2 3 3" xfId="9931" xr:uid="{00000000-0005-0000-0000-000048100000}"/>
    <cellStyle name="20% - Accent5 6 2 4" xfId="3362" xr:uid="{00000000-0005-0000-0000-000049100000}"/>
    <cellStyle name="20% - Accent5 6 2 4 2" xfId="10873" xr:uid="{00000000-0005-0000-0000-00004A100000}"/>
    <cellStyle name="20% - Accent5 6 2 5" xfId="4937" xr:uid="{00000000-0005-0000-0000-00004B100000}"/>
    <cellStyle name="20% - Accent5 6 2 5 2" xfId="12215" xr:uid="{00000000-0005-0000-0000-00004C100000}"/>
    <cellStyle name="20% - Accent5 6 2 6" xfId="5518" xr:uid="{00000000-0005-0000-0000-00004D100000}"/>
    <cellStyle name="20% - Accent5 6 2 6 2" xfId="12796" xr:uid="{00000000-0005-0000-0000-00004E100000}"/>
    <cellStyle name="20% - Accent5 6 2 7" xfId="7404" xr:uid="{00000000-0005-0000-0000-00004F100000}"/>
    <cellStyle name="20% - Accent5 6 2 7 2" xfId="14496" xr:uid="{00000000-0005-0000-0000-000050100000}"/>
    <cellStyle name="20% - Accent5 6 2 8" xfId="8996" xr:uid="{00000000-0005-0000-0000-000051100000}"/>
    <cellStyle name="20% - Accent5 6 3" xfId="365" xr:uid="{00000000-0005-0000-0000-000052100000}"/>
    <cellStyle name="20% - Accent5 6 3 2" xfId="2137" xr:uid="{00000000-0005-0000-0000-000053100000}"/>
    <cellStyle name="20% - Accent5 6 3 2 2" xfId="8131" xr:uid="{00000000-0005-0000-0000-000054100000}"/>
    <cellStyle name="20% - Accent5 6 3 2 2 2" xfId="15223" xr:uid="{00000000-0005-0000-0000-000055100000}"/>
    <cellStyle name="20% - Accent5 6 3 2 3" xfId="9933" xr:uid="{00000000-0005-0000-0000-000056100000}"/>
    <cellStyle name="20% - Accent5 6 3 3" xfId="3519" xr:uid="{00000000-0005-0000-0000-000057100000}"/>
    <cellStyle name="20% - Accent5 6 3 3 2" xfId="11027" xr:uid="{00000000-0005-0000-0000-000058100000}"/>
    <cellStyle name="20% - Accent5 6 3 4" xfId="5083" xr:uid="{00000000-0005-0000-0000-000059100000}"/>
    <cellStyle name="20% - Accent5 6 3 4 2" xfId="12361" xr:uid="{00000000-0005-0000-0000-00005A100000}"/>
    <cellStyle name="20% - Accent5 6 3 5" xfId="5664" xr:uid="{00000000-0005-0000-0000-00005B100000}"/>
    <cellStyle name="20% - Accent5 6 3 5 2" xfId="12942" xr:uid="{00000000-0005-0000-0000-00005C100000}"/>
    <cellStyle name="20% - Accent5 6 3 6" xfId="7550" xr:uid="{00000000-0005-0000-0000-00005D100000}"/>
    <cellStyle name="20% - Accent5 6 3 6 2" xfId="14642" xr:uid="{00000000-0005-0000-0000-00005E100000}"/>
    <cellStyle name="20% - Accent5 6 3 7" xfId="8998" xr:uid="{00000000-0005-0000-0000-00005F100000}"/>
    <cellStyle name="20% - Accent5 6 4" xfId="2134" xr:uid="{00000000-0005-0000-0000-000060100000}"/>
    <cellStyle name="20% - Accent5 6 4 2" xfId="7842" xr:uid="{00000000-0005-0000-0000-000061100000}"/>
    <cellStyle name="20% - Accent5 6 4 2 2" xfId="14934" xr:uid="{00000000-0005-0000-0000-000062100000}"/>
    <cellStyle name="20% - Accent5 6 4 3" xfId="9930" xr:uid="{00000000-0005-0000-0000-000063100000}"/>
    <cellStyle name="20% - Accent5 6 5" xfId="3217" xr:uid="{00000000-0005-0000-0000-000064100000}"/>
    <cellStyle name="20% - Accent5 6 5 2" xfId="10728" xr:uid="{00000000-0005-0000-0000-000065100000}"/>
    <cellStyle name="20% - Accent5 6 6" xfId="4794" xr:uid="{00000000-0005-0000-0000-000066100000}"/>
    <cellStyle name="20% - Accent5 6 6 2" xfId="12072" xr:uid="{00000000-0005-0000-0000-000067100000}"/>
    <cellStyle name="20% - Accent5 6 7" xfId="5375" xr:uid="{00000000-0005-0000-0000-000068100000}"/>
    <cellStyle name="20% - Accent5 6 7 2" xfId="12653" xr:uid="{00000000-0005-0000-0000-000069100000}"/>
    <cellStyle name="20% - Accent5 6 8" xfId="7261" xr:uid="{00000000-0005-0000-0000-00006A100000}"/>
    <cellStyle name="20% - Accent5 6 8 2" xfId="14353" xr:uid="{00000000-0005-0000-0000-00006B100000}"/>
    <cellStyle name="20% - Accent5 6 9" xfId="8995" xr:uid="{00000000-0005-0000-0000-00006C100000}"/>
    <cellStyle name="20% - Accent5 7" xfId="366" xr:uid="{00000000-0005-0000-0000-00006D100000}"/>
    <cellStyle name="20% - Accent5 7 2" xfId="367" xr:uid="{00000000-0005-0000-0000-00006E100000}"/>
    <cellStyle name="20% - Accent5 7 2 2" xfId="2139" xr:uid="{00000000-0005-0000-0000-00006F100000}"/>
    <cellStyle name="20% - Accent5 7 2 2 2" xfId="8155" xr:uid="{00000000-0005-0000-0000-000070100000}"/>
    <cellStyle name="20% - Accent5 7 2 2 2 2" xfId="15247" xr:uid="{00000000-0005-0000-0000-000071100000}"/>
    <cellStyle name="20% - Accent5 7 2 2 3" xfId="9935" xr:uid="{00000000-0005-0000-0000-000072100000}"/>
    <cellStyle name="20% - Accent5 7 2 3" xfId="3543" xr:uid="{00000000-0005-0000-0000-000073100000}"/>
    <cellStyle name="20% - Accent5 7 2 3 2" xfId="11051" xr:uid="{00000000-0005-0000-0000-000074100000}"/>
    <cellStyle name="20% - Accent5 7 2 4" xfId="5107" xr:uid="{00000000-0005-0000-0000-000075100000}"/>
    <cellStyle name="20% - Accent5 7 2 4 2" xfId="12385" xr:uid="{00000000-0005-0000-0000-000076100000}"/>
    <cellStyle name="20% - Accent5 7 2 5" xfId="5688" xr:uid="{00000000-0005-0000-0000-000077100000}"/>
    <cellStyle name="20% - Accent5 7 2 5 2" xfId="12966" xr:uid="{00000000-0005-0000-0000-000078100000}"/>
    <cellStyle name="20% - Accent5 7 2 6" xfId="7574" xr:uid="{00000000-0005-0000-0000-000079100000}"/>
    <cellStyle name="20% - Accent5 7 2 6 2" xfId="14666" xr:uid="{00000000-0005-0000-0000-00007A100000}"/>
    <cellStyle name="20% - Accent5 7 2 7" xfId="9000" xr:uid="{00000000-0005-0000-0000-00007B100000}"/>
    <cellStyle name="20% - Accent5 7 3" xfId="2138" xr:uid="{00000000-0005-0000-0000-00007C100000}"/>
    <cellStyle name="20% - Accent5 7 3 2" xfId="7866" xr:uid="{00000000-0005-0000-0000-00007D100000}"/>
    <cellStyle name="20% - Accent5 7 3 2 2" xfId="14958" xr:uid="{00000000-0005-0000-0000-00007E100000}"/>
    <cellStyle name="20% - Accent5 7 3 3" xfId="9934" xr:uid="{00000000-0005-0000-0000-00007F100000}"/>
    <cellStyle name="20% - Accent5 7 4" xfId="3241" xr:uid="{00000000-0005-0000-0000-000080100000}"/>
    <cellStyle name="20% - Accent5 7 4 2" xfId="10752" xr:uid="{00000000-0005-0000-0000-000081100000}"/>
    <cellStyle name="20% - Accent5 7 5" xfId="4818" xr:uid="{00000000-0005-0000-0000-000082100000}"/>
    <cellStyle name="20% - Accent5 7 5 2" xfId="12096" xr:uid="{00000000-0005-0000-0000-000083100000}"/>
    <cellStyle name="20% - Accent5 7 6" xfId="5399" xr:uid="{00000000-0005-0000-0000-000084100000}"/>
    <cellStyle name="20% - Accent5 7 6 2" xfId="12677" xr:uid="{00000000-0005-0000-0000-000085100000}"/>
    <cellStyle name="20% - Accent5 7 7" xfId="7285" xr:uid="{00000000-0005-0000-0000-000086100000}"/>
    <cellStyle name="20% - Accent5 7 7 2" xfId="14377" xr:uid="{00000000-0005-0000-0000-000087100000}"/>
    <cellStyle name="20% - Accent5 7 8" xfId="8999" xr:uid="{00000000-0005-0000-0000-000088100000}"/>
    <cellStyle name="20% - Accent5 8" xfId="368" xr:uid="{00000000-0005-0000-0000-000089100000}"/>
    <cellStyle name="20% - Accent5 8 2" xfId="2140" xr:uid="{00000000-0005-0000-0000-00008A100000}"/>
    <cellStyle name="20% - Accent5 8 2 2" xfId="8005" xr:uid="{00000000-0005-0000-0000-00008B100000}"/>
    <cellStyle name="20% - Accent5 8 2 2 2" xfId="15097" xr:uid="{00000000-0005-0000-0000-00008C100000}"/>
    <cellStyle name="20% - Accent5 8 2 3" xfId="9936" xr:uid="{00000000-0005-0000-0000-00008D100000}"/>
    <cellStyle name="20% - Accent5 8 3" xfId="3383" xr:uid="{00000000-0005-0000-0000-00008E100000}"/>
    <cellStyle name="20% - Accent5 8 3 2" xfId="10893" xr:uid="{00000000-0005-0000-0000-00008F100000}"/>
    <cellStyle name="20% - Accent5 8 4" xfId="4957" xr:uid="{00000000-0005-0000-0000-000090100000}"/>
    <cellStyle name="20% - Accent5 8 4 2" xfId="12235" xr:uid="{00000000-0005-0000-0000-000091100000}"/>
    <cellStyle name="20% - Accent5 8 5" xfId="5538" xr:uid="{00000000-0005-0000-0000-000092100000}"/>
    <cellStyle name="20% - Accent5 8 5 2" xfId="12816" xr:uid="{00000000-0005-0000-0000-000093100000}"/>
    <cellStyle name="20% - Accent5 8 6" xfId="7424" xr:uid="{00000000-0005-0000-0000-000094100000}"/>
    <cellStyle name="20% - Accent5 8 6 2" xfId="14516" xr:uid="{00000000-0005-0000-0000-000095100000}"/>
    <cellStyle name="20% - Accent5 8 7" xfId="9001" xr:uid="{00000000-0005-0000-0000-000096100000}"/>
    <cellStyle name="20% - Accent5 9" xfId="1753" xr:uid="{00000000-0005-0000-0000-000097100000}"/>
    <cellStyle name="20% - Accent5 9 2" xfId="3003" xr:uid="{00000000-0005-0000-0000-000098100000}"/>
    <cellStyle name="20% - Accent5 9 2 2" xfId="10520" xr:uid="{00000000-0005-0000-0000-000099100000}"/>
    <cellStyle name="20% - Accent5 9 3" xfId="4098" xr:uid="{00000000-0005-0000-0000-00009A100000}"/>
    <cellStyle name="20% - Accent5 9 3 2" xfId="11606" xr:uid="{00000000-0005-0000-0000-00009B100000}"/>
    <cellStyle name="20% - Accent5 9 4" xfId="6245" xr:uid="{00000000-0005-0000-0000-00009C100000}"/>
    <cellStyle name="20% - Accent5 9 4 2" xfId="13523" xr:uid="{00000000-0005-0000-0000-00009D100000}"/>
    <cellStyle name="20% - Accent5 9 5" xfId="8389" xr:uid="{00000000-0005-0000-0000-00009E100000}"/>
    <cellStyle name="20% - Accent5 9 5 2" xfId="15432" xr:uid="{00000000-0005-0000-0000-00009F100000}"/>
    <cellStyle name="20% - Accent5 9 6" xfId="9582" xr:uid="{00000000-0005-0000-0000-0000A0100000}"/>
    <cellStyle name="20% - Accent6" xfId="40" builtinId="50" customBuiltin="1"/>
    <cellStyle name="20% - Accent6 10" xfId="370" xr:uid="{00000000-0005-0000-0000-0000A2100000}"/>
    <cellStyle name="20% - Accent6 10 2" xfId="2142" xr:uid="{00000000-0005-0000-0000-0000A3100000}"/>
    <cellStyle name="20% - Accent6 10 2 2" xfId="3689" xr:uid="{00000000-0005-0000-0000-0000A4100000}"/>
    <cellStyle name="20% - Accent6 10 2 2 2" xfId="11197" xr:uid="{00000000-0005-0000-0000-0000A5100000}"/>
    <cellStyle name="20% - Accent6 10 2 3" xfId="6248" xr:uid="{00000000-0005-0000-0000-0000A6100000}"/>
    <cellStyle name="20% - Accent6 10 2 3 2" xfId="13526" xr:uid="{00000000-0005-0000-0000-0000A7100000}"/>
    <cellStyle name="20% - Accent6 10 2 4" xfId="9938" xr:uid="{00000000-0005-0000-0000-0000A8100000}"/>
    <cellStyle name="20% - Accent6 10 3" xfId="3761" xr:uid="{00000000-0005-0000-0000-0000A9100000}"/>
    <cellStyle name="20% - Accent6 10 3 2" xfId="11269" xr:uid="{00000000-0005-0000-0000-0000AA100000}"/>
    <cellStyle name="20% - Accent6 10 4" xfId="6247" xr:uid="{00000000-0005-0000-0000-0000AB100000}"/>
    <cellStyle name="20% - Accent6 10 4 2" xfId="13525" xr:uid="{00000000-0005-0000-0000-0000AC100000}"/>
    <cellStyle name="20% - Accent6 10 5" xfId="8479" xr:uid="{00000000-0005-0000-0000-0000AD100000}"/>
    <cellStyle name="20% - Accent6 10 5 2" xfId="15522" xr:uid="{00000000-0005-0000-0000-0000AE100000}"/>
    <cellStyle name="20% - Accent6 10 6" xfId="9003" xr:uid="{00000000-0005-0000-0000-0000AF100000}"/>
    <cellStyle name="20% - Accent6 11" xfId="371" xr:uid="{00000000-0005-0000-0000-0000B0100000}"/>
    <cellStyle name="20% - Accent6 11 2" xfId="2143" xr:uid="{00000000-0005-0000-0000-0000B1100000}"/>
    <cellStyle name="20% - Accent6 11 2 2" xfId="9939" xr:uid="{00000000-0005-0000-0000-0000B2100000}"/>
    <cellStyle name="20% - Accent6 11 3" xfId="4101" xr:uid="{00000000-0005-0000-0000-0000B3100000}"/>
    <cellStyle name="20% - Accent6 11 3 2" xfId="11609" xr:uid="{00000000-0005-0000-0000-0000B4100000}"/>
    <cellStyle name="20% - Accent6 11 4" xfId="6249" xr:uid="{00000000-0005-0000-0000-0000B5100000}"/>
    <cellStyle name="20% - Accent6 11 4 2" xfId="13527" xr:uid="{00000000-0005-0000-0000-0000B6100000}"/>
    <cellStyle name="20% - Accent6 11 5" xfId="8568" xr:uid="{00000000-0005-0000-0000-0000B7100000}"/>
    <cellStyle name="20% - Accent6 11 5 2" xfId="15611" xr:uid="{00000000-0005-0000-0000-0000B8100000}"/>
    <cellStyle name="20% - Accent6 11 6" xfId="9004" xr:uid="{00000000-0005-0000-0000-0000B9100000}"/>
    <cellStyle name="20% - Accent6 12" xfId="372" xr:uid="{00000000-0005-0000-0000-0000BA100000}"/>
    <cellStyle name="20% - Accent6 12 2" xfId="373" xr:uid="{00000000-0005-0000-0000-0000BB100000}"/>
    <cellStyle name="20% - Accent6 12 2 2" xfId="2145" xr:uid="{00000000-0005-0000-0000-0000BC100000}"/>
    <cellStyle name="20% - Accent6 12 2 2 2" xfId="9941" xr:uid="{00000000-0005-0000-0000-0000BD100000}"/>
    <cellStyle name="20% - Accent6 12 2 3" xfId="4033" xr:uid="{00000000-0005-0000-0000-0000BE100000}"/>
    <cellStyle name="20% - Accent6 12 2 3 2" xfId="11541" xr:uid="{00000000-0005-0000-0000-0000BF100000}"/>
    <cellStyle name="20% - Accent6 12 2 4" xfId="6251" xr:uid="{00000000-0005-0000-0000-0000C0100000}"/>
    <cellStyle name="20% - Accent6 12 2 4 2" xfId="13529" xr:uid="{00000000-0005-0000-0000-0000C1100000}"/>
    <cellStyle name="20% - Accent6 12 2 5" xfId="9006" xr:uid="{00000000-0005-0000-0000-0000C2100000}"/>
    <cellStyle name="20% - Accent6 12 3" xfId="2144" xr:uid="{00000000-0005-0000-0000-0000C3100000}"/>
    <cellStyle name="20% - Accent6 12 3 2" xfId="9940" xr:uid="{00000000-0005-0000-0000-0000C4100000}"/>
    <cellStyle name="20% - Accent6 12 4" xfId="3837" xr:uid="{00000000-0005-0000-0000-0000C5100000}"/>
    <cellStyle name="20% - Accent6 12 4 2" xfId="11345" xr:uid="{00000000-0005-0000-0000-0000C6100000}"/>
    <cellStyle name="20% - Accent6 12 5" xfId="6250" xr:uid="{00000000-0005-0000-0000-0000C7100000}"/>
    <cellStyle name="20% - Accent6 12 5 2" xfId="13528" xr:uid="{00000000-0005-0000-0000-0000C8100000}"/>
    <cellStyle name="20% - Accent6 12 6" xfId="7720" xr:uid="{00000000-0005-0000-0000-0000C9100000}"/>
    <cellStyle name="20% - Accent6 12 6 2" xfId="14812" xr:uid="{00000000-0005-0000-0000-0000CA100000}"/>
    <cellStyle name="20% - Accent6 12 7" xfId="9005" xr:uid="{00000000-0005-0000-0000-0000CB100000}"/>
    <cellStyle name="20% - Accent6 13" xfId="374" xr:uid="{00000000-0005-0000-0000-0000CC100000}"/>
    <cellStyle name="20% - Accent6 13 2" xfId="2146" xr:uid="{00000000-0005-0000-0000-0000CD100000}"/>
    <cellStyle name="20% - Accent6 13 2 2" xfId="9942" xr:uid="{00000000-0005-0000-0000-0000CE100000}"/>
    <cellStyle name="20% - Accent6 13 3" xfId="3841" xr:uid="{00000000-0005-0000-0000-0000CF100000}"/>
    <cellStyle name="20% - Accent6 13 3 2" xfId="11349" xr:uid="{00000000-0005-0000-0000-0000D0100000}"/>
    <cellStyle name="20% - Accent6 13 4" xfId="6252" xr:uid="{00000000-0005-0000-0000-0000D1100000}"/>
    <cellStyle name="20% - Accent6 13 4 2" xfId="13530" xr:uid="{00000000-0005-0000-0000-0000D2100000}"/>
    <cellStyle name="20% - Accent6 13 5" xfId="9007" xr:uid="{00000000-0005-0000-0000-0000D3100000}"/>
    <cellStyle name="20% - Accent6 14" xfId="375" xr:uid="{00000000-0005-0000-0000-0000D4100000}"/>
    <cellStyle name="20% - Accent6 14 2" xfId="2147" xr:uid="{00000000-0005-0000-0000-0000D5100000}"/>
    <cellStyle name="20% - Accent6 14 2 2" xfId="9943" xr:uid="{00000000-0005-0000-0000-0000D6100000}"/>
    <cellStyle name="20% - Accent6 14 3" xfId="3897" xr:uid="{00000000-0005-0000-0000-0000D7100000}"/>
    <cellStyle name="20% - Accent6 14 3 2" xfId="11405" xr:uid="{00000000-0005-0000-0000-0000D8100000}"/>
    <cellStyle name="20% - Accent6 14 4" xfId="6253" xr:uid="{00000000-0005-0000-0000-0000D9100000}"/>
    <cellStyle name="20% - Accent6 14 4 2" xfId="13531" xr:uid="{00000000-0005-0000-0000-0000DA100000}"/>
    <cellStyle name="20% - Accent6 14 5" xfId="9008" xr:uid="{00000000-0005-0000-0000-0000DB100000}"/>
    <cellStyle name="20% - Accent6 15" xfId="376" xr:uid="{00000000-0005-0000-0000-0000DC100000}"/>
    <cellStyle name="20% - Accent6 15 2" xfId="2148" xr:uid="{00000000-0005-0000-0000-0000DD100000}"/>
    <cellStyle name="20% - Accent6 15 2 2" xfId="9944" xr:uid="{00000000-0005-0000-0000-0000DE100000}"/>
    <cellStyle name="20% - Accent6 15 3" xfId="3958" xr:uid="{00000000-0005-0000-0000-0000DF100000}"/>
    <cellStyle name="20% - Accent6 15 3 2" xfId="11466" xr:uid="{00000000-0005-0000-0000-0000E0100000}"/>
    <cellStyle name="20% - Accent6 15 4" xfId="6254" xr:uid="{00000000-0005-0000-0000-0000E1100000}"/>
    <cellStyle name="20% - Accent6 15 4 2" xfId="13532" xr:uid="{00000000-0005-0000-0000-0000E2100000}"/>
    <cellStyle name="20% - Accent6 15 5" xfId="9009" xr:uid="{00000000-0005-0000-0000-0000E3100000}"/>
    <cellStyle name="20% - Accent6 16" xfId="377" xr:uid="{00000000-0005-0000-0000-0000E4100000}"/>
    <cellStyle name="20% - Accent6 16 2" xfId="2149" xr:uid="{00000000-0005-0000-0000-0000E5100000}"/>
    <cellStyle name="20% - Accent6 16 2 2" xfId="9945" xr:uid="{00000000-0005-0000-0000-0000E6100000}"/>
    <cellStyle name="20% - Accent6 16 3" xfId="3750" xr:uid="{00000000-0005-0000-0000-0000E7100000}"/>
    <cellStyle name="20% - Accent6 16 3 2" xfId="11258" xr:uid="{00000000-0005-0000-0000-0000E8100000}"/>
    <cellStyle name="20% - Accent6 16 4" xfId="6255" xr:uid="{00000000-0005-0000-0000-0000E9100000}"/>
    <cellStyle name="20% - Accent6 16 4 2" xfId="13533" xr:uid="{00000000-0005-0000-0000-0000EA100000}"/>
    <cellStyle name="20% - Accent6 16 5" xfId="9010" xr:uid="{00000000-0005-0000-0000-0000EB100000}"/>
    <cellStyle name="20% - Accent6 17" xfId="378" xr:uid="{00000000-0005-0000-0000-0000EC100000}"/>
    <cellStyle name="20% - Accent6 17 2" xfId="2150" xr:uid="{00000000-0005-0000-0000-0000ED100000}"/>
    <cellStyle name="20% - Accent6 17 2 2" xfId="9946" xr:uid="{00000000-0005-0000-0000-0000EE100000}"/>
    <cellStyle name="20% - Accent6 17 3" xfId="3070" xr:uid="{00000000-0005-0000-0000-0000EF100000}"/>
    <cellStyle name="20% - Accent6 17 3 2" xfId="10581" xr:uid="{00000000-0005-0000-0000-0000F0100000}"/>
    <cellStyle name="20% - Accent6 17 4" xfId="6256" xr:uid="{00000000-0005-0000-0000-0000F1100000}"/>
    <cellStyle name="20% - Accent6 17 4 2" xfId="13534" xr:uid="{00000000-0005-0000-0000-0000F2100000}"/>
    <cellStyle name="20% - Accent6 17 5" xfId="9011" xr:uid="{00000000-0005-0000-0000-0000F3100000}"/>
    <cellStyle name="20% - Accent6 18" xfId="379" xr:uid="{00000000-0005-0000-0000-0000F4100000}"/>
    <cellStyle name="20% - Accent6 18 2" xfId="2151" xr:uid="{00000000-0005-0000-0000-0000F5100000}"/>
    <cellStyle name="20% - Accent6 18 2 2" xfId="9947" xr:uid="{00000000-0005-0000-0000-0000F6100000}"/>
    <cellStyle name="20% - Accent6 18 3" xfId="4018" xr:uid="{00000000-0005-0000-0000-0000F7100000}"/>
    <cellStyle name="20% - Accent6 18 3 2" xfId="11526" xr:uid="{00000000-0005-0000-0000-0000F8100000}"/>
    <cellStyle name="20% - Accent6 18 4" xfId="6257" xr:uid="{00000000-0005-0000-0000-0000F9100000}"/>
    <cellStyle name="20% - Accent6 18 4 2" xfId="13535" xr:uid="{00000000-0005-0000-0000-0000FA100000}"/>
    <cellStyle name="20% - Accent6 18 5" xfId="9012" xr:uid="{00000000-0005-0000-0000-0000FB100000}"/>
    <cellStyle name="20% - Accent6 19" xfId="1754" xr:uid="{00000000-0005-0000-0000-0000FC100000}"/>
    <cellStyle name="20% - Accent6 19 2" xfId="3004" xr:uid="{00000000-0005-0000-0000-0000FD100000}"/>
    <cellStyle name="20% - Accent6 19 2 2" xfId="10521" xr:uid="{00000000-0005-0000-0000-0000FE100000}"/>
    <cellStyle name="20% - Accent6 19 3" xfId="3939" xr:uid="{00000000-0005-0000-0000-0000FF100000}"/>
    <cellStyle name="20% - Accent6 19 3 2" xfId="11447" xr:uid="{00000000-0005-0000-0000-000000110000}"/>
    <cellStyle name="20% - Accent6 19 4" xfId="6258" xr:uid="{00000000-0005-0000-0000-000001110000}"/>
    <cellStyle name="20% - Accent6 19 4 2" xfId="13536" xr:uid="{00000000-0005-0000-0000-000002110000}"/>
    <cellStyle name="20% - Accent6 19 5" xfId="9583" xr:uid="{00000000-0005-0000-0000-000003110000}"/>
    <cellStyle name="20% - Accent6 2" xfId="380" xr:uid="{00000000-0005-0000-0000-000004110000}"/>
    <cellStyle name="20% - Accent6 2 10" xfId="3137" xr:uid="{00000000-0005-0000-0000-000005110000}"/>
    <cellStyle name="20% - Accent6 2 10 2" xfId="6260" xr:uid="{00000000-0005-0000-0000-000006110000}"/>
    <cellStyle name="20% - Accent6 2 10 2 2" xfId="13538" xr:uid="{00000000-0005-0000-0000-000007110000}"/>
    <cellStyle name="20% - Accent6 2 10 3" xfId="10648" xr:uid="{00000000-0005-0000-0000-000008110000}"/>
    <cellStyle name="20% - Accent6 2 11" xfId="3155" xr:uid="{00000000-0005-0000-0000-000009110000}"/>
    <cellStyle name="20% - Accent6 2 11 2" xfId="10666" xr:uid="{00000000-0005-0000-0000-00000A110000}"/>
    <cellStyle name="20% - Accent6 2 12" xfId="4734" xr:uid="{00000000-0005-0000-0000-00000B110000}"/>
    <cellStyle name="20% - Accent6 2 12 2" xfId="12012" xr:uid="{00000000-0005-0000-0000-00000C110000}"/>
    <cellStyle name="20% - Accent6 2 13" xfId="5315" xr:uid="{00000000-0005-0000-0000-00000D110000}"/>
    <cellStyle name="20% - Accent6 2 13 2" xfId="12593" xr:uid="{00000000-0005-0000-0000-00000E110000}"/>
    <cellStyle name="20% - Accent6 2 14" xfId="6259" xr:uid="{00000000-0005-0000-0000-00000F110000}"/>
    <cellStyle name="20% - Accent6 2 14 2" xfId="13537" xr:uid="{00000000-0005-0000-0000-000010110000}"/>
    <cellStyle name="20% - Accent6 2 15" xfId="7201" xr:uid="{00000000-0005-0000-0000-000011110000}"/>
    <cellStyle name="20% - Accent6 2 15 2" xfId="14293" xr:uid="{00000000-0005-0000-0000-000012110000}"/>
    <cellStyle name="20% - Accent6 2 16" xfId="8649" xr:uid="{00000000-0005-0000-0000-000013110000}"/>
    <cellStyle name="20% - Accent6 2 17" xfId="9013" xr:uid="{00000000-0005-0000-0000-000014110000}"/>
    <cellStyle name="20% - Accent6 2 2" xfId="381" xr:uid="{00000000-0005-0000-0000-000015110000}"/>
    <cellStyle name="20% - Accent6 2 2 10" xfId="6261" xr:uid="{00000000-0005-0000-0000-000016110000}"/>
    <cellStyle name="20% - Accent6 2 2 10 2" xfId="13539" xr:uid="{00000000-0005-0000-0000-000017110000}"/>
    <cellStyle name="20% - Accent6 2 2 11" xfId="7247" xr:uid="{00000000-0005-0000-0000-000018110000}"/>
    <cellStyle name="20% - Accent6 2 2 11 2" xfId="14339" xr:uid="{00000000-0005-0000-0000-000019110000}"/>
    <cellStyle name="20% - Accent6 2 2 12" xfId="9014" xr:uid="{00000000-0005-0000-0000-00001A110000}"/>
    <cellStyle name="20% - Accent6 2 2 2" xfId="382" xr:uid="{00000000-0005-0000-0000-00001B110000}"/>
    <cellStyle name="20% - Accent6 2 2 2 10" xfId="7390" xr:uid="{00000000-0005-0000-0000-00001C110000}"/>
    <cellStyle name="20% - Accent6 2 2 2 10 2" xfId="14482" xr:uid="{00000000-0005-0000-0000-00001D110000}"/>
    <cellStyle name="20% - Accent6 2 2 2 11" xfId="9015" xr:uid="{00000000-0005-0000-0000-00001E110000}"/>
    <cellStyle name="20% - Accent6 2 2 2 2" xfId="383" xr:uid="{00000000-0005-0000-0000-00001F110000}"/>
    <cellStyle name="20% - Accent6 2 2 2 2 10" xfId="9016" xr:uid="{00000000-0005-0000-0000-000020110000}"/>
    <cellStyle name="20% - Accent6 2 2 2 2 2" xfId="384" xr:uid="{00000000-0005-0000-0000-000021110000}"/>
    <cellStyle name="20% - Accent6 2 2 2 2 2 2" xfId="2156" xr:uid="{00000000-0005-0000-0000-000022110000}"/>
    <cellStyle name="20% - Accent6 2 2 2 2 2 2 2" xfId="9952" xr:uid="{00000000-0005-0000-0000-000023110000}"/>
    <cellStyle name="20% - Accent6 2 2 2 2 2 3" xfId="3963" xr:uid="{00000000-0005-0000-0000-000024110000}"/>
    <cellStyle name="20% - Accent6 2 2 2 2 2 3 2" xfId="11471" xr:uid="{00000000-0005-0000-0000-000025110000}"/>
    <cellStyle name="20% - Accent6 2 2 2 2 2 4" xfId="6264" xr:uid="{00000000-0005-0000-0000-000026110000}"/>
    <cellStyle name="20% - Accent6 2 2 2 2 2 4 2" xfId="13542" xr:uid="{00000000-0005-0000-0000-000027110000}"/>
    <cellStyle name="20% - Accent6 2 2 2 2 2 5" xfId="8260" xr:uid="{00000000-0005-0000-0000-000028110000}"/>
    <cellStyle name="20% - Accent6 2 2 2 2 2 5 2" xfId="15352" xr:uid="{00000000-0005-0000-0000-000029110000}"/>
    <cellStyle name="20% - Accent6 2 2 2 2 2 6" xfId="9017" xr:uid="{00000000-0005-0000-0000-00002A110000}"/>
    <cellStyle name="20% - Accent6 2 2 2 2 3" xfId="2155" xr:uid="{00000000-0005-0000-0000-00002B110000}"/>
    <cellStyle name="20% - Accent6 2 2 2 2 3 2" xfId="6265" xr:uid="{00000000-0005-0000-0000-00002C110000}"/>
    <cellStyle name="20% - Accent6 2 2 2 2 3 2 2" xfId="13543" xr:uid="{00000000-0005-0000-0000-00002D110000}"/>
    <cellStyle name="20% - Accent6 2 2 2 2 3 3" xfId="9951" xr:uid="{00000000-0005-0000-0000-00002E110000}"/>
    <cellStyle name="20% - Accent6 2 2 2 2 4" xfId="3648" xr:uid="{00000000-0005-0000-0000-00002F110000}"/>
    <cellStyle name="20% - Accent6 2 2 2 2 4 2" xfId="11156" xr:uid="{00000000-0005-0000-0000-000030110000}"/>
    <cellStyle name="20% - Accent6 2 2 2 2 5" xfId="3048" xr:uid="{00000000-0005-0000-0000-000031110000}"/>
    <cellStyle name="20% - Accent6 2 2 2 2 5 2" xfId="10559" xr:uid="{00000000-0005-0000-0000-000032110000}"/>
    <cellStyle name="20% - Accent6 2 2 2 2 6" xfId="5212" xr:uid="{00000000-0005-0000-0000-000033110000}"/>
    <cellStyle name="20% - Accent6 2 2 2 2 6 2" xfId="12490" xr:uid="{00000000-0005-0000-0000-000034110000}"/>
    <cellStyle name="20% - Accent6 2 2 2 2 7" xfId="5793" xr:uid="{00000000-0005-0000-0000-000035110000}"/>
    <cellStyle name="20% - Accent6 2 2 2 2 7 2" xfId="13071" xr:uid="{00000000-0005-0000-0000-000036110000}"/>
    <cellStyle name="20% - Accent6 2 2 2 2 8" xfId="6263" xr:uid="{00000000-0005-0000-0000-000037110000}"/>
    <cellStyle name="20% - Accent6 2 2 2 2 8 2" xfId="13541" xr:uid="{00000000-0005-0000-0000-000038110000}"/>
    <cellStyle name="20% - Accent6 2 2 2 2 9" xfId="7679" xr:uid="{00000000-0005-0000-0000-000039110000}"/>
    <cellStyle name="20% - Accent6 2 2 2 2 9 2" xfId="14771" xr:uid="{00000000-0005-0000-0000-00003A110000}"/>
    <cellStyle name="20% - Accent6 2 2 2 3" xfId="385" xr:uid="{00000000-0005-0000-0000-00003B110000}"/>
    <cellStyle name="20% - Accent6 2 2 2 3 2" xfId="2157" xr:uid="{00000000-0005-0000-0000-00003C110000}"/>
    <cellStyle name="20% - Accent6 2 2 2 3 2 2" xfId="9953" xr:uid="{00000000-0005-0000-0000-00003D110000}"/>
    <cellStyle name="20% - Accent6 2 2 2 3 3" xfId="3737" xr:uid="{00000000-0005-0000-0000-00003E110000}"/>
    <cellStyle name="20% - Accent6 2 2 2 3 3 2" xfId="11245" xr:uid="{00000000-0005-0000-0000-00003F110000}"/>
    <cellStyle name="20% - Accent6 2 2 2 3 4" xfId="6266" xr:uid="{00000000-0005-0000-0000-000040110000}"/>
    <cellStyle name="20% - Accent6 2 2 2 3 4 2" xfId="13544" xr:uid="{00000000-0005-0000-0000-000041110000}"/>
    <cellStyle name="20% - Accent6 2 2 2 3 5" xfId="7971" xr:uid="{00000000-0005-0000-0000-000042110000}"/>
    <cellStyle name="20% - Accent6 2 2 2 3 5 2" xfId="15063" xr:uid="{00000000-0005-0000-0000-000043110000}"/>
    <cellStyle name="20% - Accent6 2 2 2 3 6" xfId="9018" xr:uid="{00000000-0005-0000-0000-000044110000}"/>
    <cellStyle name="20% - Accent6 2 2 2 4" xfId="2154" xr:uid="{00000000-0005-0000-0000-000045110000}"/>
    <cellStyle name="20% - Accent6 2 2 2 4 2" xfId="6267" xr:uid="{00000000-0005-0000-0000-000046110000}"/>
    <cellStyle name="20% - Accent6 2 2 2 4 2 2" xfId="13545" xr:uid="{00000000-0005-0000-0000-000047110000}"/>
    <cellStyle name="20% - Accent6 2 2 2 4 3" xfId="9950" xr:uid="{00000000-0005-0000-0000-000048110000}"/>
    <cellStyle name="20% - Accent6 2 2 2 5" xfId="3348" xr:uid="{00000000-0005-0000-0000-000049110000}"/>
    <cellStyle name="20% - Accent6 2 2 2 5 2" xfId="10859" xr:uid="{00000000-0005-0000-0000-00004A110000}"/>
    <cellStyle name="20% - Accent6 2 2 2 6" xfId="3740" xr:uid="{00000000-0005-0000-0000-00004B110000}"/>
    <cellStyle name="20% - Accent6 2 2 2 6 2" xfId="11248" xr:uid="{00000000-0005-0000-0000-00004C110000}"/>
    <cellStyle name="20% - Accent6 2 2 2 7" xfId="4923" xr:uid="{00000000-0005-0000-0000-00004D110000}"/>
    <cellStyle name="20% - Accent6 2 2 2 7 2" xfId="12201" xr:uid="{00000000-0005-0000-0000-00004E110000}"/>
    <cellStyle name="20% - Accent6 2 2 2 8" xfId="5504" xr:uid="{00000000-0005-0000-0000-00004F110000}"/>
    <cellStyle name="20% - Accent6 2 2 2 8 2" xfId="12782" xr:uid="{00000000-0005-0000-0000-000050110000}"/>
    <cellStyle name="20% - Accent6 2 2 2 9" xfId="6262" xr:uid="{00000000-0005-0000-0000-000051110000}"/>
    <cellStyle name="20% - Accent6 2 2 2 9 2" xfId="13540" xr:uid="{00000000-0005-0000-0000-000052110000}"/>
    <cellStyle name="20% - Accent6 2 2 3" xfId="386" xr:uid="{00000000-0005-0000-0000-000053110000}"/>
    <cellStyle name="20% - Accent6 2 2 3 10" xfId="9019" xr:uid="{00000000-0005-0000-0000-000054110000}"/>
    <cellStyle name="20% - Accent6 2 2 3 2" xfId="387" xr:uid="{00000000-0005-0000-0000-000055110000}"/>
    <cellStyle name="20% - Accent6 2 2 3 2 2" xfId="2159" xr:uid="{00000000-0005-0000-0000-000056110000}"/>
    <cellStyle name="20% - Accent6 2 2 3 2 2 2" xfId="9955" xr:uid="{00000000-0005-0000-0000-000057110000}"/>
    <cellStyle name="20% - Accent6 2 2 3 2 3" xfId="3246" xr:uid="{00000000-0005-0000-0000-000058110000}"/>
    <cellStyle name="20% - Accent6 2 2 3 2 3 2" xfId="10757" xr:uid="{00000000-0005-0000-0000-000059110000}"/>
    <cellStyle name="20% - Accent6 2 2 3 2 4" xfId="6269" xr:uid="{00000000-0005-0000-0000-00005A110000}"/>
    <cellStyle name="20% - Accent6 2 2 3 2 4 2" xfId="13547" xr:uid="{00000000-0005-0000-0000-00005B110000}"/>
    <cellStyle name="20% - Accent6 2 2 3 2 5" xfId="8117" xr:uid="{00000000-0005-0000-0000-00005C110000}"/>
    <cellStyle name="20% - Accent6 2 2 3 2 5 2" xfId="15209" xr:uid="{00000000-0005-0000-0000-00005D110000}"/>
    <cellStyle name="20% - Accent6 2 2 3 2 6" xfId="9020" xr:uid="{00000000-0005-0000-0000-00005E110000}"/>
    <cellStyle name="20% - Accent6 2 2 3 3" xfId="2158" xr:uid="{00000000-0005-0000-0000-00005F110000}"/>
    <cellStyle name="20% - Accent6 2 2 3 3 2" xfId="6270" xr:uid="{00000000-0005-0000-0000-000060110000}"/>
    <cellStyle name="20% - Accent6 2 2 3 3 2 2" xfId="13548" xr:uid="{00000000-0005-0000-0000-000061110000}"/>
    <cellStyle name="20% - Accent6 2 2 3 3 3" xfId="9954" xr:uid="{00000000-0005-0000-0000-000062110000}"/>
    <cellStyle name="20% - Accent6 2 2 3 4" xfId="3505" xr:uid="{00000000-0005-0000-0000-000063110000}"/>
    <cellStyle name="20% - Accent6 2 2 3 4 2" xfId="11013" xr:uid="{00000000-0005-0000-0000-000064110000}"/>
    <cellStyle name="20% - Accent6 2 2 3 5" xfId="3903" xr:uid="{00000000-0005-0000-0000-000065110000}"/>
    <cellStyle name="20% - Accent6 2 2 3 5 2" xfId="11411" xr:uid="{00000000-0005-0000-0000-000066110000}"/>
    <cellStyle name="20% - Accent6 2 2 3 6" xfId="5069" xr:uid="{00000000-0005-0000-0000-000067110000}"/>
    <cellStyle name="20% - Accent6 2 2 3 6 2" xfId="12347" xr:uid="{00000000-0005-0000-0000-000068110000}"/>
    <cellStyle name="20% - Accent6 2 2 3 7" xfId="5650" xr:uid="{00000000-0005-0000-0000-000069110000}"/>
    <cellStyle name="20% - Accent6 2 2 3 7 2" xfId="12928" xr:uid="{00000000-0005-0000-0000-00006A110000}"/>
    <cellStyle name="20% - Accent6 2 2 3 8" xfId="6268" xr:uid="{00000000-0005-0000-0000-00006B110000}"/>
    <cellStyle name="20% - Accent6 2 2 3 8 2" xfId="13546" xr:uid="{00000000-0005-0000-0000-00006C110000}"/>
    <cellStyle name="20% - Accent6 2 2 3 9" xfId="7536" xr:uid="{00000000-0005-0000-0000-00006D110000}"/>
    <cellStyle name="20% - Accent6 2 2 3 9 2" xfId="14628" xr:uid="{00000000-0005-0000-0000-00006E110000}"/>
    <cellStyle name="20% - Accent6 2 2 4" xfId="388" xr:uid="{00000000-0005-0000-0000-00006F110000}"/>
    <cellStyle name="20% - Accent6 2 2 4 2" xfId="2160" xr:uid="{00000000-0005-0000-0000-000070110000}"/>
    <cellStyle name="20% - Accent6 2 2 4 2 2" xfId="9956" xr:uid="{00000000-0005-0000-0000-000071110000}"/>
    <cellStyle name="20% - Accent6 2 2 4 3" xfId="3840" xr:uid="{00000000-0005-0000-0000-000072110000}"/>
    <cellStyle name="20% - Accent6 2 2 4 3 2" xfId="11348" xr:uid="{00000000-0005-0000-0000-000073110000}"/>
    <cellStyle name="20% - Accent6 2 2 4 4" xfId="6271" xr:uid="{00000000-0005-0000-0000-000074110000}"/>
    <cellStyle name="20% - Accent6 2 2 4 4 2" xfId="13549" xr:uid="{00000000-0005-0000-0000-000075110000}"/>
    <cellStyle name="20% - Accent6 2 2 4 5" xfId="8464" xr:uid="{00000000-0005-0000-0000-000076110000}"/>
    <cellStyle name="20% - Accent6 2 2 4 5 2" xfId="15507" xr:uid="{00000000-0005-0000-0000-000077110000}"/>
    <cellStyle name="20% - Accent6 2 2 4 6" xfId="9021" xr:uid="{00000000-0005-0000-0000-000078110000}"/>
    <cellStyle name="20% - Accent6 2 2 5" xfId="2153" xr:uid="{00000000-0005-0000-0000-000079110000}"/>
    <cellStyle name="20% - Accent6 2 2 5 2" xfId="6272" xr:uid="{00000000-0005-0000-0000-00007A110000}"/>
    <cellStyle name="20% - Accent6 2 2 5 2 2" xfId="13550" xr:uid="{00000000-0005-0000-0000-00007B110000}"/>
    <cellStyle name="20% - Accent6 2 2 5 3" xfId="8553" xr:uid="{00000000-0005-0000-0000-00007C110000}"/>
    <cellStyle name="20% - Accent6 2 2 5 3 2" xfId="15596" xr:uid="{00000000-0005-0000-0000-00007D110000}"/>
    <cellStyle name="20% - Accent6 2 2 5 4" xfId="9949" xr:uid="{00000000-0005-0000-0000-00007E110000}"/>
    <cellStyle name="20% - Accent6 2 2 6" xfId="3203" xr:uid="{00000000-0005-0000-0000-00007F110000}"/>
    <cellStyle name="20% - Accent6 2 2 6 2" xfId="7828" xr:uid="{00000000-0005-0000-0000-000080110000}"/>
    <cellStyle name="20% - Accent6 2 2 6 2 2" xfId="14920" xr:uid="{00000000-0005-0000-0000-000081110000}"/>
    <cellStyle name="20% - Accent6 2 2 6 3" xfId="10714" xr:uid="{00000000-0005-0000-0000-000082110000}"/>
    <cellStyle name="20% - Accent6 2 2 7" xfId="4099" xr:uid="{00000000-0005-0000-0000-000083110000}"/>
    <cellStyle name="20% - Accent6 2 2 7 2" xfId="11607" xr:uid="{00000000-0005-0000-0000-000084110000}"/>
    <cellStyle name="20% - Accent6 2 2 8" xfId="4780" xr:uid="{00000000-0005-0000-0000-000085110000}"/>
    <cellStyle name="20% - Accent6 2 2 8 2" xfId="12058" xr:uid="{00000000-0005-0000-0000-000086110000}"/>
    <cellStyle name="20% - Accent6 2 2 9" xfId="5361" xr:uid="{00000000-0005-0000-0000-000087110000}"/>
    <cellStyle name="20% - Accent6 2 2 9 2" xfId="12639" xr:uid="{00000000-0005-0000-0000-000088110000}"/>
    <cellStyle name="20% - Accent6 2 3" xfId="389" xr:uid="{00000000-0005-0000-0000-000089110000}"/>
    <cellStyle name="20% - Accent6 2 3 10" xfId="7344" xr:uid="{00000000-0005-0000-0000-00008A110000}"/>
    <cellStyle name="20% - Accent6 2 3 10 2" xfId="14436" xr:uid="{00000000-0005-0000-0000-00008B110000}"/>
    <cellStyle name="20% - Accent6 2 3 11" xfId="9022" xr:uid="{00000000-0005-0000-0000-00008C110000}"/>
    <cellStyle name="20% - Accent6 2 3 2" xfId="390" xr:uid="{00000000-0005-0000-0000-00008D110000}"/>
    <cellStyle name="20% - Accent6 2 3 2 10" xfId="9023" xr:uid="{00000000-0005-0000-0000-00008E110000}"/>
    <cellStyle name="20% - Accent6 2 3 2 2" xfId="391" xr:uid="{00000000-0005-0000-0000-00008F110000}"/>
    <cellStyle name="20% - Accent6 2 3 2 2 2" xfId="2163" xr:uid="{00000000-0005-0000-0000-000090110000}"/>
    <cellStyle name="20% - Accent6 2 3 2 2 2 2" xfId="9959" xr:uid="{00000000-0005-0000-0000-000091110000}"/>
    <cellStyle name="20% - Accent6 2 3 2 2 3" xfId="4057" xr:uid="{00000000-0005-0000-0000-000092110000}"/>
    <cellStyle name="20% - Accent6 2 3 2 2 3 2" xfId="11565" xr:uid="{00000000-0005-0000-0000-000093110000}"/>
    <cellStyle name="20% - Accent6 2 3 2 2 4" xfId="6275" xr:uid="{00000000-0005-0000-0000-000094110000}"/>
    <cellStyle name="20% - Accent6 2 3 2 2 4 2" xfId="13553" xr:uid="{00000000-0005-0000-0000-000095110000}"/>
    <cellStyle name="20% - Accent6 2 3 2 2 5" xfId="8214" xr:uid="{00000000-0005-0000-0000-000096110000}"/>
    <cellStyle name="20% - Accent6 2 3 2 2 5 2" xfId="15306" xr:uid="{00000000-0005-0000-0000-000097110000}"/>
    <cellStyle name="20% - Accent6 2 3 2 2 6" xfId="9024" xr:uid="{00000000-0005-0000-0000-000098110000}"/>
    <cellStyle name="20% - Accent6 2 3 2 3" xfId="2162" xr:uid="{00000000-0005-0000-0000-000099110000}"/>
    <cellStyle name="20% - Accent6 2 3 2 3 2" xfId="6276" xr:uid="{00000000-0005-0000-0000-00009A110000}"/>
    <cellStyle name="20% - Accent6 2 3 2 3 2 2" xfId="13554" xr:uid="{00000000-0005-0000-0000-00009B110000}"/>
    <cellStyle name="20% - Accent6 2 3 2 3 3" xfId="9958" xr:uid="{00000000-0005-0000-0000-00009C110000}"/>
    <cellStyle name="20% - Accent6 2 3 2 4" xfId="3602" xr:uid="{00000000-0005-0000-0000-00009D110000}"/>
    <cellStyle name="20% - Accent6 2 3 2 4 2" xfId="11110" xr:uid="{00000000-0005-0000-0000-00009E110000}"/>
    <cellStyle name="20% - Accent6 2 3 2 5" xfId="4056" xr:uid="{00000000-0005-0000-0000-00009F110000}"/>
    <cellStyle name="20% - Accent6 2 3 2 5 2" xfId="11564" xr:uid="{00000000-0005-0000-0000-0000A0110000}"/>
    <cellStyle name="20% - Accent6 2 3 2 6" xfId="5166" xr:uid="{00000000-0005-0000-0000-0000A1110000}"/>
    <cellStyle name="20% - Accent6 2 3 2 6 2" xfId="12444" xr:uid="{00000000-0005-0000-0000-0000A2110000}"/>
    <cellStyle name="20% - Accent6 2 3 2 7" xfId="5747" xr:uid="{00000000-0005-0000-0000-0000A3110000}"/>
    <cellStyle name="20% - Accent6 2 3 2 7 2" xfId="13025" xr:uid="{00000000-0005-0000-0000-0000A4110000}"/>
    <cellStyle name="20% - Accent6 2 3 2 8" xfId="6274" xr:uid="{00000000-0005-0000-0000-0000A5110000}"/>
    <cellStyle name="20% - Accent6 2 3 2 8 2" xfId="13552" xr:uid="{00000000-0005-0000-0000-0000A6110000}"/>
    <cellStyle name="20% - Accent6 2 3 2 9" xfId="7633" xr:uid="{00000000-0005-0000-0000-0000A7110000}"/>
    <cellStyle name="20% - Accent6 2 3 2 9 2" xfId="14725" xr:uid="{00000000-0005-0000-0000-0000A8110000}"/>
    <cellStyle name="20% - Accent6 2 3 3" xfId="392" xr:uid="{00000000-0005-0000-0000-0000A9110000}"/>
    <cellStyle name="20% - Accent6 2 3 3 2" xfId="2164" xr:uid="{00000000-0005-0000-0000-0000AA110000}"/>
    <cellStyle name="20% - Accent6 2 3 3 2 2" xfId="9960" xr:uid="{00000000-0005-0000-0000-0000AB110000}"/>
    <cellStyle name="20% - Accent6 2 3 3 3" xfId="3744" xr:uid="{00000000-0005-0000-0000-0000AC110000}"/>
    <cellStyle name="20% - Accent6 2 3 3 3 2" xfId="11252" xr:uid="{00000000-0005-0000-0000-0000AD110000}"/>
    <cellStyle name="20% - Accent6 2 3 3 4" xfId="6277" xr:uid="{00000000-0005-0000-0000-0000AE110000}"/>
    <cellStyle name="20% - Accent6 2 3 3 4 2" xfId="13555" xr:uid="{00000000-0005-0000-0000-0000AF110000}"/>
    <cellStyle name="20% - Accent6 2 3 3 5" xfId="7925" xr:uid="{00000000-0005-0000-0000-0000B0110000}"/>
    <cellStyle name="20% - Accent6 2 3 3 5 2" xfId="15017" xr:uid="{00000000-0005-0000-0000-0000B1110000}"/>
    <cellStyle name="20% - Accent6 2 3 3 6" xfId="9025" xr:uid="{00000000-0005-0000-0000-0000B2110000}"/>
    <cellStyle name="20% - Accent6 2 3 4" xfId="2161" xr:uid="{00000000-0005-0000-0000-0000B3110000}"/>
    <cellStyle name="20% - Accent6 2 3 4 2" xfId="6278" xr:uid="{00000000-0005-0000-0000-0000B4110000}"/>
    <cellStyle name="20% - Accent6 2 3 4 2 2" xfId="13556" xr:uid="{00000000-0005-0000-0000-0000B5110000}"/>
    <cellStyle name="20% - Accent6 2 3 4 3" xfId="9957" xr:uid="{00000000-0005-0000-0000-0000B6110000}"/>
    <cellStyle name="20% - Accent6 2 3 5" xfId="3302" xr:uid="{00000000-0005-0000-0000-0000B7110000}"/>
    <cellStyle name="20% - Accent6 2 3 5 2" xfId="10813" xr:uid="{00000000-0005-0000-0000-0000B8110000}"/>
    <cellStyle name="20% - Accent6 2 3 6" xfId="3063" xr:uid="{00000000-0005-0000-0000-0000B9110000}"/>
    <cellStyle name="20% - Accent6 2 3 6 2" xfId="10574" xr:uid="{00000000-0005-0000-0000-0000BA110000}"/>
    <cellStyle name="20% - Accent6 2 3 7" xfId="4877" xr:uid="{00000000-0005-0000-0000-0000BB110000}"/>
    <cellStyle name="20% - Accent6 2 3 7 2" xfId="12155" xr:uid="{00000000-0005-0000-0000-0000BC110000}"/>
    <cellStyle name="20% - Accent6 2 3 8" xfId="5458" xr:uid="{00000000-0005-0000-0000-0000BD110000}"/>
    <cellStyle name="20% - Accent6 2 3 8 2" xfId="12736" xr:uid="{00000000-0005-0000-0000-0000BE110000}"/>
    <cellStyle name="20% - Accent6 2 3 9" xfId="6273" xr:uid="{00000000-0005-0000-0000-0000BF110000}"/>
    <cellStyle name="20% - Accent6 2 3 9 2" xfId="13551" xr:uid="{00000000-0005-0000-0000-0000C0110000}"/>
    <cellStyle name="20% - Accent6 2 4" xfId="393" xr:uid="{00000000-0005-0000-0000-0000C1110000}"/>
    <cellStyle name="20% - Accent6 2 4 10" xfId="9026" xr:uid="{00000000-0005-0000-0000-0000C2110000}"/>
    <cellStyle name="20% - Accent6 2 4 2" xfId="394" xr:uid="{00000000-0005-0000-0000-0000C3110000}"/>
    <cellStyle name="20% - Accent6 2 4 2 2" xfId="2166" xr:uid="{00000000-0005-0000-0000-0000C4110000}"/>
    <cellStyle name="20% - Accent6 2 4 2 2 2" xfId="9962" xr:uid="{00000000-0005-0000-0000-0000C5110000}"/>
    <cellStyle name="20% - Accent6 2 4 2 3" xfId="3870" xr:uid="{00000000-0005-0000-0000-0000C6110000}"/>
    <cellStyle name="20% - Accent6 2 4 2 3 2" xfId="11378" xr:uid="{00000000-0005-0000-0000-0000C7110000}"/>
    <cellStyle name="20% - Accent6 2 4 2 4" xfId="6280" xr:uid="{00000000-0005-0000-0000-0000C8110000}"/>
    <cellStyle name="20% - Accent6 2 4 2 4 2" xfId="13558" xr:uid="{00000000-0005-0000-0000-0000C9110000}"/>
    <cellStyle name="20% - Accent6 2 4 2 5" xfId="8071" xr:uid="{00000000-0005-0000-0000-0000CA110000}"/>
    <cellStyle name="20% - Accent6 2 4 2 5 2" xfId="15163" xr:uid="{00000000-0005-0000-0000-0000CB110000}"/>
    <cellStyle name="20% - Accent6 2 4 2 6" xfId="9027" xr:uid="{00000000-0005-0000-0000-0000CC110000}"/>
    <cellStyle name="20% - Accent6 2 4 3" xfId="2165" xr:uid="{00000000-0005-0000-0000-0000CD110000}"/>
    <cellStyle name="20% - Accent6 2 4 3 2" xfId="6281" xr:uid="{00000000-0005-0000-0000-0000CE110000}"/>
    <cellStyle name="20% - Accent6 2 4 3 2 2" xfId="13559" xr:uid="{00000000-0005-0000-0000-0000CF110000}"/>
    <cellStyle name="20% - Accent6 2 4 3 3" xfId="9961" xr:uid="{00000000-0005-0000-0000-0000D0110000}"/>
    <cellStyle name="20% - Accent6 2 4 4" xfId="3459" xr:uid="{00000000-0005-0000-0000-0000D1110000}"/>
    <cellStyle name="20% - Accent6 2 4 4 2" xfId="10967" xr:uid="{00000000-0005-0000-0000-0000D2110000}"/>
    <cellStyle name="20% - Accent6 2 4 5" xfId="3057" xr:uid="{00000000-0005-0000-0000-0000D3110000}"/>
    <cellStyle name="20% - Accent6 2 4 5 2" xfId="10568" xr:uid="{00000000-0005-0000-0000-0000D4110000}"/>
    <cellStyle name="20% - Accent6 2 4 6" xfId="5023" xr:uid="{00000000-0005-0000-0000-0000D5110000}"/>
    <cellStyle name="20% - Accent6 2 4 6 2" xfId="12301" xr:uid="{00000000-0005-0000-0000-0000D6110000}"/>
    <cellStyle name="20% - Accent6 2 4 7" xfId="5604" xr:uid="{00000000-0005-0000-0000-0000D7110000}"/>
    <cellStyle name="20% - Accent6 2 4 7 2" xfId="12882" xr:uid="{00000000-0005-0000-0000-0000D8110000}"/>
    <cellStyle name="20% - Accent6 2 4 8" xfId="6279" xr:uid="{00000000-0005-0000-0000-0000D9110000}"/>
    <cellStyle name="20% - Accent6 2 4 8 2" xfId="13557" xr:uid="{00000000-0005-0000-0000-0000DA110000}"/>
    <cellStyle name="20% - Accent6 2 4 9" xfId="7490" xr:uid="{00000000-0005-0000-0000-0000DB110000}"/>
    <cellStyle name="20% - Accent6 2 4 9 2" xfId="14582" xr:uid="{00000000-0005-0000-0000-0000DC110000}"/>
    <cellStyle name="20% - Accent6 2 5" xfId="395" xr:uid="{00000000-0005-0000-0000-0000DD110000}"/>
    <cellStyle name="20% - Accent6 2 5 2" xfId="396" xr:uid="{00000000-0005-0000-0000-0000DE110000}"/>
    <cellStyle name="20% - Accent6 2 5 2 2" xfId="2168" xr:uid="{00000000-0005-0000-0000-0000DF110000}"/>
    <cellStyle name="20% - Accent6 2 5 2 2 2" xfId="9964" xr:uid="{00000000-0005-0000-0000-0000E0110000}"/>
    <cellStyle name="20% - Accent6 2 5 2 3" xfId="3807" xr:uid="{00000000-0005-0000-0000-0000E1110000}"/>
    <cellStyle name="20% - Accent6 2 5 2 3 2" xfId="11315" xr:uid="{00000000-0005-0000-0000-0000E2110000}"/>
    <cellStyle name="20% - Accent6 2 5 2 4" xfId="6283" xr:uid="{00000000-0005-0000-0000-0000E3110000}"/>
    <cellStyle name="20% - Accent6 2 5 2 4 2" xfId="13561" xr:uid="{00000000-0005-0000-0000-0000E4110000}"/>
    <cellStyle name="20% - Accent6 2 5 2 5" xfId="9029" xr:uid="{00000000-0005-0000-0000-0000E5110000}"/>
    <cellStyle name="20% - Accent6 2 5 3" xfId="2167" xr:uid="{00000000-0005-0000-0000-0000E6110000}"/>
    <cellStyle name="20% - Accent6 2 5 3 2" xfId="9963" xr:uid="{00000000-0005-0000-0000-0000E7110000}"/>
    <cellStyle name="20% - Accent6 2 5 4" xfId="3865" xr:uid="{00000000-0005-0000-0000-0000E8110000}"/>
    <cellStyle name="20% - Accent6 2 5 4 2" xfId="11373" xr:uid="{00000000-0005-0000-0000-0000E9110000}"/>
    <cellStyle name="20% - Accent6 2 5 5" xfId="6282" xr:uid="{00000000-0005-0000-0000-0000EA110000}"/>
    <cellStyle name="20% - Accent6 2 5 5 2" xfId="13560" xr:uid="{00000000-0005-0000-0000-0000EB110000}"/>
    <cellStyle name="20% - Accent6 2 5 6" xfId="8301" xr:uid="{00000000-0005-0000-0000-0000EC110000}"/>
    <cellStyle name="20% - Accent6 2 5 6 2" xfId="15393" xr:uid="{00000000-0005-0000-0000-0000ED110000}"/>
    <cellStyle name="20% - Accent6 2 5 7" xfId="9028" xr:uid="{00000000-0005-0000-0000-0000EE110000}"/>
    <cellStyle name="20% - Accent6 2 6" xfId="397" xr:uid="{00000000-0005-0000-0000-0000EF110000}"/>
    <cellStyle name="20% - Accent6 2 6 2" xfId="2169" xr:uid="{00000000-0005-0000-0000-0000F0110000}"/>
    <cellStyle name="20% - Accent6 2 6 2 2" xfId="9965" xr:uid="{00000000-0005-0000-0000-0000F1110000}"/>
    <cellStyle name="20% - Accent6 2 6 3" xfId="3899" xr:uid="{00000000-0005-0000-0000-0000F2110000}"/>
    <cellStyle name="20% - Accent6 2 6 3 2" xfId="11407" xr:uid="{00000000-0005-0000-0000-0000F3110000}"/>
    <cellStyle name="20% - Accent6 2 6 4" xfId="6284" xr:uid="{00000000-0005-0000-0000-0000F4110000}"/>
    <cellStyle name="20% - Accent6 2 6 4 2" xfId="13562" xr:uid="{00000000-0005-0000-0000-0000F5110000}"/>
    <cellStyle name="20% - Accent6 2 6 5" xfId="8418" xr:uid="{00000000-0005-0000-0000-0000F6110000}"/>
    <cellStyle name="20% - Accent6 2 6 5 2" xfId="15461" xr:uid="{00000000-0005-0000-0000-0000F7110000}"/>
    <cellStyle name="20% - Accent6 2 6 6" xfId="9030" xr:uid="{00000000-0005-0000-0000-0000F8110000}"/>
    <cellStyle name="20% - Accent6 2 7" xfId="398" xr:uid="{00000000-0005-0000-0000-0000F9110000}"/>
    <cellStyle name="20% - Accent6 2 7 2" xfId="2170" xr:uid="{00000000-0005-0000-0000-0000FA110000}"/>
    <cellStyle name="20% - Accent6 2 7 2 2" xfId="9966" xr:uid="{00000000-0005-0000-0000-0000FB110000}"/>
    <cellStyle name="20% - Accent6 2 7 3" xfId="3940" xr:uid="{00000000-0005-0000-0000-0000FC110000}"/>
    <cellStyle name="20% - Accent6 2 7 3 2" xfId="11448" xr:uid="{00000000-0005-0000-0000-0000FD110000}"/>
    <cellStyle name="20% - Accent6 2 7 4" xfId="6285" xr:uid="{00000000-0005-0000-0000-0000FE110000}"/>
    <cellStyle name="20% - Accent6 2 7 4 2" xfId="13563" xr:uid="{00000000-0005-0000-0000-0000FF110000}"/>
    <cellStyle name="20% - Accent6 2 7 5" xfId="8507" xr:uid="{00000000-0005-0000-0000-000000120000}"/>
    <cellStyle name="20% - Accent6 2 7 5 2" xfId="15550" xr:uid="{00000000-0005-0000-0000-000001120000}"/>
    <cellStyle name="20% - Accent6 2 7 6" xfId="9031" xr:uid="{00000000-0005-0000-0000-000002120000}"/>
    <cellStyle name="20% - Accent6 2 8" xfId="1821" xr:uid="{00000000-0005-0000-0000-000003120000}"/>
    <cellStyle name="20% - Accent6 2 8 2" xfId="3727" xr:uid="{00000000-0005-0000-0000-000004120000}"/>
    <cellStyle name="20% - Accent6 2 8 2 2" xfId="11235" xr:uid="{00000000-0005-0000-0000-000005120000}"/>
    <cellStyle name="20% - Accent6 2 8 3" xfId="6286" xr:uid="{00000000-0005-0000-0000-000006120000}"/>
    <cellStyle name="20% - Accent6 2 8 3 2" xfId="13564" xr:uid="{00000000-0005-0000-0000-000007120000}"/>
    <cellStyle name="20% - Accent6 2 8 4" xfId="7782" xr:uid="{00000000-0005-0000-0000-000008120000}"/>
    <cellStyle name="20% - Accent6 2 8 4 2" xfId="14874" xr:uid="{00000000-0005-0000-0000-000009120000}"/>
    <cellStyle name="20% - Accent6 2 8 5" xfId="9617" xr:uid="{00000000-0005-0000-0000-00000A120000}"/>
    <cellStyle name="20% - Accent6 2 9" xfId="2152" xr:uid="{00000000-0005-0000-0000-00000B120000}"/>
    <cellStyle name="20% - Accent6 2 9 2" xfId="3947" xr:uid="{00000000-0005-0000-0000-00000C120000}"/>
    <cellStyle name="20% - Accent6 2 9 2 2" xfId="11455" xr:uid="{00000000-0005-0000-0000-00000D120000}"/>
    <cellStyle name="20% - Accent6 2 9 3" xfId="6287" xr:uid="{00000000-0005-0000-0000-00000E120000}"/>
    <cellStyle name="20% - Accent6 2 9 3 2" xfId="13565" xr:uid="{00000000-0005-0000-0000-00000F120000}"/>
    <cellStyle name="20% - Accent6 2 9 4" xfId="9948" xr:uid="{00000000-0005-0000-0000-000010120000}"/>
    <cellStyle name="20% - Accent6 20" xfId="1795" xr:uid="{00000000-0005-0000-0000-000011120000}"/>
    <cellStyle name="20% - Accent6 20 2" xfId="3715" xr:uid="{00000000-0005-0000-0000-000012120000}"/>
    <cellStyle name="20% - Accent6 20 2 2" xfId="11223" xr:uid="{00000000-0005-0000-0000-000013120000}"/>
    <cellStyle name="20% - Accent6 20 3" xfId="6288" xr:uid="{00000000-0005-0000-0000-000014120000}"/>
    <cellStyle name="20% - Accent6 20 3 2" xfId="13566" xr:uid="{00000000-0005-0000-0000-000015120000}"/>
    <cellStyle name="20% - Accent6 20 4" xfId="9600" xr:uid="{00000000-0005-0000-0000-000016120000}"/>
    <cellStyle name="20% - Accent6 21" xfId="2141" xr:uid="{00000000-0005-0000-0000-000017120000}"/>
    <cellStyle name="20% - Accent6 21 2" xfId="4034" xr:uid="{00000000-0005-0000-0000-000018120000}"/>
    <cellStyle name="20% - Accent6 21 2 2" xfId="11542" xr:uid="{00000000-0005-0000-0000-000019120000}"/>
    <cellStyle name="20% - Accent6 21 3" xfId="6289" xr:uid="{00000000-0005-0000-0000-00001A120000}"/>
    <cellStyle name="20% - Accent6 21 3 2" xfId="13567" xr:uid="{00000000-0005-0000-0000-00001B120000}"/>
    <cellStyle name="20% - Accent6 21 4" xfId="9937" xr:uid="{00000000-0005-0000-0000-00001C120000}"/>
    <cellStyle name="20% - Accent6 22" xfId="3033" xr:uid="{00000000-0005-0000-0000-00001D120000}"/>
    <cellStyle name="20% - Accent6 22 2" xfId="10544" xr:uid="{00000000-0005-0000-0000-00001E120000}"/>
    <cellStyle name="20% - Accent6 23" xfId="3765" xr:uid="{00000000-0005-0000-0000-00001F120000}"/>
    <cellStyle name="20% - Accent6 23 2" xfId="11273" xr:uid="{00000000-0005-0000-0000-000020120000}"/>
    <cellStyle name="20% - Accent6 24" xfId="4672" xr:uid="{00000000-0005-0000-0000-000021120000}"/>
    <cellStyle name="20% - Accent6 24 2" xfId="11950" xr:uid="{00000000-0005-0000-0000-000022120000}"/>
    <cellStyle name="20% - Accent6 25" xfId="5253" xr:uid="{00000000-0005-0000-0000-000023120000}"/>
    <cellStyle name="20% - Accent6 25 2" xfId="12531" xr:uid="{00000000-0005-0000-0000-000024120000}"/>
    <cellStyle name="20% - Accent6 26" xfId="6246" xr:uid="{00000000-0005-0000-0000-000025120000}"/>
    <cellStyle name="20% - Accent6 26 2" xfId="13524" xr:uid="{00000000-0005-0000-0000-000026120000}"/>
    <cellStyle name="20% - Accent6 27" xfId="7130" xr:uid="{00000000-0005-0000-0000-000027120000}"/>
    <cellStyle name="20% - Accent6 27 2" xfId="14222" xr:uid="{00000000-0005-0000-0000-000028120000}"/>
    <cellStyle name="20% - Accent6 28" xfId="7139" xr:uid="{00000000-0005-0000-0000-000029120000}"/>
    <cellStyle name="20% - Accent6 28 2" xfId="14231" xr:uid="{00000000-0005-0000-0000-00002A120000}"/>
    <cellStyle name="20% - Accent6 29" xfId="369" xr:uid="{00000000-0005-0000-0000-00002B120000}"/>
    <cellStyle name="20% - Accent6 29 2" xfId="9002" xr:uid="{00000000-0005-0000-0000-00002C120000}"/>
    <cellStyle name="20% - Accent6 3" xfId="399" xr:uid="{00000000-0005-0000-0000-00002D120000}"/>
    <cellStyle name="20% - Accent6 3 10" xfId="5338" xr:uid="{00000000-0005-0000-0000-00002E120000}"/>
    <cellStyle name="20% - Accent6 3 10 2" xfId="12616" xr:uid="{00000000-0005-0000-0000-00002F120000}"/>
    <cellStyle name="20% - Accent6 3 11" xfId="6290" xr:uid="{00000000-0005-0000-0000-000030120000}"/>
    <cellStyle name="20% - Accent6 3 11 2" xfId="13568" xr:uid="{00000000-0005-0000-0000-000031120000}"/>
    <cellStyle name="20% - Accent6 3 12" xfId="7224" xr:uid="{00000000-0005-0000-0000-000032120000}"/>
    <cellStyle name="20% - Accent6 3 12 2" xfId="14316" xr:uid="{00000000-0005-0000-0000-000033120000}"/>
    <cellStyle name="20% - Accent6 3 13" xfId="9032" xr:uid="{00000000-0005-0000-0000-000034120000}"/>
    <cellStyle name="20% - Accent6 3 2" xfId="400" xr:uid="{00000000-0005-0000-0000-000035120000}"/>
    <cellStyle name="20% - Accent6 3 2 10" xfId="7367" xr:uid="{00000000-0005-0000-0000-000036120000}"/>
    <cellStyle name="20% - Accent6 3 2 10 2" xfId="14459" xr:uid="{00000000-0005-0000-0000-000037120000}"/>
    <cellStyle name="20% - Accent6 3 2 11" xfId="9033" xr:uid="{00000000-0005-0000-0000-000038120000}"/>
    <cellStyle name="20% - Accent6 3 2 2" xfId="401" xr:uid="{00000000-0005-0000-0000-000039120000}"/>
    <cellStyle name="20% - Accent6 3 2 2 10" xfId="9034" xr:uid="{00000000-0005-0000-0000-00003A120000}"/>
    <cellStyle name="20% - Accent6 3 2 2 2" xfId="402" xr:uid="{00000000-0005-0000-0000-00003B120000}"/>
    <cellStyle name="20% - Accent6 3 2 2 2 2" xfId="2174" xr:uid="{00000000-0005-0000-0000-00003C120000}"/>
    <cellStyle name="20% - Accent6 3 2 2 2 2 2" xfId="9970" xr:uid="{00000000-0005-0000-0000-00003D120000}"/>
    <cellStyle name="20% - Accent6 3 2 2 2 3" xfId="3797" xr:uid="{00000000-0005-0000-0000-00003E120000}"/>
    <cellStyle name="20% - Accent6 3 2 2 2 3 2" xfId="11305" xr:uid="{00000000-0005-0000-0000-00003F120000}"/>
    <cellStyle name="20% - Accent6 3 2 2 2 4" xfId="6293" xr:uid="{00000000-0005-0000-0000-000040120000}"/>
    <cellStyle name="20% - Accent6 3 2 2 2 4 2" xfId="13571" xr:uid="{00000000-0005-0000-0000-000041120000}"/>
    <cellStyle name="20% - Accent6 3 2 2 2 5" xfId="8237" xr:uid="{00000000-0005-0000-0000-000042120000}"/>
    <cellStyle name="20% - Accent6 3 2 2 2 5 2" xfId="15329" xr:uid="{00000000-0005-0000-0000-000043120000}"/>
    <cellStyle name="20% - Accent6 3 2 2 2 6" xfId="9035" xr:uid="{00000000-0005-0000-0000-000044120000}"/>
    <cellStyle name="20% - Accent6 3 2 2 3" xfId="2173" xr:uid="{00000000-0005-0000-0000-000045120000}"/>
    <cellStyle name="20% - Accent6 3 2 2 3 2" xfId="6294" xr:uid="{00000000-0005-0000-0000-000046120000}"/>
    <cellStyle name="20% - Accent6 3 2 2 3 2 2" xfId="13572" xr:uid="{00000000-0005-0000-0000-000047120000}"/>
    <cellStyle name="20% - Accent6 3 2 2 3 3" xfId="9969" xr:uid="{00000000-0005-0000-0000-000048120000}"/>
    <cellStyle name="20% - Accent6 3 2 2 4" xfId="3625" xr:uid="{00000000-0005-0000-0000-000049120000}"/>
    <cellStyle name="20% - Accent6 3 2 2 4 2" xfId="11133" xr:uid="{00000000-0005-0000-0000-00004A120000}"/>
    <cellStyle name="20% - Accent6 3 2 2 5" xfId="3136" xr:uid="{00000000-0005-0000-0000-00004B120000}"/>
    <cellStyle name="20% - Accent6 3 2 2 5 2" xfId="10647" xr:uid="{00000000-0005-0000-0000-00004C120000}"/>
    <cellStyle name="20% - Accent6 3 2 2 6" xfId="5189" xr:uid="{00000000-0005-0000-0000-00004D120000}"/>
    <cellStyle name="20% - Accent6 3 2 2 6 2" xfId="12467" xr:uid="{00000000-0005-0000-0000-00004E120000}"/>
    <cellStyle name="20% - Accent6 3 2 2 7" xfId="5770" xr:uid="{00000000-0005-0000-0000-00004F120000}"/>
    <cellStyle name="20% - Accent6 3 2 2 7 2" xfId="13048" xr:uid="{00000000-0005-0000-0000-000050120000}"/>
    <cellStyle name="20% - Accent6 3 2 2 8" xfId="6292" xr:uid="{00000000-0005-0000-0000-000051120000}"/>
    <cellStyle name="20% - Accent6 3 2 2 8 2" xfId="13570" xr:uid="{00000000-0005-0000-0000-000052120000}"/>
    <cellStyle name="20% - Accent6 3 2 2 9" xfId="7656" xr:uid="{00000000-0005-0000-0000-000053120000}"/>
    <cellStyle name="20% - Accent6 3 2 2 9 2" xfId="14748" xr:uid="{00000000-0005-0000-0000-000054120000}"/>
    <cellStyle name="20% - Accent6 3 2 3" xfId="403" xr:uid="{00000000-0005-0000-0000-000055120000}"/>
    <cellStyle name="20% - Accent6 3 2 3 2" xfId="2175" xr:uid="{00000000-0005-0000-0000-000056120000}"/>
    <cellStyle name="20% - Accent6 3 2 3 2 2" xfId="9971" xr:uid="{00000000-0005-0000-0000-000057120000}"/>
    <cellStyle name="20% - Accent6 3 2 3 3" xfId="3074" xr:uid="{00000000-0005-0000-0000-000058120000}"/>
    <cellStyle name="20% - Accent6 3 2 3 3 2" xfId="10585" xr:uid="{00000000-0005-0000-0000-000059120000}"/>
    <cellStyle name="20% - Accent6 3 2 3 4" xfId="6295" xr:uid="{00000000-0005-0000-0000-00005A120000}"/>
    <cellStyle name="20% - Accent6 3 2 3 4 2" xfId="13573" xr:uid="{00000000-0005-0000-0000-00005B120000}"/>
    <cellStyle name="20% - Accent6 3 2 3 5" xfId="7948" xr:uid="{00000000-0005-0000-0000-00005C120000}"/>
    <cellStyle name="20% - Accent6 3 2 3 5 2" xfId="15040" xr:uid="{00000000-0005-0000-0000-00005D120000}"/>
    <cellStyle name="20% - Accent6 3 2 3 6" xfId="9036" xr:uid="{00000000-0005-0000-0000-00005E120000}"/>
    <cellStyle name="20% - Accent6 3 2 4" xfId="2172" xr:uid="{00000000-0005-0000-0000-00005F120000}"/>
    <cellStyle name="20% - Accent6 3 2 4 2" xfId="6296" xr:uid="{00000000-0005-0000-0000-000060120000}"/>
    <cellStyle name="20% - Accent6 3 2 4 2 2" xfId="13574" xr:uid="{00000000-0005-0000-0000-000061120000}"/>
    <cellStyle name="20% - Accent6 3 2 4 3" xfId="9968" xr:uid="{00000000-0005-0000-0000-000062120000}"/>
    <cellStyle name="20% - Accent6 3 2 5" xfId="3325" xr:uid="{00000000-0005-0000-0000-000063120000}"/>
    <cellStyle name="20% - Accent6 3 2 5 2" xfId="10836" xr:uid="{00000000-0005-0000-0000-000064120000}"/>
    <cellStyle name="20% - Accent6 3 2 6" xfId="3069" xr:uid="{00000000-0005-0000-0000-000065120000}"/>
    <cellStyle name="20% - Accent6 3 2 6 2" xfId="10580" xr:uid="{00000000-0005-0000-0000-000066120000}"/>
    <cellStyle name="20% - Accent6 3 2 7" xfId="4900" xr:uid="{00000000-0005-0000-0000-000067120000}"/>
    <cellStyle name="20% - Accent6 3 2 7 2" xfId="12178" xr:uid="{00000000-0005-0000-0000-000068120000}"/>
    <cellStyle name="20% - Accent6 3 2 8" xfId="5481" xr:uid="{00000000-0005-0000-0000-000069120000}"/>
    <cellStyle name="20% - Accent6 3 2 8 2" xfId="12759" xr:uid="{00000000-0005-0000-0000-00006A120000}"/>
    <cellStyle name="20% - Accent6 3 2 9" xfId="6291" xr:uid="{00000000-0005-0000-0000-00006B120000}"/>
    <cellStyle name="20% - Accent6 3 2 9 2" xfId="13569" xr:uid="{00000000-0005-0000-0000-00006C120000}"/>
    <cellStyle name="20% - Accent6 3 3" xfId="404" xr:uid="{00000000-0005-0000-0000-00006D120000}"/>
    <cellStyle name="20% - Accent6 3 3 10" xfId="9037" xr:uid="{00000000-0005-0000-0000-00006E120000}"/>
    <cellStyle name="20% - Accent6 3 3 2" xfId="405" xr:uid="{00000000-0005-0000-0000-00006F120000}"/>
    <cellStyle name="20% - Accent6 3 3 2 2" xfId="2177" xr:uid="{00000000-0005-0000-0000-000070120000}"/>
    <cellStyle name="20% - Accent6 3 3 2 2 2" xfId="9973" xr:uid="{00000000-0005-0000-0000-000071120000}"/>
    <cellStyle name="20% - Accent6 3 3 2 3" xfId="3756" xr:uid="{00000000-0005-0000-0000-000072120000}"/>
    <cellStyle name="20% - Accent6 3 3 2 3 2" xfId="11264" xr:uid="{00000000-0005-0000-0000-000073120000}"/>
    <cellStyle name="20% - Accent6 3 3 2 4" xfId="6298" xr:uid="{00000000-0005-0000-0000-000074120000}"/>
    <cellStyle name="20% - Accent6 3 3 2 4 2" xfId="13576" xr:uid="{00000000-0005-0000-0000-000075120000}"/>
    <cellStyle name="20% - Accent6 3 3 2 5" xfId="8094" xr:uid="{00000000-0005-0000-0000-000076120000}"/>
    <cellStyle name="20% - Accent6 3 3 2 5 2" xfId="15186" xr:uid="{00000000-0005-0000-0000-000077120000}"/>
    <cellStyle name="20% - Accent6 3 3 2 6" xfId="9038" xr:uid="{00000000-0005-0000-0000-000078120000}"/>
    <cellStyle name="20% - Accent6 3 3 3" xfId="2176" xr:uid="{00000000-0005-0000-0000-000079120000}"/>
    <cellStyle name="20% - Accent6 3 3 3 2" xfId="6299" xr:uid="{00000000-0005-0000-0000-00007A120000}"/>
    <cellStyle name="20% - Accent6 3 3 3 2 2" xfId="13577" xr:uid="{00000000-0005-0000-0000-00007B120000}"/>
    <cellStyle name="20% - Accent6 3 3 3 3" xfId="9972" xr:uid="{00000000-0005-0000-0000-00007C120000}"/>
    <cellStyle name="20% - Accent6 3 3 4" xfId="3482" xr:uid="{00000000-0005-0000-0000-00007D120000}"/>
    <cellStyle name="20% - Accent6 3 3 4 2" xfId="10990" xr:uid="{00000000-0005-0000-0000-00007E120000}"/>
    <cellStyle name="20% - Accent6 3 3 5" xfId="4011" xr:uid="{00000000-0005-0000-0000-00007F120000}"/>
    <cellStyle name="20% - Accent6 3 3 5 2" xfId="11519" xr:uid="{00000000-0005-0000-0000-000080120000}"/>
    <cellStyle name="20% - Accent6 3 3 6" xfId="5046" xr:uid="{00000000-0005-0000-0000-000081120000}"/>
    <cellStyle name="20% - Accent6 3 3 6 2" xfId="12324" xr:uid="{00000000-0005-0000-0000-000082120000}"/>
    <cellStyle name="20% - Accent6 3 3 7" xfId="5627" xr:uid="{00000000-0005-0000-0000-000083120000}"/>
    <cellStyle name="20% - Accent6 3 3 7 2" xfId="12905" xr:uid="{00000000-0005-0000-0000-000084120000}"/>
    <cellStyle name="20% - Accent6 3 3 8" xfId="6297" xr:uid="{00000000-0005-0000-0000-000085120000}"/>
    <cellStyle name="20% - Accent6 3 3 8 2" xfId="13575" xr:uid="{00000000-0005-0000-0000-000086120000}"/>
    <cellStyle name="20% - Accent6 3 3 9" xfId="7513" xr:uid="{00000000-0005-0000-0000-000087120000}"/>
    <cellStyle name="20% - Accent6 3 3 9 2" xfId="14605" xr:uid="{00000000-0005-0000-0000-000088120000}"/>
    <cellStyle name="20% - Accent6 3 4" xfId="406" xr:uid="{00000000-0005-0000-0000-000089120000}"/>
    <cellStyle name="20% - Accent6 3 4 2" xfId="2178" xr:uid="{00000000-0005-0000-0000-00008A120000}"/>
    <cellStyle name="20% - Accent6 3 4 2 2" xfId="9974" xr:uid="{00000000-0005-0000-0000-00008B120000}"/>
    <cellStyle name="20% - Accent6 3 4 3" xfId="3126" xr:uid="{00000000-0005-0000-0000-00008C120000}"/>
    <cellStyle name="20% - Accent6 3 4 3 2" xfId="10637" xr:uid="{00000000-0005-0000-0000-00008D120000}"/>
    <cellStyle name="20% - Accent6 3 4 4" xfId="6300" xr:uid="{00000000-0005-0000-0000-00008E120000}"/>
    <cellStyle name="20% - Accent6 3 4 4 2" xfId="13578" xr:uid="{00000000-0005-0000-0000-00008F120000}"/>
    <cellStyle name="20% - Accent6 3 4 5" xfId="8441" xr:uid="{00000000-0005-0000-0000-000090120000}"/>
    <cellStyle name="20% - Accent6 3 4 5 2" xfId="15484" xr:uid="{00000000-0005-0000-0000-000091120000}"/>
    <cellStyle name="20% - Accent6 3 4 6" xfId="9039" xr:uid="{00000000-0005-0000-0000-000092120000}"/>
    <cellStyle name="20% - Accent6 3 5" xfId="407" xr:uid="{00000000-0005-0000-0000-000093120000}"/>
    <cellStyle name="20% - Accent6 3 5 2" xfId="2179" xr:uid="{00000000-0005-0000-0000-000094120000}"/>
    <cellStyle name="20% - Accent6 3 5 2 2" xfId="9975" xr:uid="{00000000-0005-0000-0000-000095120000}"/>
    <cellStyle name="20% - Accent6 3 5 3" xfId="3793" xr:uid="{00000000-0005-0000-0000-000096120000}"/>
    <cellStyle name="20% - Accent6 3 5 3 2" xfId="11301" xr:uid="{00000000-0005-0000-0000-000097120000}"/>
    <cellStyle name="20% - Accent6 3 5 4" xfId="6301" xr:uid="{00000000-0005-0000-0000-000098120000}"/>
    <cellStyle name="20% - Accent6 3 5 4 2" xfId="13579" xr:uid="{00000000-0005-0000-0000-000099120000}"/>
    <cellStyle name="20% - Accent6 3 5 5" xfId="8530" xr:uid="{00000000-0005-0000-0000-00009A120000}"/>
    <cellStyle name="20% - Accent6 3 5 5 2" xfId="15573" xr:uid="{00000000-0005-0000-0000-00009B120000}"/>
    <cellStyle name="20% - Accent6 3 5 6" xfId="9040" xr:uid="{00000000-0005-0000-0000-00009C120000}"/>
    <cellStyle name="20% - Accent6 3 6" xfId="2171" xr:uid="{00000000-0005-0000-0000-00009D120000}"/>
    <cellStyle name="20% - Accent6 3 6 2" xfId="6302" xr:uid="{00000000-0005-0000-0000-00009E120000}"/>
    <cellStyle name="20% - Accent6 3 6 2 2" xfId="13580" xr:uid="{00000000-0005-0000-0000-00009F120000}"/>
    <cellStyle name="20% - Accent6 3 6 3" xfId="7805" xr:uid="{00000000-0005-0000-0000-0000A0120000}"/>
    <cellStyle name="20% - Accent6 3 6 3 2" xfId="14897" xr:uid="{00000000-0005-0000-0000-0000A1120000}"/>
    <cellStyle name="20% - Accent6 3 6 4" xfId="9967" xr:uid="{00000000-0005-0000-0000-0000A2120000}"/>
    <cellStyle name="20% - Accent6 3 7" xfId="3177" xr:uid="{00000000-0005-0000-0000-0000A3120000}"/>
    <cellStyle name="20% - Accent6 3 7 2" xfId="10688" xr:uid="{00000000-0005-0000-0000-0000A4120000}"/>
    <cellStyle name="20% - Accent6 3 8" xfId="4072" xr:uid="{00000000-0005-0000-0000-0000A5120000}"/>
    <cellStyle name="20% - Accent6 3 8 2" xfId="11580" xr:uid="{00000000-0005-0000-0000-0000A6120000}"/>
    <cellStyle name="20% - Accent6 3 9" xfId="4757" xr:uid="{00000000-0005-0000-0000-0000A7120000}"/>
    <cellStyle name="20% - Accent6 3 9 2" xfId="12035" xr:uid="{00000000-0005-0000-0000-0000A8120000}"/>
    <cellStyle name="20% - Accent6 30" xfId="8598" xr:uid="{00000000-0005-0000-0000-0000A9120000}"/>
    <cellStyle name="20% - Accent6 30 2" xfId="15641" xr:uid="{00000000-0005-0000-0000-0000AA120000}"/>
    <cellStyle name="20% - Accent6 31" xfId="8688" xr:uid="{00000000-0005-0000-0000-0000AB120000}"/>
    <cellStyle name="20% - Accent6 4" xfId="408" xr:uid="{00000000-0005-0000-0000-0000AC120000}"/>
    <cellStyle name="20% - Accent6 4 10" xfId="6303" xr:uid="{00000000-0005-0000-0000-0000AD120000}"/>
    <cellStyle name="20% - Accent6 4 10 2" xfId="13581" xr:uid="{00000000-0005-0000-0000-0000AE120000}"/>
    <cellStyle name="20% - Accent6 4 11" xfId="7173" xr:uid="{00000000-0005-0000-0000-0000AF120000}"/>
    <cellStyle name="20% - Accent6 4 11 2" xfId="14265" xr:uid="{00000000-0005-0000-0000-0000B0120000}"/>
    <cellStyle name="20% - Accent6 4 12" xfId="9041" xr:uid="{00000000-0005-0000-0000-0000B1120000}"/>
    <cellStyle name="20% - Accent6 4 2" xfId="409" xr:uid="{00000000-0005-0000-0000-0000B2120000}"/>
    <cellStyle name="20% - Accent6 4 2 10" xfId="7316" xr:uid="{00000000-0005-0000-0000-0000B3120000}"/>
    <cellStyle name="20% - Accent6 4 2 10 2" xfId="14408" xr:uid="{00000000-0005-0000-0000-0000B4120000}"/>
    <cellStyle name="20% - Accent6 4 2 11" xfId="9042" xr:uid="{00000000-0005-0000-0000-0000B5120000}"/>
    <cellStyle name="20% - Accent6 4 2 2" xfId="410" xr:uid="{00000000-0005-0000-0000-0000B6120000}"/>
    <cellStyle name="20% - Accent6 4 2 2 10" xfId="9043" xr:uid="{00000000-0005-0000-0000-0000B7120000}"/>
    <cellStyle name="20% - Accent6 4 2 2 2" xfId="411" xr:uid="{00000000-0005-0000-0000-0000B8120000}"/>
    <cellStyle name="20% - Accent6 4 2 2 2 2" xfId="2183" xr:uid="{00000000-0005-0000-0000-0000B9120000}"/>
    <cellStyle name="20% - Accent6 4 2 2 2 2 2" xfId="9979" xr:uid="{00000000-0005-0000-0000-0000BA120000}"/>
    <cellStyle name="20% - Accent6 4 2 2 2 3" xfId="3786" xr:uid="{00000000-0005-0000-0000-0000BB120000}"/>
    <cellStyle name="20% - Accent6 4 2 2 2 3 2" xfId="11294" xr:uid="{00000000-0005-0000-0000-0000BC120000}"/>
    <cellStyle name="20% - Accent6 4 2 2 2 4" xfId="6306" xr:uid="{00000000-0005-0000-0000-0000BD120000}"/>
    <cellStyle name="20% - Accent6 4 2 2 2 4 2" xfId="13584" xr:uid="{00000000-0005-0000-0000-0000BE120000}"/>
    <cellStyle name="20% - Accent6 4 2 2 2 5" xfId="8186" xr:uid="{00000000-0005-0000-0000-0000BF120000}"/>
    <cellStyle name="20% - Accent6 4 2 2 2 5 2" xfId="15278" xr:uid="{00000000-0005-0000-0000-0000C0120000}"/>
    <cellStyle name="20% - Accent6 4 2 2 2 6" xfId="9044" xr:uid="{00000000-0005-0000-0000-0000C1120000}"/>
    <cellStyle name="20% - Accent6 4 2 2 3" xfId="2182" xr:uid="{00000000-0005-0000-0000-0000C2120000}"/>
    <cellStyle name="20% - Accent6 4 2 2 3 2" xfId="6307" xr:uid="{00000000-0005-0000-0000-0000C3120000}"/>
    <cellStyle name="20% - Accent6 4 2 2 3 2 2" xfId="13585" xr:uid="{00000000-0005-0000-0000-0000C4120000}"/>
    <cellStyle name="20% - Accent6 4 2 2 3 3" xfId="9978" xr:uid="{00000000-0005-0000-0000-0000C5120000}"/>
    <cellStyle name="20% - Accent6 4 2 2 4" xfId="3574" xr:uid="{00000000-0005-0000-0000-0000C6120000}"/>
    <cellStyle name="20% - Accent6 4 2 2 4 2" xfId="11082" xr:uid="{00000000-0005-0000-0000-0000C7120000}"/>
    <cellStyle name="20% - Accent6 4 2 2 5" xfId="3763" xr:uid="{00000000-0005-0000-0000-0000C8120000}"/>
    <cellStyle name="20% - Accent6 4 2 2 5 2" xfId="11271" xr:uid="{00000000-0005-0000-0000-0000C9120000}"/>
    <cellStyle name="20% - Accent6 4 2 2 6" xfId="5138" xr:uid="{00000000-0005-0000-0000-0000CA120000}"/>
    <cellStyle name="20% - Accent6 4 2 2 6 2" xfId="12416" xr:uid="{00000000-0005-0000-0000-0000CB120000}"/>
    <cellStyle name="20% - Accent6 4 2 2 7" xfId="5719" xr:uid="{00000000-0005-0000-0000-0000CC120000}"/>
    <cellStyle name="20% - Accent6 4 2 2 7 2" xfId="12997" xr:uid="{00000000-0005-0000-0000-0000CD120000}"/>
    <cellStyle name="20% - Accent6 4 2 2 8" xfId="6305" xr:uid="{00000000-0005-0000-0000-0000CE120000}"/>
    <cellStyle name="20% - Accent6 4 2 2 8 2" xfId="13583" xr:uid="{00000000-0005-0000-0000-0000CF120000}"/>
    <cellStyle name="20% - Accent6 4 2 2 9" xfId="7605" xr:uid="{00000000-0005-0000-0000-0000D0120000}"/>
    <cellStyle name="20% - Accent6 4 2 2 9 2" xfId="14697" xr:uid="{00000000-0005-0000-0000-0000D1120000}"/>
    <cellStyle name="20% - Accent6 4 2 3" xfId="412" xr:uid="{00000000-0005-0000-0000-0000D2120000}"/>
    <cellStyle name="20% - Accent6 4 2 3 2" xfId="2184" xr:uid="{00000000-0005-0000-0000-0000D3120000}"/>
    <cellStyle name="20% - Accent6 4 2 3 2 2" xfId="9980" xr:uid="{00000000-0005-0000-0000-0000D4120000}"/>
    <cellStyle name="20% - Accent6 4 2 3 3" xfId="4058" xr:uid="{00000000-0005-0000-0000-0000D5120000}"/>
    <cellStyle name="20% - Accent6 4 2 3 3 2" xfId="11566" xr:uid="{00000000-0005-0000-0000-0000D6120000}"/>
    <cellStyle name="20% - Accent6 4 2 3 4" xfId="6308" xr:uid="{00000000-0005-0000-0000-0000D7120000}"/>
    <cellStyle name="20% - Accent6 4 2 3 4 2" xfId="13586" xr:uid="{00000000-0005-0000-0000-0000D8120000}"/>
    <cellStyle name="20% - Accent6 4 2 3 5" xfId="7897" xr:uid="{00000000-0005-0000-0000-0000D9120000}"/>
    <cellStyle name="20% - Accent6 4 2 3 5 2" xfId="14989" xr:uid="{00000000-0005-0000-0000-0000DA120000}"/>
    <cellStyle name="20% - Accent6 4 2 3 6" xfId="9045" xr:uid="{00000000-0005-0000-0000-0000DB120000}"/>
    <cellStyle name="20% - Accent6 4 2 4" xfId="2181" xr:uid="{00000000-0005-0000-0000-0000DC120000}"/>
    <cellStyle name="20% - Accent6 4 2 4 2" xfId="6309" xr:uid="{00000000-0005-0000-0000-0000DD120000}"/>
    <cellStyle name="20% - Accent6 4 2 4 2 2" xfId="13587" xr:uid="{00000000-0005-0000-0000-0000DE120000}"/>
    <cellStyle name="20% - Accent6 4 2 4 3" xfId="9977" xr:uid="{00000000-0005-0000-0000-0000DF120000}"/>
    <cellStyle name="20% - Accent6 4 2 5" xfId="3274" xr:uid="{00000000-0005-0000-0000-0000E0120000}"/>
    <cellStyle name="20% - Accent6 4 2 5 2" xfId="10785" xr:uid="{00000000-0005-0000-0000-0000E1120000}"/>
    <cellStyle name="20% - Accent6 4 2 6" xfId="3161" xr:uid="{00000000-0005-0000-0000-0000E2120000}"/>
    <cellStyle name="20% - Accent6 4 2 6 2" xfId="10672" xr:uid="{00000000-0005-0000-0000-0000E3120000}"/>
    <cellStyle name="20% - Accent6 4 2 7" xfId="4849" xr:uid="{00000000-0005-0000-0000-0000E4120000}"/>
    <cellStyle name="20% - Accent6 4 2 7 2" xfId="12127" xr:uid="{00000000-0005-0000-0000-0000E5120000}"/>
    <cellStyle name="20% - Accent6 4 2 8" xfId="5430" xr:uid="{00000000-0005-0000-0000-0000E6120000}"/>
    <cellStyle name="20% - Accent6 4 2 8 2" xfId="12708" xr:uid="{00000000-0005-0000-0000-0000E7120000}"/>
    <cellStyle name="20% - Accent6 4 2 9" xfId="6304" xr:uid="{00000000-0005-0000-0000-0000E8120000}"/>
    <cellStyle name="20% - Accent6 4 2 9 2" xfId="13582" xr:uid="{00000000-0005-0000-0000-0000E9120000}"/>
    <cellStyle name="20% - Accent6 4 3" xfId="413" xr:uid="{00000000-0005-0000-0000-0000EA120000}"/>
    <cellStyle name="20% - Accent6 4 3 10" xfId="9046" xr:uid="{00000000-0005-0000-0000-0000EB120000}"/>
    <cellStyle name="20% - Accent6 4 3 2" xfId="414" xr:uid="{00000000-0005-0000-0000-0000EC120000}"/>
    <cellStyle name="20% - Accent6 4 3 2 2" xfId="2186" xr:uid="{00000000-0005-0000-0000-0000ED120000}"/>
    <cellStyle name="20% - Accent6 4 3 2 2 2" xfId="9982" xr:uid="{00000000-0005-0000-0000-0000EE120000}"/>
    <cellStyle name="20% - Accent6 4 3 2 3" xfId="3942" xr:uid="{00000000-0005-0000-0000-0000EF120000}"/>
    <cellStyle name="20% - Accent6 4 3 2 3 2" xfId="11450" xr:uid="{00000000-0005-0000-0000-0000F0120000}"/>
    <cellStyle name="20% - Accent6 4 3 2 4" xfId="6311" xr:uid="{00000000-0005-0000-0000-0000F1120000}"/>
    <cellStyle name="20% - Accent6 4 3 2 4 2" xfId="13589" xr:uid="{00000000-0005-0000-0000-0000F2120000}"/>
    <cellStyle name="20% - Accent6 4 3 2 5" xfId="8046" xr:uid="{00000000-0005-0000-0000-0000F3120000}"/>
    <cellStyle name="20% - Accent6 4 3 2 5 2" xfId="15138" xr:uid="{00000000-0005-0000-0000-0000F4120000}"/>
    <cellStyle name="20% - Accent6 4 3 2 6" xfId="9047" xr:uid="{00000000-0005-0000-0000-0000F5120000}"/>
    <cellStyle name="20% - Accent6 4 3 3" xfId="2185" xr:uid="{00000000-0005-0000-0000-0000F6120000}"/>
    <cellStyle name="20% - Accent6 4 3 3 2" xfId="6312" xr:uid="{00000000-0005-0000-0000-0000F7120000}"/>
    <cellStyle name="20% - Accent6 4 3 3 2 2" xfId="13590" xr:uid="{00000000-0005-0000-0000-0000F8120000}"/>
    <cellStyle name="20% - Accent6 4 3 3 3" xfId="9981" xr:uid="{00000000-0005-0000-0000-0000F9120000}"/>
    <cellStyle name="20% - Accent6 4 3 4" xfId="3434" xr:uid="{00000000-0005-0000-0000-0000FA120000}"/>
    <cellStyle name="20% - Accent6 4 3 4 2" xfId="10942" xr:uid="{00000000-0005-0000-0000-0000FB120000}"/>
    <cellStyle name="20% - Accent6 4 3 5" xfId="3062" xr:uid="{00000000-0005-0000-0000-0000FC120000}"/>
    <cellStyle name="20% - Accent6 4 3 5 2" xfId="10573" xr:uid="{00000000-0005-0000-0000-0000FD120000}"/>
    <cellStyle name="20% - Accent6 4 3 6" xfId="4998" xr:uid="{00000000-0005-0000-0000-0000FE120000}"/>
    <cellStyle name="20% - Accent6 4 3 6 2" xfId="12276" xr:uid="{00000000-0005-0000-0000-0000FF120000}"/>
    <cellStyle name="20% - Accent6 4 3 7" xfId="5579" xr:uid="{00000000-0005-0000-0000-000000130000}"/>
    <cellStyle name="20% - Accent6 4 3 7 2" xfId="12857" xr:uid="{00000000-0005-0000-0000-000001130000}"/>
    <cellStyle name="20% - Accent6 4 3 8" xfId="6310" xr:uid="{00000000-0005-0000-0000-000002130000}"/>
    <cellStyle name="20% - Accent6 4 3 8 2" xfId="13588" xr:uid="{00000000-0005-0000-0000-000003130000}"/>
    <cellStyle name="20% - Accent6 4 3 9" xfId="7465" xr:uid="{00000000-0005-0000-0000-000004130000}"/>
    <cellStyle name="20% - Accent6 4 3 9 2" xfId="14557" xr:uid="{00000000-0005-0000-0000-000005130000}"/>
    <cellStyle name="20% - Accent6 4 4" xfId="415" xr:uid="{00000000-0005-0000-0000-000006130000}"/>
    <cellStyle name="20% - Accent6 4 4 2" xfId="2187" xr:uid="{00000000-0005-0000-0000-000007130000}"/>
    <cellStyle name="20% - Accent6 4 4 2 2" xfId="9983" xr:uid="{00000000-0005-0000-0000-000008130000}"/>
    <cellStyle name="20% - Accent6 4 4 3" xfId="3943" xr:uid="{00000000-0005-0000-0000-000009130000}"/>
    <cellStyle name="20% - Accent6 4 4 3 2" xfId="11451" xr:uid="{00000000-0005-0000-0000-00000A130000}"/>
    <cellStyle name="20% - Accent6 4 4 4" xfId="6313" xr:uid="{00000000-0005-0000-0000-00000B130000}"/>
    <cellStyle name="20% - Accent6 4 4 4 2" xfId="13591" xr:uid="{00000000-0005-0000-0000-00000C130000}"/>
    <cellStyle name="20% - Accent6 4 4 5" xfId="7754" xr:uid="{00000000-0005-0000-0000-00000D130000}"/>
    <cellStyle name="20% - Accent6 4 4 5 2" xfId="14846" xr:uid="{00000000-0005-0000-0000-00000E130000}"/>
    <cellStyle name="20% - Accent6 4 4 6" xfId="9048" xr:uid="{00000000-0005-0000-0000-00000F130000}"/>
    <cellStyle name="20% - Accent6 4 5" xfId="2180" xr:uid="{00000000-0005-0000-0000-000010130000}"/>
    <cellStyle name="20% - Accent6 4 5 2" xfId="6314" xr:uid="{00000000-0005-0000-0000-000011130000}"/>
    <cellStyle name="20% - Accent6 4 5 2 2" xfId="13592" xr:uid="{00000000-0005-0000-0000-000012130000}"/>
    <cellStyle name="20% - Accent6 4 5 3" xfId="9976" xr:uid="{00000000-0005-0000-0000-000013130000}"/>
    <cellStyle name="20% - Accent6 4 6" xfId="3105" xr:uid="{00000000-0005-0000-0000-000014130000}"/>
    <cellStyle name="20% - Accent6 4 6 2" xfId="10616" xr:uid="{00000000-0005-0000-0000-000015130000}"/>
    <cellStyle name="20% - Accent6 4 7" xfId="3974" xr:uid="{00000000-0005-0000-0000-000016130000}"/>
    <cellStyle name="20% - Accent6 4 7 2" xfId="11482" xr:uid="{00000000-0005-0000-0000-000017130000}"/>
    <cellStyle name="20% - Accent6 4 8" xfId="4706" xr:uid="{00000000-0005-0000-0000-000018130000}"/>
    <cellStyle name="20% - Accent6 4 8 2" xfId="11984" xr:uid="{00000000-0005-0000-0000-000019130000}"/>
    <cellStyle name="20% - Accent6 4 9" xfId="5287" xr:uid="{00000000-0005-0000-0000-00001A130000}"/>
    <cellStyle name="20% - Accent6 4 9 2" xfId="12565" xr:uid="{00000000-0005-0000-0000-00001B130000}"/>
    <cellStyle name="20% - Accent6 5" xfId="416" xr:uid="{00000000-0005-0000-0000-00001C130000}"/>
    <cellStyle name="20% - Accent6 5 10" xfId="6315" xr:uid="{00000000-0005-0000-0000-00001D130000}"/>
    <cellStyle name="20% - Accent6 5 10 2" xfId="13593" xr:uid="{00000000-0005-0000-0000-00001E130000}"/>
    <cellStyle name="20% - Accent6 5 11" xfId="7156" xr:uid="{00000000-0005-0000-0000-00001F130000}"/>
    <cellStyle name="20% - Accent6 5 11 2" xfId="14248" xr:uid="{00000000-0005-0000-0000-000020130000}"/>
    <cellStyle name="20% - Accent6 5 12" xfId="9049" xr:uid="{00000000-0005-0000-0000-000021130000}"/>
    <cellStyle name="20% - Accent6 5 2" xfId="417" xr:uid="{00000000-0005-0000-0000-000022130000}"/>
    <cellStyle name="20% - Accent6 5 2 10" xfId="7299" xr:uid="{00000000-0005-0000-0000-000023130000}"/>
    <cellStyle name="20% - Accent6 5 2 10 2" xfId="14391" xr:uid="{00000000-0005-0000-0000-000024130000}"/>
    <cellStyle name="20% - Accent6 5 2 11" xfId="9050" xr:uid="{00000000-0005-0000-0000-000025130000}"/>
    <cellStyle name="20% - Accent6 5 2 2" xfId="418" xr:uid="{00000000-0005-0000-0000-000026130000}"/>
    <cellStyle name="20% - Accent6 5 2 2 10" xfId="9051" xr:uid="{00000000-0005-0000-0000-000027130000}"/>
    <cellStyle name="20% - Accent6 5 2 2 2" xfId="419" xr:uid="{00000000-0005-0000-0000-000028130000}"/>
    <cellStyle name="20% - Accent6 5 2 2 2 2" xfId="2191" xr:uid="{00000000-0005-0000-0000-000029130000}"/>
    <cellStyle name="20% - Accent6 5 2 2 2 2 2" xfId="9987" xr:uid="{00000000-0005-0000-0000-00002A130000}"/>
    <cellStyle name="20% - Accent6 5 2 2 2 3" xfId="4083" xr:uid="{00000000-0005-0000-0000-00002B130000}"/>
    <cellStyle name="20% - Accent6 5 2 2 2 3 2" xfId="11591" xr:uid="{00000000-0005-0000-0000-00002C130000}"/>
    <cellStyle name="20% - Accent6 5 2 2 2 4" xfId="6318" xr:uid="{00000000-0005-0000-0000-00002D130000}"/>
    <cellStyle name="20% - Accent6 5 2 2 2 4 2" xfId="13596" xr:uid="{00000000-0005-0000-0000-00002E130000}"/>
    <cellStyle name="20% - Accent6 5 2 2 2 5" xfId="8169" xr:uid="{00000000-0005-0000-0000-00002F130000}"/>
    <cellStyle name="20% - Accent6 5 2 2 2 5 2" xfId="15261" xr:uid="{00000000-0005-0000-0000-000030130000}"/>
    <cellStyle name="20% - Accent6 5 2 2 2 6" xfId="9052" xr:uid="{00000000-0005-0000-0000-000031130000}"/>
    <cellStyle name="20% - Accent6 5 2 2 3" xfId="2190" xr:uid="{00000000-0005-0000-0000-000032130000}"/>
    <cellStyle name="20% - Accent6 5 2 2 3 2" xfId="6319" xr:uid="{00000000-0005-0000-0000-000033130000}"/>
    <cellStyle name="20% - Accent6 5 2 2 3 2 2" xfId="13597" xr:uid="{00000000-0005-0000-0000-000034130000}"/>
    <cellStyle name="20% - Accent6 5 2 2 3 3" xfId="9986" xr:uid="{00000000-0005-0000-0000-000035130000}"/>
    <cellStyle name="20% - Accent6 5 2 2 4" xfId="3557" xr:uid="{00000000-0005-0000-0000-000036130000}"/>
    <cellStyle name="20% - Accent6 5 2 2 4 2" xfId="11065" xr:uid="{00000000-0005-0000-0000-000037130000}"/>
    <cellStyle name="20% - Accent6 5 2 2 5" xfId="4087" xr:uid="{00000000-0005-0000-0000-000038130000}"/>
    <cellStyle name="20% - Accent6 5 2 2 5 2" xfId="11595" xr:uid="{00000000-0005-0000-0000-000039130000}"/>
    <cellStyle name="20% - Accent6 5 2 2 6" xfId="5121" xr:uid="{00000000-0005-0000-0000-00003A130000}"/>
    <cellStyle name="20% - Accent6 5 2 2 6 2" xfId="12399" xr:uid="{00000000-0005-0000-0000-00003B130000}"/>
    <cellStyle name="20% - Accent6 5 2 2 7" xfId="5702" xr:uid="{00000000-0005-0000-0000-00003C130000}"/>
    <cellStyle name="20% - Accent6 5 2 2 7 2" xfId="12980" xr:uid="{00000000-0005-0000-0000-00003D130000}"/>
    <cellStyle name="20% - Accent6 5 2 2 8" xfId="6317" xr:uid="{00000000-0005-0000-0000-00003E130000}"/>
    <cellStyle name="20% - Accent6 5 2 2 8 2" xfId="13595" xr:uid="{00000000-0005-0000-0000-00003F130000}"/>
    <cellStyle name="20% - Accent6 5 2 2 9" xfId="7588" xr:uid="{00000000-0005-0000-0000-000040130000}"/>
    <cellStyle name="20% - Accent6 5 2 2 9 2" xfId="14680" xr:uid="{00000000-0005-0000-0000-000041130000}"/>
    <cellStyle name="20% - Accent6 5 2 3" xfId="420" xr:uid="{00000000-0005-0000-0000-000042130000}"/>
    <cellStyle name="20% - Accent6 5 2 3 2" xfId="2192" xr:uid="{00000000-0005-0000-0000-000043130000}"/>
    <cellStyle name="20% - Accent6 5 2 3 2 2" xfId="9988" xr:uid="{00000000-0005-0000-0000-000044130000}"/>
    <cellStyle name="20% - Accent6 5 2 3 3" xfId="4024" xr:uid="{00000000-0005-0000-0000-000045130000}"/>
    <cellStyle name="20% - Accent6 5 2 3 3 2" xfId="11532" xr:uid="{00000000-0005-0000-0000-000046130000}"/>
    <cellStyle name="20% - Accent6 5 2 3 4" xfId="6320" xr:uid="{00000000-0005-0000-0000-000047130000}"/>
    <cellStyle name="20% - Accent6 5 2 3 4 2" xfId="13598" xr:uid="{00000000-0005-0000-0000-000048130000}"/>
    <cellStyle name="20% - Accent6 5 2 3 5" xfId="7880" xr:uid="{00000000-0005-0000-0000-000049130000}"/>
    <cellStyle name="20% - Accent6 5 2 3 5 2" xfId="14972" xr:uid="{00000000-0005-0000-0000-00004A130000}"/>
    <cellStyle name="20% - Accent6 5 2 3 6" xfId="9053" xr:uid="{00000000-0005-0000-0000-00004B130000}"/>
    <cellStyle name="20% - Accent6 5 2 4" xfId="2189" xr:uid="{00000000-0005-0000-0000-00004C130000}"/>
    <cellStyle name="20% - Accent6 5 2 4 2" xfId="6321" xr:uid="{00000000-0005-0000-0000-00004D130000}"/>
    <cellStyle name="20% - Accent6 5 2 4 2 2" xfId="13599" xr:uid="{00000000-0005-0000-0000-00004E130000}"/>
    <cellStyle name="20% - Accent6 5 2 4 3" xfId="9985" xr:uid="{00000000-0005-0000-0000-00004F130000}"/>
    <cellStyle name="20% - Accent6 5 2 5" xfId="3257" xr:uid="{00000000-0005-0000-0000-000050130000}"/>
    <cellStyle name="20% - Accent6 5 2 5 2" xfId="10768" xr:uid="{00000000-0005-0000-0000-000051130000}"/>
    <cellStyle name="20% - Accent6 5 2 6" xfId="3056" xr:uid="{00000000-0005-0000-0000-000052130000}"/>
    <cellStyle name="20% - Accent6 5 2 6 2" xfId="10567" xr:uid="{00000000-0005-0000-0000-000053130000}"/>
    <cellStyle name="20% - Accent6 5 2 7" xfId="4832" xr:uid="{00000000-0005-0000-0000-000054130000}"/>
    <cellStyle name="20% - Accent6 5 2 7 2" xfId="12110" xr:uid="{00000000-0005-0000-0000-000055130000}"/>
    <cellStyle name="20% - Accent6 5 2 8" xfId="5413" xr:uid="{00000000-0005-0000-0000-000056130000}"/>
    <cellStyle name="20% - Accent6 5 2 8 2" xfId="12691" xr:uid="{00000000-0005-0000-0000-000057130000}"/>
    <cellStyle name="20% - Accent6 5 2 9" xfId="6316" xr:uid="{00000000-0005-0000-0000-000058130000}"/>
    <cellStyle name="20% - Accent6 5 2 9 2" xfId="13594" xr:uid="{00000000-0005-0000-0000-000059130000}"/>
    <cellStyle name="20% - Accent6 5 3" xfId="421" xr:uid="{00000000-0005-0000-0000-00005A130000}"/>
    <cellStyle name="20% - Accent6 5 3 10" xfId="9054" xr:uid="{00000000-0005-0000-0000-00005B130000}"/>
    <cellStyle name="20% - Accent6 5 3 2" xfId="422" xr:uid="{00000000-0005-0000-0000-00005C130000}"/>
    <cellStyle name="20% - Accent6 5 3 2 2" xfId="2194" xr:uid="{00000000-0005-0000-0000-00005D130000}"/>
    <cellStyle name="20% - Accent6 5 3 2 2 2" xfId="9990" xr:uid="{00000000-0005-0000-0000-00005E130000}"/>
    <cellStyle name="20% - Accent6 5 3 2 3" xfId="3851" xr:uid="{00000000-0005-0000-0000-00005F130000}"/>
    <cellStyle name="20% - Accent6 5 3 2 3 2" xfId="11359" xr:uid="{00000000-0005-0000-0000-000060130000}"/>
    <cellStyle name="20% - Accent6 5 3 2 4" xfId="6323" xr:uid="{00000000-0005-0000-0000-000061130000}"/>
    <cellStyle name="20% - Accent6 5 3 2 4 2" xfId="13601" xr:uid="{00000000-0005-0000-0000-000062130000}"/>
    <cellStyle name="20% - Accent6 5 3 2 5" xfId="8029" xr:uid="{00000000-0005-0000-0000-000063130000}"/>
    <cellStyle name="20% - Accent6 5 3 2 5 2" xfId="15121" xr:uid="{00000000-0005-0000-0000-000064130000}"/>
    <cellStyle name="20% - Accent6 5 3 2 6" xfId="9055" xr:uid="{00000000-0005-0000-0000-000065130000}"/>
    <cellStyle name="20% - Accent6 5 3 3" xfId="2193" xr:uid="{00000000-0005-0000-0000-000066130000}"/>
    <cellStyle name="20% - Accent6 5 3 3 2" xfId="6324" xr:uid="{00000000-0005-0000-0000-000067130000}"/>
    <cellStyle name="20% - Accent6 5 3 3 2 2" xfId="13602" xr:uid="{00000000-0005-0000-0000-000068130000}"/>
    <cellStyle name="20% - Accent6 5 3 3 3" xfId="9989" xr:uid="{00000000-0005-0000-0000-000069130000}"/>
    <cellStyle name="20% - Accent6 5 3 4" xfId="3417" xr:uid="{00000000-0005-0000-0000-00006A130000}"/>
    <cellStyle name="20% - Accent6 5 3 4 2" xfId="10925" xr:uid="{00000000-0005-0000-0000-00006B130000}"/>
    <cellStyle name="20% - Accent6 5 3 5" xfId="4095" xr:uid="{00000000-0005-0000-0000-00006C130000}"/>
    <cellStyle name="20% - Accent6 5 3 5 2" xfId="11603" xr:uid="{00000000-0005-0000-0000-00006D130000}"/>
    <cellStyle name="20% - Accent6 5 3 6" xfId="4981" xr:uid="{00000000-0005-0000-0000-00006E130000}"/>
    <cellStyle name="20% - Accent6 5 3 6 2" xfId="12259" xr:uid="{00000000-0005-0000-0000-00006F130000}"/>
    <cellStyle name="20% - Accent6 5 3 7" xfId="5562" xr:uid="{00000000-0005-0000-0000-000070130000}"/>
    <cellStyle name="20% - Accent6 5 3 7 2" xfId="12840" xr:uid="{00000000-0005-0000-0000-000071130000}"/>
    <cellStyle name="20% - Accent6 5 3 8" xfId="6322" xr:uid="{00000000-0005-0000-0000-000072130000}"/>
    <cellStyle name="20% - Accent6 5 3 8 2" xfId="13600" xr:uid="{00000000-0005-0000-0000-000073130000}"/>
    <cellStyle name="20% - Accent6 5 3 9" xfId="7448" xr:uid="{00000000-0005-0000-0000-000074130000}"/>
    <cellStyle name="20% - Accent6 5 3 9 2" xfId="14540" xr:uid="{00000000-0005-0000-0000-000075130000}"/>
    <cellStyle name="20% - Accent6 5 4" xfId="423" xr:uid="{00000000-0005-0000-0000-000076130000}"/>
    <cellStyle name="20% - Accent6 5 4 2" xfId="2195" xr:uid="{00000000-0005-0000-0000-000077130000}"/>
    <cellStyle name="20% - Accent6 5 4 2 2" xfId="9991" xr:uid="{00000000-0005-0000-0000-000078130000}"/>
    <cellStyle name="20% - Accent6 5 4 3" xfId="3405" xr:uid="{00000000-0005-0000-0000-000079130000}"/>
    <cellStyle name="20% - Accent6 5 4 3 2" xfId="10913" xr:uid="{00000000-0005-0000-0000-00007A130000}"/>
    <cellStyle name="20% - Accent6 5 4 4" xfId="6325" xr:uid="{00000000-0005-0000-0000-00007B130000}"/>
    <cellStyle name="20% - Accent6 5 4 4 2" xfId="13603" xr:uid="{00000000-0005-0000-0000-00007C130000}"/>
    <cellStyle name="20% - Accent6 5 4 5" xfId="7737" xr:uid="{00000000-0005-0000-0000-00007D130000}"/>
    <cellStyle name="20% - Accent6 5 4 5 2" xfId="14829" xr:uid="{00000000-0005-0000-0000-00007E130000}"/>
    <cellStyle name="20% - Accent6 5 4 6" xfId="9056" xr:uid="{00000000-0005-0000-0000-00007F130000}"/>
    <cellStyle name="20% - Accent6 5 5" xfId="2188" xr:uid="{00000000-0005-0000-0000-000080130000}"/>
    <cellStyle name="20% - Accent6 5 5 2" xfId="6326" xr:uid="{00000000-0005-0000-0000-000081130000}"/>
    <cellStyle name="20% - Accent6 5 5 2 2" xfId="13604" xr:uid="{00000000-0005-0000-0000-000082130000}"/>
    <cellStyle name="20% - Accent6 5 5 3" xfId="9984" xr:uid="{00000000-0005-0000-0000-000083130000}"/>
    <cellStyle name="20% - Accent6 5 6" xfId="3088" xr:uid="{00000000-0005-0000-0000-000084130000}"/>
    <cellStyle name="20% - Accent6 5 6 2" xfId="10599" xr:uid="{00000000-0005-0000-0000-000085130000}"/>
    <cellStyle name="20% - Accent6 5 7" xfId="3848" xr:uid="{00000000-0005-0000-0000-000086130000}"/>
    <cellStyle name="20% - Accent6 5 7 2" xfId="11356" xr:uid="{00000000-0005-0000-0000-000087130000}"/>
    <cellStyle name="20% - Accent6 5 8" xfId="4689" xr:uid="{00000000-0005-0000-0000-000088130000}"/>
    <cellStyle name="20% - Accent6 5 8 2" xfId="11967" xr:uid="{00000000-0005-0000-0000-000089130000}"/>
    <cellStyle name="20% - Accent6 5 9" xfId="5270" xr:uid="{00000000-0005-0000-0000-00008A130000}"/>
    <cellStyle name="20% - Accent6 5 9 2" xfId="12548" xr:uid="{00000000-0005-0000-0000-00008B130000}"/>
    <cellStyle name="20% - Accent6 6" xfId="424" xr:uid="{00000000-0005-0000-0000-00008C130000}"/>
    <cellStyle name="20% - Accent6 6 10" xfId="6327" xr:uid="{00000000-0005-0000-0000-00008D130000}"/>
    <cellStyle name="20% - Accent6 6 10 2" xfId="13605" xr:uid="{00000000-0005-0000-0000-00008E130000}"/>
    <cellStyle name="20% - Accent6 6 11" xfId="7262" xr:uid="{00000000-0005-0000-0000-00008F130000}"/>
    <cellStyle name="20% - Accent6 6 11 2" xfId="14354" xr:uid="{00000000-0005-0000-0000-000090130000}"/>
    <cellStyle name="20% - Accent6 6 12" xfId="9057" xr:uid="{00000000-0005-0000-0000-000091130000}"/>
    <cellStyle name="20% - Accent6 6 2" xfId="425" xr:uid="{00000000-0005-0000-0000-000092130000}"/>
    <cellStyle name="20% - Accent6 6 2 10" xfId="7405" xr:uid="{00000000-0005-0000-0000-000093130000}"/>
    <cellStyle name="20% - Accent6 6 2 10 2" xfId="14497" xr:uid="{00000000-0005-0000-0000-000094130000}"/>
    <cellStyle name="20% - Accent6 6 2 11" xfId="9058" xr:uid="{00000000-0005-0000-0000-000095130000}"/>
    <cellStyle name="20% - Accent6 6 2 2" xfId="426" xr:uid="{00000000-0005-0000-0000-000096130000}"/>
    <cellStyle name="20% - Accent6 6 2 2 10" xfId="9059" xr:uid="{00000000-0005-0000-0000-000097130000}"/>
    <cellStyle name="20% - Accent6 6 2 2 2" xfId="427" xr:uid="{00000000-0005-0000-0000-000098130000}"/>
    <cellStyle name="20% - Accent6 6 2 2 2 2" xfId="2199" xr:uid="{00000000-0005-0000-0000-000099130000}"/>
    <cellStyle name="20% - Accent6 6 2 2 2 2 2" xfId="9995" xr:uid="{00000000-0005-0000-0000-00009A130000}"/>
    <cellStyle name="20% - Accent6 6 2 2 2 3" xfId="4082" xr:uid="{00000000-0005-0000-0000-00009B130000}"/>
    <cellStyle name="20% - Accent6 6 2 2 2 3 2" xfId="11590" xr:uid="{00000000-0005-0000-0000-00009C130000}"/>
    <cellStyle name="20% - Accent6 6 2 2 2 4" xfId="6330" xr:uid="{00000000-0005-0000-0000-00009D130000}"/>
    <cellStyle name="20% - Accent6 6 2 2 2 4 2" xfId="13608" xr:uid="{00000000-0005-0000-0000-00009E130000}"/>
    <cellStyle name="20% - Accent6 6 2 2 2 5" xfId="8275" xr:uid="{00000000-0005-0000-0000-00009F130000}"/>
    <cellStyle name="20% - Accent6 6 2 2 2 5 2" xfId="15367" xr:uid="{00000000-0005-0000-0000-0000A0130000}"/>
    <cellStyle name="20% - Accent6 6 2 2 2 6" xfId="9060" xr:uid="{00000000-0005-0000-0000-0000A1130000}"/>
    <cellStyle name="20% - Accent6 6 2 2 3" xfId="2198" xr:uid="{00000000-0005-0000-0000-0000A2130000}"/>
    <cellStyle name="20% - Accent6 6 2 2 3 2" xfId="6331" xr:uid="{00000000-0005-0000-0000-0000A3130000}"/>
    <cellStyle name="20% - Accent6 6 2 2 3 2 2" xfId="13609" xr:uid="{00000000-0005-0000-0000-0000A4130000}"/>
    <cellStyle name="20% - Accent6 6 2 2 3 3" xfId="9994" xr:uid="{00000000-0005-0000-0000-0000A5130000}"/>
    <cellStyle name="20% - Accent6 6 2 2 4" xfId="3663" xr:uid="{00000000-0005-0000-0000-0000A6130000}"/>
    <cellStyle name="20% - Accent6 6 2 2 4 2" xfId="11171" xr:uid="{00000000-0005-0000-0000-0000A7130000}"/>
    <cellStyle name="20% - Accent6 6 2 2 5" xfId="3990" xr:uid="{00000000-0005-0000-0000-0000A8130000}"/>
    <cellStyle name="20% - Accent6 6 2 2 5 2" xfId="11498" xr:uid="{00000000-0005-0000-0000-0000A9130000}"/>
    <cellStyle name="20% - Accent6 6 2 2 6" xfId="5227" xr:uid="{00000000-0005-0000-0000-0000AA130000}"/>
    <cellStyle name="20% - Accent6 6 2 2 6 2" xfId="12505" xr:uid="{00000000-0005-0000-0000-0000AB130000}"/>
    <cellStyle name="20% - Accent6 6 2 2 7" xfId="5808" xr:uid="{00000000-0005-0000-0000-0000AC130000}"/>
    <cellStyle name="20% - Accent6 6 2 2 7 2" xfId="13086" xr:uid="{00000000-0005-0000-0000-0000AD130000}"/>
    <cellStyle name="20% - Accent6 6 2 2 8" xfId="6329" xr:uid="{00000000-0005-0000-0000-0000AE130000}"/>
    <cellStyle name="20% - Accent6 6 2 2 8 2" xfId="13607" xr:uid="{00000000-0005-0000-0000-0000AF130000}"/>
    <cellStyle name="20% - Accent6 6 2 2 9" xfId="7694" xr:uid="{00000000-0005-0000-0000-0000B0130000}"/>
    <cellStyle name="20% - Accent6 6 2 2 9 2" xfId="14786" xr:uid="{00000000-0005-0000-0000-0000B1130000}"/>
    <cellStyle name="20% - Accent6 6 2 3" xfId="428" xr:uid="{00000000-0005-0000-0000-0000B2130000}"/>
    <cellStyle name="20% - Accent6 6 2 3 2" xfId="2200" xr:uid="{00000000-0005-0000-0000-0000B3130000}"/>
    <cellStyle name="20% - Accent6 6 2 3 2 2" xfId="9996" xr:uid="{00000000-0005-0000-0000-0000B4130000}"/>
    <cellStyle name="20% - Accent6 6 2 3 3" xfId="3997" xr:uid="{00000000-0005-0000-0000-0000B5130000}"/>
    <cellStyle name="20% - Accent6 6 2 3 3 2" xfId="11505" xr:uid="{00000000-0005-0000-0000-0000B6130000}"/>
    <cellStyle name="20% - Accent6 6 2 3 4" xfId="6332" xr:uid="{00000000-0005-0000-0000-0000B7130000}"/>
    <cellStyle name="20% - Accent6 6 2 3 4 2" xfId="13610" xr:uid="{00000000-0005-0000-0000-0000B8130000}"/>
    <cellStyle name="20% - Accent6 6 2 3 5" xfId="7986" xr:uid="{00000000-0005-0000-0000-0000B9130000}"/>
    <cellStyle name="20% - Accent6 6 2 3 5 2" xfId="15078" xr:uid="{00000000-0005-0000-0000-0000BA130000}"/>
    <cellStyle name="20% - Accent6 6 2 3 6" xfId="9061" xr:uid="{00000000-0005-0000-0000-0000BB130000}"/>
    <cellStyle name="20% - Accent6 6 2 4" xfId="2197" xr:uid="{00000000-0005-0000-0000-0000BC130000}"/>
    <cellStyle name="20% - Accent6 6 2 4 2" xfId="6333" xr:uid="{00000000-0005-0000-0000-0000BD130000}"/>
    <cellStyle name="20% - Accent6 6 2 4 2 2" xfId="13611" xr:uid="{00000000-0005-0000-0000-0000BE130000}"/>
    <cellStyle name="20% - Accent6 6 2 4 3" xfId="9993" xr:uid="{00000000-0005-0000-0000-0000BF130000}"/>
    <cellStyle name="20% - Accent6 6 2 5" xfId="3363" xr:uid="{00000000-0005-0000-0000-0000C0130000}"/>
    <cellStyle name="20% - Accent6 6 2 5 2" xfId="10874" xr:uid="{00000000-0005-0000-0000-0000C1130000}"/>
    <cellStyle name="20% - Accent6 6 2 6" xfId="3950" xr:uid="{00000000-0005-0000-0000-0000C2130000}"/>
    <cellStyle name="20% - Accent6 6 2 6 2" xfId="11458" xr:uid="{00000000-0005-0000-0000-0000C3130000}"/>
    <cellStyle name="20% - Accent6 6 2 7" xfId="4938" xr:uid="{00000000-0005-0000-0000-0000C4130000}"/>
    <cellStyle name="20% - Accent6 6 2 7 2" xfId="12216" xr:uid="{00000000-0005-0000-0000-0000C5130000}"/>
    <cellStyle name="20% - Accent6 6 2 8" xfId="5519" xr:uid="{00000000-0005-0000-0000-0000C6130000}"/>
    <cellStyle name="20% - Accent6 6 2 8 2" xfId="12797" xr:uid="{00000000-0005-0000-0000-0000C7130000}"/>
    <cellStyle name="20% - Accent6 6 2 9" xfId="6328" xr:uid="{00000000-0005-0000-0000-0000C8130000}"/>
    <cellStyle name="20% - Accent6 6 2 9 2" xfId="13606" xr:uid="{00000000-0005-0000-0000-0000C9130000}"/>
    <cellStyle name="20% - Accent6 6 3" xfId="429" xr:uid="{00000000-0005-0000-0000-0000CA130000}"/>
    <cellStyle name="20% - Accent6 6 3 10" xfId="9062" xr:uid="{00000000-0005-0000-0000-0000CB130000}"/>
    <cellStyle name="20% - Accent6 6 3 2" xfId="430" xr:uid="{00000000-0005-0000-0000-0000CC130000}"/>
    <cellStyle name="20% - Accent6 6 3 2 2" xfId="2202" xr:uid="{00000000-0005-0000-0000-0000CD130000}"/>
    <cellStyle name="20% - Accent6 6 3 2 2 2" xfId="9998" xr:uid="{00000000-0005-0000-0000-0000CE130000}"/>
    <cellStyle name="20% - Accent6 6 3 2 3" xfId="3956" xr:uid="{00000000-0005-0000-0000-0000CF130000}"/>
    <cellStyle name="20% - Accent6 6 3 2 3 2" xfId="11464" xr:uid="{00000000-0005-0000-0000-0000D0130000}"/>
    <cellStyle name="20% - Accent6 6 3 2 4" xfId="6335" xr:uid="{00000000-0005-0000-0000-0000D1130000}"/>
    <cellStyle name="20% - Accent6 6 3 2 4 2" xfId="13613" xr:uid="{00000000-0005-0000-0000-0000D2130000}"/>
    <cellStyle name="20% - Accent6 6 3 2 5" xfId="8132" xr:uid="{00000000-0005-0000-0000-0000D3130000}"/>
    <cellStyle name="20% - Accent6 6 3 2 5 2" xfId="15224" xr:uid="{00000000-0005-0000-0000-0000D4130000}"/>
    <cellStyle name="20% - Accent6 6 3 2 6" xfId="9063" xr:uid="{00000000-0005-0000-0000-0000D5130000}"/>
    <cellStyle name="20% - Accent6 6 3 3" xfId="2201" xr:uid="{00000000-0005-0000-0000-0000D6130000}"/>
    <cellStyle name="20% - Accent6 6 3 3 2" xfId="6336" xr:uid="{00000000-0005-0000-0000-0000D7130000}"/>
    <cellStyle name="20% - Accent6 6 3 3 2 2" xfId="13614" xr:uid="{00000000-0005-0000-0000-0000D8130000}"/>
    <cellStyle name="20% - Accent6 6 3 3 3" xfId="9997" xr:uid="{00000000-0005-0000-0000-0000D9130000}"/>
    <cellStyle name="20% - Accent6 6 3 4" xfId="3520" xr:uid="{00000000-0005-0000-0000-0000DA130000}"/>
    <cellStyle name="20% - Accent6 6 3 4 2" xfId="11028" xr:uid="{00000000-0005-0000-0000-0000DB130000}"/>
    <cellStyle name="20% - Accent6 6 3 5" xfId="3920" xr:uid="{00000000-0005-0000-0000-0000DC130000}"/>
    <cellStyle name="20% - Accent6 6 3 5 2" xfId="11428" xr:uid="{00000000-0005-0000-0000-0000DD130000}"/>
    <cellStyle name="20% - Accent6 6 3 6" xfId="5084" xr:uid="{00000000-0005-0000-0000-0000DE130000}"/>
    <cellStyle name="20% - Accent6 6 3 6 2" xfId="12362" xr:uid="{00000000-0005-0000-0000-0000DF130000}"/>
    <cellStyle name="20% - Accent6 6 3 7" xfId="5665" xr:uid="{00000000-0005-0000-0000-0000E0130000}"/>
    <cellStyle name="20% - Accent6 6 3 7 2" xfId="12943" xr:uid="{00000000-0005-0000-0000-0000E1130000}"/>
    <cellStyle name="20% - Accent6 6 3 8" xfId="6334" xr:uid="{00000000-0005-0000-0000-0000E2130000}"/>
    <cellStyle name="20% - Accent6 6 3 8 2" xfId="13612" xr:uid="{00000000-0005-0000-0000-0000E3130000}"/>
    <cellStyle name="20% - Accent6 6 3 9" xfId="7551" xr:uid="{00000000-0005-0000-0000-0000E4130000}"/>
    <cellStyle name="20% - Accent6 6 3 9 2" xfId="14643" xr:uid="{00000000-0005-0000-0000-0000E5130000}"/>
    <cellStyle name="20% - Accent6 6 4" xfId="431" xr:uid="{00000000-0005-0000-0000-0000E6130000}"/>
    <cellStyle name="20% - Accent6 6 4 2" xfId="2203" xr:uid="{00000000-0005-0000-0000-0000E7130000}"/>
    <cellStyle name="20% - Accent6 6 4 2 2" xfId="9999" xr:uid="{00000000-0005-0000-0000-0000E8130000}"/>
    <cellStyle name="20% - Accent6 6 4 3" xfId="3996" xr:uid="{00000000-0005-0000-0000-0000E9130000}"/>
    <cellStyle name="20% - Accent6 6 4 3 2" xfId="11504" xr:uid="{00000000-0005-0000-0000-0000EA130000}"/>
    <cellStyle name="20% - Accent6 6 4 4" xfId="6337" xr:uid="{00000000-0005-0000-0000-0000EB130000}"/>
    <cellStyle name="20% - Accent6 6 4 4 2" xfId="13615" xr:uid="{00000000-0005-0000-0000-0000EC130000}"/>
    <cellStyle name="20% - Accent6 6 4 5" xfId="7843" xr:uid="{00000000-0005-0000-0000-0000ED130000}"/>
    <cellStyle name="20% - Accent6 6 4 5 2" xfId="14935" xr:uid="{00000000-0005-0000-0000-0000EE130000}"/>
    <cellStyle name="20% - Accent6 6 4 6" xfId="9064" xr:uid="{00000000-0005-0000-0000-0000EF130000}"/>
    <cellStyle name="20% - Accent6 6 5" xfId="2196" xr:uid="{00000000-0005-0000-0000-0000F0130000}"/>
    <cellStyle name="20% - Accent6 6 5 2" xfId="6338" xr:uid="{00000000-0005-0000-0000-0000F1130000}"/>
    <cellStyle name="20% - Accent6 6 5 2 2" xfId="13616" xr:uid="{00000000-0005-0000-0000-0000F2130000}"/>
    <cellStyle name="20% - Accent6 6 5 3" xfId="9992" xr:uid="{00000000-0005-0000-0000-0000F3130000}"/>
    <cellStyle name="20% - Accent6 6 6" xfId="3218" xr:uid="{00000000-0005-0000-0000-0000F4130000}"/>
    <cellStyle name="20% - Accent6 6 6 2" xfId="10729" xr:uid="{00000000-0005-0000-0000-0000F5130000}"/>
    <cellStyle name="20% - Accent6 6 7" xfId="3857" xr:uid="{00000000-0005-0000-0000-0000F6130000}"/>
    <cellStyle name="20% - Accent6 6 7 2" xfId="11365" xr:uid="{00000000-0005-0000-0000-0000F7130000}"/>
    <cellStyle name="20% - Accent6 6 8" xfId="4795" xr:uid="{00000000-0005-0000-0000-0000F8130000}"/>
    <cellStyle name="20% - Accent6 6 8 2" xfId="12073" xr:uid="{00000000-0005-0000-0000-0000F9130000}"/>
    <cellStyle name="20% - Accent6 6 9" xfId="5376" xr:uid="{00000000-0005-0000-0000-0000FA130000}"/>
    <cellStyle name="20% - Accent6 6 9 2" xfId="12654" xr:uid="{00000000-0005-0000-0000-0000FB130000}"/>
    <cellStyle name="20% - Accent6 7" xfId="432" xr:uid="{00000000-0005-0000-0000-0000FC130000}"/>
    <cellStyle name="20% - Accent6 7 10" xfId="7287" xr:uid="{00000000-0005-0000-0000-0000FD130000}"/>
    <cellStyle name="20% - Accent6 7 10 2" xfId="14379" xr:uid="{00000000-0005-0000-0000-0000FE130000}"/>
    <cellStyle name="20% - Accent6 7 11" xfId="9065" xr:uid="{00000000-0005-0000-0000-0000FF130000}"/>
    <cellStyle name="20% - Accent6 7 2" xfId="433" xr:uid="{00000000-0005-0000-0000-000000140000}"/>
    <cellStyle name="20% - Accent6 7 2 10" xfId="9066" xr:uid="{00000000-0005-0000-0000-000001140000}"/>
    <cellStyle name="20% - Accent6 7 2 2" xfId="434" xr:uid="{00000000-0005-0000-0000-000002140000}"/>
    <cellStyle name="20% - Accent6 7 2 2 2" xfId="2206" xr:uid="{00000000-0005-0000-0000-000003140000}"/>
    <cellStyle name="20% - Accent6 7 2 2 2 2" xfId="10002" xr:uid="{00000000-0005-0000-0000-000004140000}"/>
    <cellStyle name="20% - Accent6 7 2 2 3" xfId="3143" xr:uid="{00000000-0005-0000-0000-000005140000}"/>
    <cellStyle name="20% - Accent6 7 2 2 3 2" xfId="10654" xr:uid="{00000000-0005-0000-0000-000006140000}"/>
    <cellStyle name="20% - Accent6 7 2 2 4" xfId="6341" xr:uid="{00000000-0005-0000-0000-000007140000}"/>
    <cellStyle name="20% - Accent6 7 2 2 4 2" xfId="13619" xr:uid="{00000000-0005-0000-0000-000008140000}"/>
    <cellStyle name="20% - Accent6 7 2 2 5" xfId="8157" xr:uid="{00000000-0005-0000-0000-000009140000}"/>
    <cellStyle name="20% - Accent6 7 2 2 5 2" xfId="15249" xr:uid="{00000000-0005-0000-0000-00000A140000}"/>
    <cellStyle name="20% - Accent6 7 2 2 6" xfId="9067" xr:uid="{00000000-0005-0000-0000-00000B140000}"/>
    <cellStyle name="20% - Accent6 7 2 3" xfId="2205" xr:uid="{00000000-0005-0000-0000-00000C140000}"/>
    <cellStyle name="20% - Accent6 7 2 3 2" xfId="6342" xr:uid="{00000000-0005-0000-0000-00000D140000}"/>
    <cellStyle name="20% - Accent6 7 2 3 2 2" xfId="13620" xr:uid="{00000000-0005-0000-0000-00000E140000}"/>
    <cellStyle name="20% - Accent6 7 2 3 3" xfId="10001" xr:uid="{00000000-0005-0000-0000-00000F140000}"/>
    <cellStyle name="20% - Accent6 7 2 4" xfId="3545" xr:uid="{00000000-0005-0000-0000-000010140000}"/>
    <cellStyle name="20% - Accent6 7 2 4 2" xfId="11053" xr:uid="{00000000-0005-0000-0000-000011140000}"/>
    <cellStyle name="20% - Accent6 7 2 5" xfId="4048" xr:uid="{00000000-0005-0000-0000-000012140000}"/>
    <cellStyle name="20% - Accent6 7 2 5 2" xfId="11556" xr:uid="{00000000-0005-0000-0000-000013140000}"/>
    <cellStyle name="20% - Accent6 7 2 6" xfId="5109" xr:uid="{00000000-0005-0000-0000-000014140000}"/>
    <cellStyle name="20% - Accent6 7 2 6 2" xfId="12387" xr:uid="{00000000-0005-0000-0000-000015140000}"/>
    <cellStyle name="20% - Accent6 7 2 7" xfId="5690" xr:uid="{00000000-0005-0000-0000-000016140000}"/>
    <cellStyle name="20% - Accent6 7 2 7 2" xfId="12968" xr:uid="{00000000-0005-0000-0000-000017140000}"/>
    <cellStyle name="20% - Accent6 7 2 8" xfId="6340" xr:uid="{00000000-0005-0000-0000-000018140000}"/>
    <cellStyle name="20% - Accent6 7 2 8 2" xfId="13618" xr:uid="{00000000-0005-0000-0000-000019140000}"/>
    <cellStyle name="20% - Accent6 7 2 9" xfId="7576" xr:uid="{00000000-0005-0000-0000-00001A140000}"/>
    <cellStyle name="20% - Accent6 7 2 9 2" xfId="14668" xr:uid="{00000000-0005-0000-0000-00001B140000}"/>
    <cellStyle name="20% - Accent6 7 3" xfId="435" xr:uid="{00000000-0005-0000-0000-00001C140000}"/>
    <cellStyle name="20% - Accent6 7 3 2" xfId="2207" xr:uid="{00000000-0005-0000-0000-00001D140000}"/>
    <cellStyle name="20% - Accent6 7 3 2 2" xfId="10003" xr:uid="{00000000-0005-0000-0000-00001E140000}"/>
    <cellStyle name="20% - Accent6 7 3 3" xfId="4008" xr:uid="{00000000-0005-0000-0000-00001F140000}"/>
    <cellStyle name="20% - Accent6 7 3 3 2" xfId="11516" xr:uid="{00000000-0005-0000-0000-000020140000}"/>
    <cellStyle name="20% - Accent6 7 3 4" xfId="6343" xr:uid="{00000000-0005-0000-0000-000021140000}"/>
    <cellStyle name="20% - Accent6 7 3 4 2" xfId="13621" xr:uid="{00000000-0005-0000-0000-000022140000}"/>
    <cellStyle name="20% - Accent6 7 3 5" xfId="7868" xr:uid="{00000000-0005-0000-0000-000023140000}"/>
    <cellStyle name="20% - Accent6 7 3 5 2" xfId="14960" xr:uid="{00000000-0005-0000-0000-000024140000}"/>
    <cellStyle name="20% - Accent6 7 3 6" xfId="9068" xr:uid="{00000000-0005-0000-0000-000025140000}"/>
    <cellStyle name="20% - Accent6 7 4" xfId="2204" xr:uid="{00000000-0005-0000-0000-000026140000}"/>
    <cellStyle name="20% - Accent6 7 4 2" xfId="6344" xr:uid="{00000000-0005-0000-0000-000027140000}"/>
    <cellStyle name="20% - Accent6 7 4 2 2" xfId="13622" xr:uid="{00000000-0005-0000-0000-000028140000}"/>
    <cellStyle name="20% - Accent6 7 4 3" xfId="10000" xr:uid="{00000000-0005-0000-0000-000029140000}"/>
    <cellStyle name="20% - Accent6 7 5" xfId="3243" xr:uid="{00000000-0005-0000-0000-00002A140000}"/>
    <cellStyle name="20% - Accent6 7 5 2" xfId="10754" xr:uid="{00000000-0005-0000-0000-00002B140000}"/>
    <cellStyle name="20% - Accent6 7 6" xfId="3843" xr:uid="{00000000-0005-0000-0000-00002C140000}"/>
    <cellStyle name="20% - Accent6 7 6 2" xfId="11351" xr:uid="{00000000-0005-0000-0000-00002D140000}"/>
    <cellStyle name="20% - Accent6 7 7" xfId="4820" xr:uid="{00000000-0005-0000-0000-00002E140000}"/>
    <cellStyle name="20% - Accent6 7 7 2" xfId="12098" xr:uid="{00000000-0005-0000-0000-00002F140000}"/>
    <cellStyle name="20% - Accent6 7 8" xfId="5401" xr:uid="{00000000-0005-0000-0000-000030140000}"/>
    <cellStyle name="20% - Accent6 7 8 2" xfId="12679" xr:uid="{00000000-0005-0000-0000-000031140000}"/>
    <cellStyle name="20% - Accent6 7 9" xfId="6339" xr:uid="{00000000-0005-0000-0000-000032140000}"/>
    <cellStyle name="20% - Accent6 7 9 2" xfId="13617" xr:uid="{00000000-0005-0000-0000-000033140000}"/>
    <cellStyle name="20% - Accent6 8" xfId="436" xr:uid="{00000000-0005-0000-0000-000034140000}"/>
    <cellStyle name="20% - Accent6 8 10" xfId="9069" xr:uid="{00000000-0005-0000-0000-000035140000}"/>
    <cellStyle name="20% - Accent6 8 2" xfId="437" xr:uid="{00000000-0005-0000-0000-000036140000}"/>
    <cellStyle name="20% - Accent6 8 2 2" xfId="2209" xr:uid="{00000000-0005-0000-0000-000037140000}"/>
    <cellStyle name="20% - Accent6 8 2 2 2" xfId="10005" xr:uid="{00000000-0005-0000-0000-000038140000}"/>
    <cellStyle name="20% - Accent6 8 2 3" xfId="3163" xr:uid="{00000000-0005-0000-0000-000039140000}"/>
    <cellStyle name="20% - Accent6 8 2 3 2" xfId="10674" xr:uid="{00000000-0005-0000-0000-00003A140000}"/>
    <cellStyle name="20% - Accent6 8 2 4" xfId="6346" xr:uid="{00000000-0005-0000-0000-00003B140000}"/>
    <cellStyle name="20% - Accent6 8 2 4 2" xfId="13624" xr:uid="{00000000-0005-0000-0000-00003C140000}"/>
    <cellStyle name="20% - Accent6 8 2 5" xfId="8006" xr:uid="{00000000-0005-0000-0000-00003D140000}"/>
    <cellStyle name="20% - Accent6 8 2 5 2" xfId="15098" xr:uid="{00000000-0005-0000-0000-00003E140000}"/>
    <cellStyle name="20% - Accent6 8 2 6" xfId="9070" xr:uid="{00000000-0005-0000-0000-00003F140000}"/>
    <cellStyle name="20% - Accent6 8 3" xfId="2208" xr:uid="{00000000-0005-0000-0000-000040140000}"/>
    <cellStyle name="20% - Accent6 8 3 2" xfId="6347" xr:uid="{00000000-0005-0000-0000-000041140000}"/>
    <cellStyle name="20% - Accent6 8 3 2 2" xfId="13625" xr:uid="{00000000-0005-0000-0000-000042140000}"/>
    <cellStyle name="20% - Accent6 8 3 3" xfId="10004" xr:uid="{00000000-0005-0000-0000-000043140000}"/>
    <cellStyle name="20% - Accent6 8 4" xfId="3384" xr:uid="{00000000-0005-0000-0000-000044140000}"/>
    <cellStyle name="20% - Accent6 8 4 2" xfId="10894" xr:uid="{00000000-0005-0000-0000-000045140000}"/>
    <cellStyle name="20% - Accent6 8 5" xfId="3994" xr:uid="{00000000-0005-0000-0000-000046140000}"/>
    <cellStyle name="20% - Accent6 8 5 2" xfId="11502" xr:uid="{00000000-0005-0000-0000-000047140000}"/>
    <cellStyle name="20% - Accent6 8 6" xfId="4958" xr:uid="{00000000-0005-0000-0000-000048140000}"/>
    <cellStyle name="20% - Accent6 8 6 2" xfId="12236" xr:uid="{00000000-0005-0000-0000-000049140000}"/>
    <cellStyle name="20% - Accent6 8 7" xfId="5539" xr:uid="{00000000-0005-0000-0000-00004A140000}"/>
    <cellStyle name="20% - Accent6 8 7 2" xfId="12817" xr:uid="{00000000-0005-0000-0000-00004B140000}"/>
    <cellStyle name="20% - Accent6 8 8" xfId="6345" xr:uid="{00000000-0005-0000-0000-00004C140000}"/>
    <cellStyle name="20% - Accent6 8 8 2" xfId="13623" xr:uid="{00000000-0005-0000-0000-00004D140000}"/>
    <cellStyle name="20% - Accent6 8 9" xfId="7425" xr:uid="{00000000-0005-0000-0000-00004E140000}"/>
    <cellStyle name="20% - Accent6 8 9 2" xfId="14517" xr:uid="{00000000-0005-0000-0000-00004F140000}"/>
    <cellStyle name="20% - Accent6 9" xfId="438" xr:uid="{00000000-0005-0000-0000-000050140000}"/>
    <cellStyle name="20% - Accent6 9 2" xfId="2210" xr:uid="{00000000-0005-0000-0000-000051140000}"/>
    <cellStyle name="20% - Accent6 9 2 2" xfId="10006" xr:uid="{00000000-0005-0000-0000-000052140000}"/>
    <cellStyle name="20% - Accent6 9 3" xfId="3867" xr:uid="{00000000-0005-0000-0000-000053140000}"/>
    <cellStyle name="20% - Accent6 9 3 2" xfId="11375" xr:uid="{00000000-0005-0000-0000-000054140000}"/>
    <cellStyle name="20% - Accent6 9 4" xfId="6348" xr:uid="{00000000-0005-0000-0000-000055140000}"/>
    <cellStyle name="20% - Accent6 9 4 2" xfId="13626" xr:uid="{00000000-0005-0000-0000-000056140000}"/>
    <cellStyle name="20% - Accent6 9 5" xfId="8390" xr:uid="{00000000-0005-0000-0000-000057140000}"/>
    <cellStyle name="20% - Accent6 9 5 2" xfId="15433" xr:uid="{00000000-0005-0000-0000-000058140000}"/>
    <cellStyle name="20% - Accent6 9 6" xfId="9071" xr:uid="{00000000-0005-0000-0000-000059140000}"/>
    <cellStyle name="40% - Accent1" xfId="21" builtinId="31" customBuiltin="1"/>
    <cellStyle name="40% - Accent1 10" xfId="440" xr:uid="{00000000-0005-0000-0000-00005B140000}"/>
    <cellStyle name="40% - Accent1 10 2" xfId="2212" xr:uid="{00000000-0005-0000-0000-00005C140000}"/>
    <cellStyle name="40% - Accent1 10 2 2" xfId="3145" xr:uid="{00000000-0005-0000-0000-00005D140000}"/>
    <cellStyle name="40% - Accent1 10 2 2 2" xfId="10656" xr:uid="{00000000-0005-0000-0000-00005E140000}"/>
    <cellStyle name="40% - Accent1 10 2 3" xfId="6351" xr:uid="{00000000-0005-0000-0000-00005F140000}"/>
    <cellStyle name="40% - Accent1 10 2 3 2" xfId="13629" xr:uid="{00000000-0005-0000-0000-000060140000}"/>
    <cellStyle name="40% - Accent1 10 2 4" xfId="10008" xr:uid="{00000000-0005-0000-0000-000061140000}"/>
    <cellStyle name="40% - Accent1 10 3" xfId="3946" xr:uid="{00000000-0005-0000-0000-000062140000}"/>
    <cellStyle name="40% - Accent1 10 3 2" xfId="11454" xr:uid="{00000000-0005-0000-0000-000063140000}"/>
    <cellStyle name="40% - Accent1 10 4" xfId="6350" xr:uid="{00000000-0005-0000-0000-000064140000}"/>
    <cellStyle name="40% - Accent1 10 4 2" xfId="13628" xr:uid="{00000000-0005-0000-0000-000065140000}"/>
    <cellStyle name="40% - Accent1 10 5" xfId="8480" xr:uid="{00000000-0005-0000-0000-000066140000}"/>
    <cellStyle name="40% - Accent1 10 5 2" xfId="15523" xr:uid="{00000000-0005-0000-0000-000067140000}"/>
    <cellStyle name="40% - Accent1 10 6" xfId="9073" xr:uid="{00000000-0005-0000-0000-000068140000}"/>
    <cellStyle name="40% - Accent1 11" xfId="441" xr:uid="{00000000-0005-0000-0000-000069140000}"/>
    <cellStyle name="40% - Accent1 11 2" xfId="2213" xr:uid="{00000000-0005-0000-0000-00006A140000}"/>
    <cellStyle name="40% - Accent1 11 2 2" xfId="10009" xr:uid="{00000000-0005-0000-0000-00006B140000}"/>
    <cellStyle name="40% - Accent1 11 3" xfId="3685" xr:uid="{00000000-0005-0000-0000-00006C140000}"/>
    <cellStyle name="40% - Accent1 11 3 2" xfId="11193" xr:uid="{00000000-0005-0000-0000-00006D140000}"/>
    <cellStyle name="40% - Accent1 11 4" xfId="6352" xr:uid="{00000000-0005-0000-0000-00006E140000}"/>
    <cellStyle name="40% - Accent1 11 4 2" xfId="13630" xr:uid="{00000000-0005-0000-0000-00006F140000}"/>
    <cellStyle name="40% - Accent1 11 5" xfId="8569" xr:uid="{00000000-0005-0000-0000-000070140000}"/>
    <cellStyle name="40% - Accent1 11 5 2" xfId="15612" xr:uid="{00000000-0005-0000-0000-000071140000}"/>
    <cellStyle name="40% - Accent1 11 6" xfId="9074" xr:uid="{00000000-0005-0000-0000-000072140000}"/>
    <cellStyle name="40% - Accent1 12" xfId="442" xr:uid="{00000000-0005-0000-0000-000073140000}"/>
    <cellStyle name="40% - Accent1 12 2" xfId="443" xr:uid="{00000000-0005-0000-0000-000074140000}"/>
    <cellStyle name="40% - Accent1 12 2 2" xfId="2215" xr:uid="{00000000-0005-0000-0000-000075140000}"/>
    <cellStyle name="40% - Accent1 12 2 2 2" xfId="10011" xr:uid="{00000000-0005-0000-0000-000076140000}"/>
    <cellStyle name="40% - Accent1 12 2 3" xfId="4064" xr:uid="{00000000-0005-0000-0000-000077140000}"/>
    <cellStyle name="40% - Accent1 12 2 3 2" xfId="11572" xr:uid="{00000000-0005-0000-0000-000078140000}"/>
    <cellStyle name="40% - Accent1 12 2 4" xfId="6354" xr:uid="{00000000-0005-0000-0000-000079140000}"/>
    <cellStyle name="40% - Accent1 12 2 4 2" xfId="13632" xr:uid="{00000000-0005-0000-0000-00007A140000}"/>
    <cellStyle name="40% - Accent1 12 2 5" xfId="9076" xr:uid="{00000000-0005-0000-0000-00007B140000}"/>
    <cellStyle name="40% - Accent1 12 3" xfId="2214" xr:uid="{00000000-0005-0000-0000-00007C140000}"/>
    <cellStyle name="40% - Accent1 12 3 2" xfId="10010" xr:uid="{00000000-0005-0000-0000-00007D140000}"/>
    <cellStyle name="40% - Accent1 12 4" xfId="3042" xr:uid="{00000000-0005-0000-0000-00007E140000}"/>
    <cellStyle name="40% - Accent1 12 4 2" xfId="10553" xr:uid="{00000000-0005-0000-0000-00007F140000}"/>
    <cellStyle name="40% - Accent1 12 5" xfId="6353" xr:uid="{00000000-0005-0000-0000-000080140000}"/>
    <cellStyle name="40% - Accent1 12 5 2" xfId="13631" xr:uid="{00000000-0005-0000-0000-000081140000}"/>
    <cellStyle name="40% - Accent1 12 6" xfId="7721" xr:uid="{00000000-0005-0000-0000-000082140000}"/>
    <cellStyle name="40% - Accent1 12 6 2" xfId="14813" xr:uid="{00000000-0005-0000-0000-000083140000}"/>
    <cellStyle name="40% - Accent1 12 7" xfId="9075" xr:uid="{00000000-0005-0000-0000-000084140000}"/>
    <cellStyle name="40% - Accent1 13" xfId="444" xr:uid="{00000000-0005-0000-0000-000085140000}"/>
    <cellStyle name="40% - Accent1 13 2" xfId="2216" xr:uid="{00000000-0005-0000-0000-000086140000}"/>
    <cellStyle name="40% - Accent1 13 2 2" xfId="10012" xr:uid="{00000000-0005-0000-0000-000087140000}"/>
    <cellStyle name="40% - Accent1 13 3" xfId="3055" xr:uid="{00000000-0005-0000-0000-000088140000}"/>
    <cellStyle name="40% - Accent1 13 3 2" xfId="10566" xr:uid="{00000000-0005-0000-0000-000089140000}"/>
    <cellStyle name="40% - Accent1 13 4" xfId="6355" xr:uid="{00000000-0005-0000-0000-00008A140000}"/>
    <cellStyle name="40% - Accent1 13 4 2" xfId="13633" xr:uid="{00000000-0005-0000-0000-00008B140000}"/>
    <cellStyle name="40% - Accent1 13 5" xfId="9077" xr:uid="{00000000-0005-0000-0000-00008C140000}"/>
    <cellStyle name="40% - Accent1 14" xfId="445" xr:uid="{00000000-0005-0000-0000-00008D140000}"/>
    <cellStyle name="40% - Accent1 14 2" xfId="2217" xr:uid="{00000000-0005-0000-0000-00008E140000}"/>
    <cellStyle name="40% - Accent1 14 2 2" xfId="10013" xr:uid="{00000000-0005-0000-0000-00008F140000}"/>
    <cellStyle name="40% - Accent1 14 3" xfId="3978" xr:uid="{00000000-0005-0000-0000-000090140000}"/>
    <cellStyle name="40% - Accent1 14 3 2" xfId="11486" xr:uid="{00000000-0005-0000-0000-000091140000}"/>
    <cellStyle name="40% - Accent1 14 4" xfId="6356" xr:uid="{00000000-0005-0000-0000-000092140000}"/>
    <cellStyle name="40% - Accent1 14 4 2" xfId="13634" xr:uid="{00000000-0005-0000-0000-000093140000}"/>
    <cellStyle name="40% - Accent1 14 5" xfId="9078" xr:uid="{00000000-0005-0000-0000-000094140000}"/>
    <cellStyle name="40% - Accent1 15" xfId="446" xr:uid="{00000000-0005-0000-0000-000095140000}"/>
    <cellStyle name="40% - Accent1 15 2" xfId="2218" xr:uid="{00000000-0005-0000-0000-000096140000}"/>
    <cellStyle name="40% - Accent1 15 2 2" xfId="10014" xr:uid="{00000000-0005-0000-0000-000097140000}"/>
    <cellStyle name="40% - Accent1 15 3" xfId="3973" xr:uid="{00000000-0005-0000-0000-000098140000}"/>
    <cellStyle name="40% - Accent1 15 3 2" xfId="11481" xr:uid="{00000000-0005-0000-0000-000099140000}"/>
    <cellStyle name="40% - Accent1 15 4" xfId="6357" xr:uid="{00000000-0005-0000-0000-00009A140000}"/>
    <cellStyle name="40% - Accent1 15 4 2" xfId="13635" xr:uid="{00000000-0005-0000-0000-00009B140000}"/>
    <cellStyle name="40% - Accent1 15 5" xfId="9079" xr:uid="{00000000-0005-0000-0000-00009C140000}"/>
    <cellStyle name="40% - Accent1 16" xfId="447" xr:uid="{00000000-0005-0000-0000-00009D140000}"/>
    <cellStyle name="40% - Accent1 16 2" xfId="2219" xr:uid="{00000000-0005-0000-0000-00009E140000}"/>
    <cellStyle name="40% - Accent1 16 2 2" xfId="10015" xr:uid="{00000000-0005-0000-0000-00009F140000}"/>
    <cellStyle name="40% - Accent1 16 3" xfId="3915" xr:uid="{00000000-0005-0000-0000-0000A0140000}"/>
    <cellStyle name="40% - Accent1 16 3 2" xfId="11423" xr:uid="{00000000-0005-0000-0000-0000A1140000}"/>
    <cellStyle name="40% - Accent1 16 4" xfId="6358" xr:uid="{00000000-0005-0000-0000-0000A2140000}"/>
    <cellStyle name="40% - Accent1 16 4 2" xfId="13636" xr:uid="{00000000-0005-0000-0000-0000A3140000}"/>
    <cellStyle name="40% - Accent1 16 5" xfId="9080" xr:uid="{00000000-0005-0000-0000-0000A4140000}"/>
    <cellStyle name="40% - Accent1 17" xfId="448" xr:uid="{00000000-0005-0000-0000-0000A5140000}"/>
    <cellStyle name="40% - Accent1 17 2" xfId="2220" xr:uid="{00000000-0005-0000-0000-0000A6140000}"/>
    <cellStyle name="40% - Accent1 17 2 2" xfId="10016" xr:uid="{00000000-0005-0000-0000-0000A7140000}"/>
    <cellStyle name="40% - Accent1 17 3" xfId="3248" xr:uid="{00000000-0005-0000-0000-0000A8140000}"/>
    <cellStyle name="40% - Accent1 17 3 2" xfId="10759" xr:uid="{00000000-0005-0000-0000-0000A9140000}"/>
    <cellStyle name="40% - Accent1 17 4" xfId="6359" xr:uid="{00000000-0005-0000-0000-0000AA140000}"/>
    <cellStyle name="40% - Accent1 17 4 2" xfId="13637" xr:uid="{00000000-0005-0000-0000-0000AB140000}"/>
    <cellStyle name="40% - Accent1 17 5" xfId="9081" xr:uid="{00000000-0005-0000-0000-0000AC140000}"/>
    <cellStyle name="40% - Accent1 18" xfId="449" xr:uid="{00000000-0005-0000-0000-0000AD140000}"/>
    <cellStyle name="40% - Accent1 18 2" xfId="2221" xr:uid="{00000000-0005-0000-0000-0000AE140000}"/>
    <cellStyle name="40% - Accent1 18 2 2" xfId="10017" xr:uid="{00000000-0005-0000-0000-0000AF140000}"/>
    <cellStyle name="40% - Accent1 18 3" xfId="3957" xr:uid="{00000000-0005-0000-0000-0000B0140000}"/>
    <cellStyle name="40% - Accent1 18 3 2" xfId="11465" xr:uid="{00000000-0005-0000-0000-0000B1140000}"/>
    <cellStyle name="40% - Accent1 18 4" xfId="6360" xr:uid="{00000000-0005-0000-0000-0000B2140000}"/>
    <cellStyle name="40% - Accent1 18 4 2" xfId="13638" xr:uid="{00000000-0005-0000-0000-0000B3140000}"/>
    <cellStyle name="40% - Accent1 18 5" xfId="9082" xr:uid="{00000000-0005-0000-0000-0000B4140000}"/>
    <cellStyle name="40% - Accent1 19" xfId="1755" xr:uid="{00000000-0005-0000-0000-0000B5140000}"/>
    <cellStyle name="40% - Accent1 19 2" xfId="3005" xr:uid="{00000000-0005-0000-0000-0000B6140000}"/>
    <cellStyle name="40% - Accent1 19 2 2" xfId="10522" xr:uid="{00000000-0005-0000-0000-0000B7140000}"/>
    <cellStyle name="40% - Accent1 19 3" xfId="3748" xr:uid="{00000000-0005-0000-0000-0000B8140000}"/>
    <cellStyle name="40% - Accent1 19 3 2" xfId="11256" xr:uid="{00000000-0005-0000-0000-0000B9140000}"/>
    <cellStyle name="40% - Accent1 19 4" xfId="6361" xr:uid="{00000000-0005-0000-0000-0000BA140000}"/>
    <cellStyle name="40% - Accent1 19 4 2" xfId="13639" xr:uid="{00000000-0005-0000-0000-0000BB140000}"/>
    <cellStyle name="40% - Accent1 19 5" xfId="9584" xr:uid="{00000000-0005-0000-0000-0000BC140000}"/>
    <cellStyle name="40% - Accent1 2" xfId="450" xr:uid="{00000000-0005-0000-0000-0000BD140000}"/>
    <cellStyle name="40% - Accent1 2 10" xfId="3125" xr:uid="{00000000-0005-0000-0000-0000BE140000}"/>
    <cellStyle name="40% - Accent1 2 10 2" xfId="6363" xr:uid="{00000000-0005-0000-0000-0000BF140000}"/>
    <cellStyle name="40% - Accent1 2 10 2 2" xfId="13641" xr:uid="{00000000-0005-0000-0000-0000C0140000}"/>
    <cellStyle name="40% - Accent1 2 10 3" xfId="10636" xr:uid="{00000000-0005-0000-0000-0000C1140000}"/>
    <cellStyle name="40% - Accent1 2 11" xfId="3965" xr:uid="{00000000-0005-0000-0000-0000C2140000}"/>
    <cellStyle name="40% - Accent1 2 11 2" xfId="11473" xr:uid="{00000000-0005-0000-0000-0000C3140000}"/>
    <cellStyle name="40% - Accent1 2 12" xfId="4725" xr:uid="{00000000-0005-0000-0000-0000C4140000}"/>
    <cellStyle name="40% - Accent1 2 12 2" xfId="12003" xr:uid="{00000000-0005-0000-0000-0000C5140000}"/>
    <cellStyle name="40% - Accent1 2 13" xfId="5306" xr:uid="{00000000-0005-0000-0000-0000C6140000}"/>
    <cellStyle name="40% - Accent1 2 13 2" xfId="12584" xr:uid="{00000000-0005-0000-0000-0000C7140000}"/>
    <cellStyle name="40% - Accent1 2 14" xfId="6362" xr:uid="{00000000-0005-0000-0000-0000C8140000}"/>
    <cellStyle name="40% - Accent1 2 14 2" xfId="13640" xr:uid="{00000000-0005-0000-0000-0000C9140000}"/>
    <cellStyle name="40% - Accent1 2 15" xfId="7192" xr:uid="{00000000-0005-0000-0000-0000CA140000}"/>
    <cellStyle name="40% - Accent1 2 15 2" xfId="14284" xr:uid="{00000000-0005-0000-0000-0000CB140000}"/>
    <cellStyle name="40% - Accent1 2 16" xfId="8630" xr:uid="{00000000-0005-0000-0000-0000CC140000}"/>
    <cellStyle name="40% - Accent1 2 17" xfId="9083" xr:uid="{00000000-0005-0000-0000-0000CD140000}"/>
    <cellStyle name="40% - Accent1 2 2" xfId="451" xr:uid="{00000000-0005-0000-0000-0000CE140000}"/>
    <cellStyle name="40% - Accent1 2 2 10" xfId="6364" xr:uid="{00000000-0005-0000-0000-0000CF140000}"/>
    <cellStyle name="40% - Accent1 2 2 10 2" xfId="13642" xr:uid="{00000000-0005-0000-0000-0000D0140000}"/>
    <cellStyle name="40% - Accent1 2 2 11" xfId="7238" xr:uid="{00000000-0005-0000-0000-0000D1140000}"/>
    <cellStyle name="40% - Accent1 2 2 11 2" xfId="14330" xr:uid="{00000000-0005-0000-0000-0000D2140000}"/>
    <cellStyle name="40% - Accent1 2 2 12" xfId="9084" xr:uid="{00000000-0005-0000-0000-0000D3140000}"/>
    <cellStyle name="40% - Accent1 2 2 2" xfId="452" xr:uid="{00000000-0005-0000-0000-0000D4140000}"/>
    <cellStyle name="40% - Accent1 2 2 2 10" xfId="7381" xr:uid="{00000000-0005-0000-0000-0000D5140000}"/>
    <cellStyle name="40% - Accent1 2 2 2 10 2" xfId="14473" xr:uid="{00000000-0005-0000-0000-0000D6140000}"/>
    <cellStyle name="40% - Accent1 2 2 2 11" xfId="9085" xr:uid="{00000000-0005-0000-0000-0000D7140000}"/>
    <cellStyle name="40% - Accent1 2 2 2 2" xfId="453" xr:uid="{00000000-0005-0000-0000-0000D8140000}"/>
    <cellStyle name="40% - Accent1 2 2 2 2 10" xfId="9086" xr:uid="{00000000-0005-0000-0000-0000D9140000}"/>
    <cellStyle name="40% - Accent1 2 2 2 2 2" xfId="454" xr:uid="{00000000-0005-0000-0000-0000DA140000}"/>
    <cellStyle name="40% - Accent1 2 2 2 2 2 2" xfId="2226" xr:uid="{00000000-0005-0000-0000-0000DB140000}"/>
    <cellStyle name="40% - Accent1 2 2 2 2 2 2 2" xfId="10022" xr:uid="{00000000-0005-0000-0000-0000DC140000}"/>
    <cellStyle name="40% - Accent1 2 2 2 2 2 3" xfId="3836" xr:uid="{00000000-0005-0000-0000-0000DD140000}"/>
    <cellStyle name="40% - Accent1 2 2 2 2 2 3 2" xfId="11344" xr:uid="{00000000-0005-0000-0000-0000DE140000}"/>
    <cellStyle name="40% - Accent1 2 2 2 2 2 4" xfId="6367" xr:uid="{00000000-0005-0000-0000-0000DF140000}"/>
    <cellStyle name="40% - Accent1 2 2 2 2 2 4 2" xfId="13645" xr:uid="{00000000-0005-0000-0000-0000E0140000}"/>
    <cellStyle name="40% - Accent1 2 2 2 2 2 5" xfId="8251" xr:uid="{00000000-0005-0000-0000-0000E1140000}"/>
    <cellStyle name="40% - Accent1 2 2 2 2 2 5 2" xfId="15343" xr:uid="{00000000-0005-0000-0000-0000E2140000}"/>
    <cellStyle name="40% - Accent1 2 2 2 2 2 6" xfId="9087" xr:uid="{00000000-0005-0000-0000-0000E3140000}"/>
    <cellStyle name="40% - Accent1 2 2 2 2 3" xfId="2225" xr:uid="{00000000-0005-0000-0000-0000E4140000}"/>
    <cellStyle name="40% - Accent1 2 2 2 2 3 2" xfId="6368" xr:uid="{00000000-0005-0000-0000-0000E5140000}"/>
    <cellStyle name="40% - Accent1 2 2 2 2 3 2 2" xfId="13646" xr:uid="{00000000-0005-0000-0000-0000E6140000}"/>
    <cellStyle name="40% - Accent1 2 2 2 2 3 3" xfId="10021" xr:uid="{00000000-0005-0000-0000-0000E7140000}"/>
    <cellStyle name="40% - Accent1 2 2 2 2 4" xfId="3639" xr:uid="{00000000-0005-0000-0000-0000E8140000}"/>
    <cellStyle name="40% - Accent1 2 2 2 2 4 2" xfId="11147" xr:uid="{00000000-0005-0000-0000-0000E9140000}"/>
    <cellStyle name="40% - Accent1 2 2 2 2 5" xfId="3887" xr:uid="{00000000-0005-0000-0000-0000EA140000}"/>
    <cellStyle name="40% - Accent1 2 2 2 2 5 2" xfId="11395" xr:uid="{00000000-0005-0000-0000-0000EB140000}"/>
    <cellStyle name="40% - Accent1 2 2 2 2 6" xfId="5203" xr:uid="{00000000-0005-0000-0000-0000EC140000}"/>
    <cellStyle name="40% - Accent1 2 2 2 2 6 2" xfId="12481" xr:uid="{00000000-0005-0000-0000-0000ED140000}"/>
    <cellStyle name="40% - Accent1 2 2 2 2 7" xfId="5784" xr:uid="{00000000-0005-0000-0000-0000EE140000}"/>
    <cellStyle name="40% - Accent1 2 2 2 2 7 2" xfId="13062" xr:uid="{00000000-0005-0000-0000-0000EF140000}"/>
    <cellStyle name="40% - Accent1 2 2 2 2 8" xfId="6366" xr:uid="{00000000-0005-0000-0000-0000F0140000}"/>
    <cellStyle name="40% - Accent1 2 2 2 2 8 2" xfId="13644" xr:uid="{00000000-0005-0000-0000-0000F1140000}"/>
    <cellStyle name="40% - Accent1 2 2 2 2 9" xfId="7670" xr:uid="{00000000-0005-0000-0000-0000F2140000}"/>
    <cellStyle name="40% - Accent1 2 2 2 2 9 2" xfId="14762" xr:uid="{00000000-0005-0000-0000-0000F3140000}"/>
    <cellStyle name="40% - Accent1 2 2 2 3" xfId="455" xr:uid="{00000000-0005-0000-0000-0000F4140000}"/>
    <cellStyle name="40% - Accent1 2 2 2 3 2" xfId="2227" xr:uid="{00000000-0005-0000-0000-0000F5140000}"/>
    <cellStyle name="40% - Accent1 2 2 2 3 2 2" xfId="10023" xr:uid="{00000000-0005-0000-0000-0000F6140000}"/>
    <cellStyle name="40% - Accent1 2 2 2 3 3" xfId="4031" xr:uid="{00000000-0005-0000-0000-0000F7140000}"/>
    <cellStyle name="40% - Accent1 2 2 2 3 3 2" xfId="11539" xr:uid="{00000000-0005-0000-0000-0000F8140000}"/>
    <cellStyle name="40% - Accent1 2 2 2 3 4" xfId="6369" xr:uid="{00000000-0005-0000-0000-0000F9140000}"/>
    <cellStyle name="40% - Accent1 2 2 2 3 4 2" xfId="13647" xr:uid="{00000000-0005-0000-0000-0000FA140000}"/>
    <cellStyle name="40% - Accent1 2 2 2 3 5" xfId="7962" xr:uid="{00000000-0005-0000-0000-0000FB140000}"/>
    <cellStyle name="40% - Accent1 2 2 2 3 5 2" xfId="15054" xr:uid="{00000000-0005-0000-0000-0000FC140000}"/>
    <cellStyle name="40% - Accent1 2 2 2 3 6" xfId="9088" xr:uid="{00000000-0005-0000-0000-0000FD140000}"/>
    <cellStyle name="40% - Accent1 2 2 2 4" xfId="2224" xr:uid="{00000000-0005-0000-0000-0000FE140000}"/>
    <cellStyle name="40% - Accent1 2 2 2 4 2" xfId="6370" xr:uid="{00000000-0005-0000-0000-0000FF140000}"/>
    <cellStyle name="40% - Accent1 2 2 2 4 2 2" xfId="13648" xr:uid="{00000000-0005-0000-0000-000000150000}"/>
    <cellStyle name="40% - Accent1 2 2 2 4 3" xfId="10020" xr:uid="{00000000-0005-0000-0000-000001150000}"/>
    <cellStyle name="40% - Accent1 2 2 2 5" xfId="3339" xr:uid="{00000000-0005-0000-0000-000002150000}"/>
    <cellStyle name="40% - Accent1 2 2 2 5 2" xfId="10850" xr:uid="{00000000-0005-0000-0000-000003150000}"/>
    <cellStyle name="40% - Accent1 2 2 2 6" xfId="3774" xr:uid="{00000000-0005-0000-0000-000004150000}"/>
    <cellStyle name="40% - Accent1 2 2 2 6 2" xfId="11282" xr:uid="{00000000-0005-0000-0000-000005150000}"/>
    <cellStyle name="40% - Accent1 2 2 2 7" xfId="4914" xr:uid="{00000000-0005-0000-0000-000006150000}"/>
    <cellStyle name="40% - Accent1 2 2 2 7 2" xfId="12192" xr:uid="{00000000-0005-0000-0000-000007150000}"/>
    <cellStyle name="40% - Accent1 2 2 2 8" xfId="5495" xr:uid="{00000000-0005-0000-0000-000008150000}"/>
    <cellStyle name="40% - Accent1 2 2 2 8 2" xfId="12773" xr:uid="{00000000-0005-0000-0000-000009150000}"/>
    <cellStyle name="40% - Accent1 2 2 2 9" xfId="6365" xr:uid="{00000000-0005-0000-0000-00000A150000}"/>
    <cellStyle name="40% - Accent1 2 2 2 9 2" xfId="13643" xr:uid="{00000000-0005-0000-0000-00000B150000}"/>
    <cellStyle name="40% - Accent1 2 2 3" xfId="456" xr:uid="{00000000-0005-0000-0000-00000C150000}"/>
    <cellStyle name="40% - Accent1 2 2 3 10" xfId="9089" xr:uid="{00000000-0005-0000-0000-00000D150000}"/>
    <cellStyle name="40% - Accent1 2 2 3 2" xfId="457" xr:uid="{00000000-0005-0000-0000-00000E150000}"/>
    <cellStyle name="40% - Accent1 2 2 3 2 2" xfId="2229" xr:uid="{00000000-0005-0000-0000-00000F150000}"/>
    <cellStyle name="40% - Accent1 2 2 3 2 2 2" xfId="10025" xr:uid="{00000000-0005-0000-0000-000010150000}"/>
    <cellStyle name="40% - Accent1 2 2 3 2 3" xfId="3948" xr:uid="{00000000-0005-0000-0000-000011150000}"/>
    <cellStyle name="40% - Accent1 2 2 3 2 3 2" xfId="11456" xr:uid="{00000000-0005-0000-0000-000012150000}"/>
    <cellStyle name="40% - Accent1 2 2 3 2 4" xfId="6372" xr:uid="{00000000-0005-0000-0000-000013150000}"/>
    <cellStyle name="40% - Accent1 2 2 3 2 4 2" xfId="13650" xr:uid="{00000000-0005-0000-0000-000014150000}"/>
    <cellStyle name="40% - Accent1 2 2 3 2 5" xfId="8108" xr:uid="{00000000-0005-0000-0000-000015150000}"/>
    <cellStyle name="40% - Accent1 2 2 3 2 5 2" xfId="15200" xr:uid="{00000000-0005-0000-0000-000016150000}"/>
    <cellStyle name="40% - Accent1 2 2 3 2 6" xfId="9090" xr:uid="{00000000-0005-0000-0000-000017150000}"/>
    <cellStyle name="40% - Accent1 2 2 3 3" xfId="2228" xr:uid="{00000000-0005-0000-0000-000018150000}"/>
    <cellStyle name="40% - Accent1 2 2 3 3 2" xfId="6373" xr:uid="{00000000-0005-0000-0000-000019150000}"/>
    <cellStyle name="40% - Accent1 2 2 3 3 2 2" xfId="13651" xr:uid="{00000000-0005-0000-0000-00001A150000}"/>
    <cellStyle name="40% - Accent1 2 2 3 3 3" xfId="10024" xr:uid="{00000000-0005-0000-0000-00001B150000}"/>
    <cellStyle name="40% - Accent1 2 2 3 4" xfId="3496" xr:uid="{00000000-0005-0000-0000-00001C150000}"/>
    <cellStyle name="40% - Accent1 2 2 3 4 2" xfId="11004" xr:uid="{00000000-0005-0000-0000-00001D150000}"/>
    <cellStyle name="40% - Accent1 2 2 3 5" xfId="3079" xr:uid="{00000000-0005-0000-0000-00001E150000}"/>
    <cellStyle name="40% - Accent1 2 2 3 5 2" xfId="10590" xr:uid="{00000000-0005-0000-0000-00001F150000}"/>
    <cellStyle name="40% - Accent1 2 2 3 6" xfId="5060" xr:uid="{00000000-0005-0000-0000-000020150000}"/>
    <cellStyle name="40% - Accent1 2 2 3 6 2" xfId="12338" xr:uid="{00000000-0005-0000-0000-000021150000}"/>
    <cellStyle name="40% - Accent1 2 2 3 7" xfId="5641" xr:uid="{00000000-0005-0000-0000-000022150000}"/>
    <cellStyle name="40% - Accent1 2 2 3 7 2" xfId="12919" xr:uid="{00000000-0005-0000-0000-000023150000}"/>
    <cellStyle name="40% - Accent1 2 2 3 8" xfId="6371" xr:uid="{00000000-0005-0000-0000-000024150000}"/>
    <cellStyle name="40% - Accent1 2 2 3 8 2" xfId="13649" xr:uid="{00000000-0005-0000-0000-000025150000}"/>
    <cellStyle name="40% - Accent1 2 2 3 9" xfId="7527" xr:uid="{00000000-0005-0000-0000-000026150000}"/>
    <cellStyle name="40% - Accent1 2 2 3 9 2" xfId="14619" xr:uid="{00000000-0005-0000-0000-000027150000}"/>
    <cellStyle name="40% - Accent1 2 2 4" xfId="458" xr:uid="{00000000-0005-0000-0000-000028150000}"/>
    <cellStyle name="40% - Accent1 2 2 4 2" xfId="2230" xr:uid="{00000000-0005-0000-0000-000029150000}"/>
    <cellStyle name="40% - Accent1 2 2 4 2 2" xfId="10026" xr:uid="{00000000-0005-0000-0000-00002A150000}"/>
    <cellStyle name="40% - Accent1 2 2 4 3" xfId="3158" xr:uid="{00000000-0005-0000-0000-00002B150000}"/>
    <cellStyle name="40% - Accent1 2 2 4 3 2" xfId="10669" xr:uid="{00000000-0005-0000-0000-00002C150000}"/>
    <cellStyle name="40% - Accent1 2 2 4 4" xfId="6374" xr:uid="{00000000-0005-0000-0000-00002D150000}"/>
    <cellStyle name="40% - Accent1 2 2 4 4 2" xfId="13652" xr:uid="{00000000-0005-0000-0000-00002E150000}"/>
    <cellStyle name="40% - Accent1 2 2 4 5" xfId="8455" xr:uid="{00000000-0005-0000-0000-00002F150000}"/>
    <cellStyle name="40% - Accent1 2 2 4 5 2" xfId="15498" xr:uid="{00000000-0005-0000-0000-000030150000}"/>
    <cellStyle name="40% - Accent1 2 2 4 6" xfId="9091" xr:uid="{00000000-0005-0000-0000-000031150000}"/>
    <cellStyle name="40% - Accent1 2 2 5" xfId="2223" xr:uid="{00000000-0005-0000-0000-000032150000}"/>
    <cellStyle name="40% - Accent1 2 2 5 2" xfId="6375" xr:uid="{00000000-0005-0000-0000-000033150000}"/>
    <cellStyle name="40% - Accent1 2 2 5 2 2" xfId="13653" xr:uid="{00000000-0005-0000-0000-000034150000}"/>
    <cellStyle name="40% - Accent1 2 2 5 3" xfId="8544" xr:uid="{00000000-0005-0000-0000-000035150000}"/>
    <cellStyle name="40% - Accent1 2 2 5 3 2" xfId="15587" xr:uid="{00000000-0005-0000-0000-000036150000}"/>
    <cellStyle name="40% - Accent1 2 2 5 4" xfId="10019" xr:uid="{00000000-0005-0000-0000-000037150000}"/>
    <cellStyle name="40% - Accent1 2 2 6" xfId="3194" xr:uid="{00000000-0005-0000-0000-000038150000}"/>
    <cellStyle name="40% - Accent1 2 2 6 2" xfId="7819" xr:uid="{00000000-0005-0000-0000-000039150000}"/>
    <cellStyle name="40% - Accent1 2 2 6 2 2" xfId="14911" xr:uid="{00000000-0005-0000-0000-00003A150000}"/>
    <cellStyle name="40% - Accent1 2 2 6 3" xfId="10705" xr:uid="{00000000-0005-0000-0000-00003B150000}"/>
    <cellStyle name="40% - Accent1 2 2 7" xfId="3159" xr:uid="{00000000-0005-0000-0000-00003C150000}"/>
    <cellStyle name="40% - Accent1 2 2 7 2" xfId="10670" xr:uid="{00000000-0005-0000-0000-00003D150000}"/>
    <cellStyle name="40% - Accent1 2 2 8" xfId="4771" xr:uid="{00000000-0005-0000-0000-00003E150000}"/>
    <cellStyle name="40% - Accent1 2 2 8 2" xfId="12049" xr:uid="{00000000-0005-0000-0000-00003F150000}"/>
    <cellStyle name="40% - Accent1 2 2 9" xfId="5352" xr:uid="{00000000-0005-0000-0000-000040150000}"/>
    <cellStyle name="40% - Accent1 2 2 9 2" xfId="12630" xr:uid="{00000000-0005-0000-0000-000041150000}"/>
    <cellStyle name="40% - Accent1 2 3" xfId="459" xr:uid="{00000000-0005-0000-0000-000042150000}"/>
    <cellStyle name="40% - Accent1 2 3 10" xfId="7335" xr:uid="{00000000-0005-0000-0000-000043150000}"/>
    <cellStyle name="40% - Accent1 2 3 10 2" xfId="14427" xr:uid="{00000000-0005-0000-0000-000044150000}"/>
    <cellStyle name="40% - Accent1 2 3 11" xfId="9092" xr:uid="{00000000-0005-0000-0000-000045150000}"/>
    <cellStyle name="40% - Accent1 2 3 2" xfId="460" xr:uid="{00000000-0005-0000-0000-000046150000}"/>
    <cellStyle name="40% - Accent1 2 3 2 10" xfId="9093" xr:uid="{00000000-0005-0000-0000-000047150000}"/>
    <cellStyle name="40% - Accent1 2 3 2 2" xfId="461" xr:uid="{00000000-0005-0000-0000-000048150000}"/>
    <cellStyle name="40% - Accent1 2 3 2 2 2" xfId="2233" xr:uid="{00000000-0005-0000-0000-000049150000}"/>
    <cellStyle name="40% - Accent1 2 3 2 2 2 2" xfId="10029" xr:uid="{00000000-0005-0000-0000-00004A150000}"/>
    <cellStyle name="40% - Accent1 2 3 2 2 3" xfId="3081" xr:uid="{00000000-0005-0000-0000-00004B150000}"/>
    <cellStyle name="40% - Accent1 2 3 2 2 3 2" xfId="10592" xr:uid="{00000000-0005-0000-0000-00004C150000}"/>
    <cellStyle name="40% - Accent1 2 3 2 2 4" xfId="6378" xr:uid="{00000000-0005-0000-0000-00004D150000}"/>
    <cellStyle name="40% - Accent1 2 3 2 2 4 2" xfId="13656" xr:uid="{00000000-0005-0000-0000-00004E150000}"/>
    <cellStyle name="40% - Accent1 2 3 2 2 5" xfId="8205" xr:uid="{00000000-0005-0000-0000-00004F150000}"/>
    <cellStyle name="40% - Accent1 2 3 2 2 5 2" xfId="15297" xr:uid="{00000000-0005-0000-0000-000050150000}"/>
    <cellStyle name="40% - Accent1 2 3 2 2 6" xfId="9094" xr:uid="{00000000-0005-0000-0000-000051150000}"/>
    <cellStyle name="40% - Accent1 2 3 2 3" xfId="2232" xr:uid="{00000000-0005-0000-0000-000052150000}"/>
    <cellStyle name="40% - Accent1 2 3 2 3 2" xfId="6379" xr:uid="{00000000-0005-0000-0000-000053150000}"/>
    <cellStyle name="40% - Accent1 2 3 2 3 2 2" xfId="13657" xr:uid="{00000000-0005-0000-0000-000054150000}"/>
    <cellStyle name="40% - Accent1 2 3 2 3 3" xfId="10028" xr:uid="{00000000-0005-0000-0000-000055150000}"/>
    <cellStyle name="40% - Accent1 2 3 2 4" xfId="3593" xr:uid="{00000000-0005-0000-0000-000056150000}"/>
    <cellStyle name="40% - Accent1 2 3 2 4 2" xfId="11101" xr:uid="{00000000-0005-0000-0000-000057150000}"/>
    <cellStyle name="40% - Accent1 2 3 2 5" xfId="3905" xr:uid="{00000000-0005-0000-0000-000058150000}"/>
    <cellStyle name="40% - Accent1 2 3 2 5 2" xfId="11413" xr:uid="{00000000-0005-0000-0000-000059150000}"/>
    <cellStyle name="40% - Accent1 2 3 2 6" xfId="5157" xr:uid="{00000000-0005-0000-0000-00005A150000}"/>
    <cellStyle name="40% - Accent1 2 3 2 6 2" xfId="12435" xr:uid="{00000000-0005-0000-0000-00005B150000}"/>
    <cellStyle name="40% - Accent1 2 3 2 7" xfId="5738" xr:uid="{00000000-0005-0000-0000-00005C150000}"/>
    <cellStyle name="40% - Accent1 2 3 2 7 2" xfId="13016" xr:uid="{00000000-0005-0000-0000-00005D150000}"/>
    <cellStyle name="40% - Accent1 2 3 2 8" xfId="6377" xr:uid="{00000000-0005-0000-0000-00005E150000}"/>
    <cellStyle name="40% - Accent1 2 3 2 8 2" xfId="13655" xr:uid="{00000000-0005-0000-0000-00005F150000}"/>
    <cellStyle name="40% - Accent1 2 3 2 9" xfId="7624" xr:uid="{00000000-0005-0000-0000-000060150000}"/>
    <cellStyle name="40% - Accent1 2 3 2 9 2" xfId="14716" xr:uid="{00000000-0005-0000-0000-000061150000}"/>
    <cellStyle name="40% - Accent1 2 3 3" xfId="462" xr:uid="{00000000-0005-0000-0000-000062150000}"/>
    <cellStyle name="40% - Accent1 2 3 3 2" xfId="2234" xr:uid="{00000000-0005-0000-0000-000063150000}"/>
    <cellStyle name="40% - Accent1 2 3 3 2 2" xfId="10030" xr:uid="{00000000-0005-0000-0000-000064150000}"/>
    <cellStyle name="40% - Accent1 2 3 3 3" xfId="3876" xr:uid="{00000000-0005-0000-0000-000065150000}"/>
    <cellStyle name="40% - Accent1 2 3 3 3 2" xfId="11384" xr:uid="{00000000-0005-0000-0000-000066150000}"/>
    <cellStyle name="40% - Accent1 2 3 3 4" xfId="6380" xr:uid="{00000000-0005-0000-0000-000067150000}"/>
    <cellStyle name="40% - Accent1 2 3 3 4 2" xfId="13658" xr:uid="{00000000-0005-0000-0000-000068150000}"/>
    <cellStyle name="40% - Accent1 2 3 3 5" xfId="7916" xr:uid="{00000000-0005-0000-0000-000069150000}"/>
    <cellStyle name="40% - Accent1 2 3 3 5 2" xfId="15008" xr:uid="{00000000-0005-0000-0000-00006A150000}"/>
    <cellStyle name="40% - Accent1 2 3 3 6" xfId="9095" xr:uid="{00000000-0005-0000-0000-00006B150000}"/>
    <cellStyle name="40% - Accent1 2 3 4" xfId="2231" xr:uid="{00000000-0005-0000-0000-00006C150000}"/>
    <cellStyle name="40% - Accent1 2 3 4 2" xfId="6381" xr:uid="{00000000-0005-0000-0000-00006D150000}"/>
    <cellStyle name="40% - Accent1 2 3 4 2 2" xfId="13659" xr:uid="{00000000-0005-0000-0000-00006E150000}"/>
    <cellStyle name="40% - Accent1 2 3 4 3" xfId="10027" xr:uid="{00000000-0005-0000-0000-00006F150000}"/>
    <cellStyle name="40% - Accent1 2 3 5" xfId="3293" xr:uid="{00000000-0005-0000-0000-000070150000}"/>
    <cellStyle name="40% - Accent1 2 3 5 2" xfId="10804" xr:uid="{00000000-0005-0000-0000-000071150000}"/>
    <cellStyle name="40% - Accent1 2 3 6" xfId="3398" xr:uid="{00000000-0005-0000-0000-000072150000}"/>
    <cellStyle name="40% - Accent1 2 3 6 2" xfId="10906" xr:uid="{00000000-0005-0000-0000-000073150000}"/>
    <cellStyle name="40% - Accent1 2 3 7" xfId="4868" xr:uid="{00000000-0005-0000-0000-000074150000}"/>
    <cellStyle name="40% - Accent1 2 3 7 2" xfId="12146" xr:uid="{00000000-0005-0000-0000-000075150000}"/>
    <cellStyle name="40% - Accent1 2 3 8" xfId="5449" xr:uid="{00000000-0005-0000-0000-000076150000}"/>
    <cellStyle name="40% - Accent1 2 3 8 2" xfId="12727" xr:uid="{00000000-0005-0000-0000-000077150000}"/>
    <cellStyle name="40% - Accent1 2 3 9" xfId="6376" xr:uid="{00000000-0005-0000-0000-000078150000}"/>
    <cellStyle name="40% - Accent1 2 3 9 2" xfId="13654" xr:uid="{00000000-0005-0000-0000-000079150000}"/>
    <cellStyle name="40% - Accent1 2 4" xfId="463" xr:uid="{00000000-0005-0000-0000-00007A150000}"/>
    <cellStyle name="40% - Accent1 2 4 10" xfId="9096" xr:uid="{00000000-0005-0000-0000-00007B150000}"/>
    <cellStyle name="40% - Accent1 2 4 2" xfId="464" xr:uid="{00000000-0005-0000-0000-00007C150000}"/>
    <cellStyle name="40% - Accent1 2 4 2 2" xfId="2236" xr:uid="{00000000-0005-0000-0000-00007D150000}"/>
    <cellStyle name="40% - Accent1 2 4 2 2 2" xfId="10032" xr:uid="{00000000-0005-0000-0000-00007E150000}"/>
    <cellStyle name="40% - Accent1 2 4 2 3" xfId="3888" xr:uid="{00000000-0005-0000-0000-00007F150000}"/>
    <cellStyle name="40% - Accent1 2 4 2 3 2" xfId="11396" xr:uid="{00000000-0005-0000-0000-000080150000}"/>
    <cellStyle name="40% - Accent1 2 4 2 4" xfId="6383" xr:uid="{00000000-0005-0000-0000-000081150000}"/>
    <cellStyle name="40% - Accent1 2 4 2 4 2" xfId="13661" xr:uid="{00000000-0005-0000-0000-000082150000}"/>
    <cellStyle name="40% - Accent1 2 4 2 5" xfId="8062" xr:uid="{00000000-0005-0000-0000-000083150000}"/>
    <cellStyle name="40% - Accent1 2 4 2 5 2" xfId="15154" xr:uid="{00000000-0005-0000-0000-000084150000}"/>
    <cellStyle name="40% - Accent1 2 4 2 6" xfId="9097" xr:uid="{00000000-0005-0000-0000-000085150000}"/>
    <cellStyle name="40% - Accent1 2 4 3" xfId="2235" xr:uid="{00000000-0005-0000-0000-000086150000}"/>
    <cellStyle name="40% - Accent1 2 4 3 2" xfId="6384" xr:uid="{00000000-0005-0000-0000-000087150000}"/>
    <cellStyle name="40% - Accent1 2 4 3 2 2" xfId="13662" xr:uid="{00000000-0005-0000-0000-000088150000}"/>
    <cellStyle name="40% - Accent1 2 4 3 3" xfId="10031" xr:uid="{00000000-0005-0000-0000-000089150000}"/>
    <cellStyle name="40% - Accent1 2 4 4" xfId="3450" xr:uid="{00000000-0005-0000-0000-00008A150000}"/>
    <cellStyle name="40% - Accent1 2 4 4 2" xfId="10958" xr:uid="{00000000-0005-0000-0000-00008B150000}"/>
    <cellStyle name="40% - Accent1 2 4 5" xfId="4085" xr:uid="{00000000-0005-0000-0000-00008C150000}"/>
    <cellStyle name="40% - Accent1 2 4 5 2" xfId="11593" xr:uid="{00000000-0005-0000-0000-00008D150000}"/>
    <cellStyle name="40% - Accent1 2 4 6" xfId="5014" xr:uid="{00000000-0005-0000-0000-00008E150000}"/>
    <cellStyle name="40% - Accent1 2 4 6 2" xfId="12292" xr:uid="{00000000-0005-0000-0000-00008F150000}"/>
    <cellStyle name="40% - Accent1 2 4 7" xfId="5595" xr:uid="{00000000-0005-0000-0000-000090150000}"/>
    <cellStyle name="40% - Accent1 2 4 7 2" xfId="12873" xr:uid="{00000000-0005-0000-0000-000091150000}"/>
    <cellStyle name="40% - Accent1 2 4 8" xfId="6382" xr:uid="{00000000-0005-0000-0000-000092150000}"/>
    <cellStyle name="40% - Accent1 2 4 8 2" xfId="13660" xr:uid="{00000000-0005-0000-0000-000093150000}"/>
    <cellStyle name="40% - Accent1 2 4 9" xfId="7481" xr:uid="{00000000-0005-0000-0000-000094150000}"/>
    <cellStyle name="40% - Accent1 2 4 9 2" xfId="14573" xr:uid="{00000000-0005-0000-0000-000095150000}"/>
    <cellStyle name="40% - Accent1 2 5" xfId="465" xr:uid="{00000000-0005-0000-0000-000096150000}"/>
    <cellStyle name="40% - Accent1 2 5 2" xfId="466" xr:uid="{00000000-0005-0000-0000-000097150000}"/>
    <cellStyle name="40% - Accent1 2 5 2 2" xfId="2238" xr:uid="{00000000-0005-0000-0000-000098150000}"/>
    <cellStyle name="40% - Accent1 2 5 2 2 2" xfId="10034" xr:uid="{00000000-0005-0000-0000-000099150000}"/>
    <cellStyle name="40% - Accent1 2 5 2 3" xfId="3061" xr:uid="{00000000-0005-0000-0000-00009A150000}"/>
    <cellStyle name="40% - Accent1 2 5 2 3 2" xfId="10572" xr:uid="{00000000-0005-0000-0000-00009B150000}"/>
    <cellStyle name="40% - Accent1 2 5 2 4" xfId="6386" xr:uid="{00000000-0005-0000-0000-00009C150000}"/>
    <cellStyle name="40% - Accent1 2 5 2 4 2" xfId="13664" xr:uid="{00000000-0005-0000-0000-00009D150000}"/>
    <cellStyle name="40% - Accent1 2 5 2 5" xfId="9099" xr:uid="{00000000-0005-0000-0000-00009E150000}"/>
    <cellStyle name="40% - Accent1 2 5 3" xfId="2237" xr:uid="{00000000-0005-0000-0000-00009F150000}"/>
    <cellStyle name="40% - Accent1 2 5 3 2" xfId="10033" xr:uid="{00000000-0005-0000-0000-0000A0150000}"/>
    <cellStyle name="40% - Accent1 2 5 4" xfId="3687" xr:uid="{00000000-0005-0000-0000-0000A1150000}"/>
    <cellStyle name="40% - Accent1 2 5 4 2" xfId="11195" xr:uid="{00000000-0005-0000-0000-0000A2150000}"/>
    <cellStyle name="40% - Accent1 2 5 5" xfId="6385" xr:uid="{00000000-0005-0000-0000-0000A3150000}"/>
    <cellStyle name="40% - Accent1 2 5 5 2" xfId="13663" xr:uid="{00000000-0005-0000-0000-0000A4150000}"/>
    <cellStyle name="40% - Accent1 2 5 6" xfId="8302" xr:uid="{00000000-0005-0000-0000-0000A5150000}"/>
    <cellStyle name="40% - Accent1 2 5 6 2" xfId="15394" xr:uid="{00000000-0005-0000-0000-0000A6150000}"/>
    <cellStyle name="40% - Accent1 2 5 7" xfId="9098" xr:uid="{00000000-0005-0000-0000-0000A7150000}"/>
    <cellStyle name="40% - Accent1 2 6" xfId="467" xr:uid="{00000000-0005-0000-0000-0000A8150000}"/>
    <cellStyle name="40% - Accent1 2 6 2" xfId="2239" xr:uid="{00000000-0005-0000-0000-0000A9150000}"/>
    <cellStyle name="40% - Accent1 2 6 2 2" xfId="10035" xr:uid="{00000000-0005-0000-0000-0000AA150000}"/>
    <cellStyle name="40% - Accent1 2 6 3" xfId="3804" xr:uid="{00000000-0005-0000-0000-0000AB150000}"/>
    <cellStyle name="40% - Accent1 2 6 3 2" xfId="11312" xr:uid="{00000000-0005-0000-0000-0000AC150000}"/>
    <cellStyle name="40% - Accent1 2 6 4" xfId="6387" xr:uid="{00000000-0005-0000-0000-0000AD150000}"/>
    <cellStyle name="40% - Accent1 2 6 4 2" xfId="13665" xr:uid="{00000000-0005-0000-0000-0000AE150000}"/>
    <cellStyle name="40% - Accent1 2 6 5" xfId="8409" xr:uid="{00000000-0005-0000-0000-0000AF150000}"/>
    <cellStyle name="40% - Accent1 2 6 5 2" xfId="15452" xr:uid="{00000000-0005-0000-0000-0000B0150000}"/>
    <cellStyle name="40% - Accent1 2 6 6" xfId="9100" xr:uid="{00000000-0005-0000-0000-0000B1150000}"/>
    <cellStyle name="40% - Accent1 2 7" xfId="468" xr:uid="{00000000-0005-0000-0000-0000B2150000}"/>
    <cellStyle name="40% - Accent1 2 7 2" xfId="2240" xr:uid="{00000000-0005-0000-0000-0000B3150000}"/>
    <cellStyle name="40% - Accent1 2 7 2 2" xfId="10036" xr:uid="{00000000-0005-0000-0000-0000B4150000}"/>
    <cellStyle name="40% - Accent1 2 7 3" xfId="3800" xr:uid="{00000000-0005-0000-0000-0000B5150000}"/>
    <cellStyle name="40% - Accent1 2 7 3 2" xfId="11308" xr:uid="{00000000-0005-0000-0000-0000B6150000}"/>
    <cellStyle name="40% - Accent1 2 7 4" xfId="6388" xr:uid="{00000000-0005-0000-0000-0000B7150000}"/>
    <cellStyle name="40% - Accent1 2 7 4 2" xfId="13666" xr:uid="{00000000-0005-0000-0000-0000B8150000}"/>
    <cellStyle name="40% - Accent1 2 7 5" xfId="8498" xr:uid="{00000000-0005-0000-0000-0000B9150000}"/>
    <cellStyle name="40% - Accent1 2 7 5 2" xfId="15541" xr:uid="{00000000-0005-0000-0000-0000BA150000}"/>
    <cellStyle name="40% - Accent1 2 7 6" xfId="9101" xr:uid="{00000000-0005-0000-0000-0000BB150000}"/>
    <cellStyle name="40% - Accent1 2 8" xfId="1822" xr:uid="{00000000-0005-0000-0000-0000BC150000}"/>
    <cellStyle name="40% - Accent1 2 8 2" xfId="3953" xr:uid="{00000000-0005-0000-0000-0000BD150000}"/>
    <cellStyle name="40% - Accent1 2 8 2 2" xfId="11461" xr:uid="{00000000-0005-0000-0000-0000BE150000}"/>
    <cellStyle name="40% - Accent1 2 8 3" xfId="6389" xr:uid="{00000000-0005-0000-0000-0000BF150000}"/>
    <cellStyle name="40% - Accent1 2 8 3 2" xfId="13667" xr:uid="{00000000-0005-0000-0000-0000C0150000}"/>
    <cellStyle name="40% - Accent1 2 8 4" xfId="7773" xr:uid="{00000000-0005-0000-0000-0000C1150000}"/>
    <cellStyle name="40% - Accent1 2 8 4 2" xfId="14865" xr:uid="{00000000-0005-0000-0000-0000C2150000}"/>
    <cellStyle name="40% - Accent1 2 8 5" xfId="9618" xr:uid="{00000000-0005-0000-0000-0000C3150000}"/>
    <cellStyle name="40% - Accent1 2 9" xfId="2222" xr:uid="{00000000-0005-0000-0000-0000C4150000}"/>
    <cellStyle name="40% - Accent1 2 9 2" xfId="3054" xr:uid="{00000000-0005-0000-0000-0000C5150000}"/>
    <cellStyle name="40% - Accent1 2 9 2 2" xfId="10565" xr:uid="{00000000-0005-0000-0000-0000C6150000}"/>
    <cellStyle name="40% - Accent1 2 9 3" xfId="6390" xr:uid="{00000000-0005-0000-0000-0000C7150000}"/>
    <cellStyle name="40% - Accent1 2 9 3 2" xfId="13668" xr:uid="{00000000-0005-0000-0000-0000C8150000}"/>
    <cellStyle name="40% - Accent1 2 9 4" xfId="10018" xr:uid="{00000000-0005-0000-0000-0000C9150000}"/>
    <cellStyle name="40% - Accent1 20" xfId="1796" xr:uid="{00000000-0005-0000-0000-0000CA150000}"/>
    <cellStyle name="40% - Accent1 20 2" xfId="3775" xr:uid="{00000000-0005-0000-0000-0000CB150000}"/>
    <cellStyle name="40% - Accent1 20 2 2" xfId="11283" xr:uid="{00000000-0005-0000-0000-0000CC150000}"/>
    <cellStyle name="40% - Accent1 20 3" xfId="6391" xr:uid="{00000000-0005-0000-0000-0000CD150000}"/>
    <cellStyle name="40% - Accent1 20 3 2" xfId="13669" xr:uid="{00000000-0005-0000-0000-0000CE150000}"/>
    <cellStyle name="40% - Accent1 20 4" xfId="9601" xr:uid="{00000000-0005-0000-0000-0000CF150000}"/>
    <cellStyle name="40% - Accent1 21" xfId="2211" xr:uid="{00000000-0005-0000-0000-0000D0150000}"/>
    <cellStyle name="40% - Accent1 21 2" xfId="3776" xr:uid="{00000000-0005-0000-0000-0000D1150000}"/>
    <cellStyle name="40% - Accent1 21 2 2" xfId="11284" xr:uid="{00000000-0005-0000-0000-0000D2150000}"/>
    <cellStyle name="40% - Accent1 21 3" xfId="6392" xr:uid="{00000000-0005-0000-0000-0000D3150000}"/>
    <cellStyle name="40% - Accent1 21 3 2" xfId="13670" xr:uid="{00000000-0005-0000-0000-0000D4150000}"/>
    <cellStyle name="40% - Accent1 21 4" xfId="10007" xr:uid="{00000000-0005-0000-0000-0000D5150000}"/>
    <cellStyle name="40% - Accent1 22" xfId="3034" xr:uid="{00000000-0005-0000-0000-0000D6150000}"/>
    <cellStyle name="40% - Accent1 22 2" xfId="10545" xr:uid="{00000000-0005-0000-0000-0000D7150000}"/>
    <cellStyle name="40% - Accent1 23" xfId="4001" xr:uid="{00000000-0005-0000-0000-0000D8150000}"/>
    <cellStyle name="40% - Accent1 23 2" xfId="11509" xr:uid="{00000000-0005-0000-0000-0000D9150000}"/>
    <cellStyle name="40% - Accent1 24" xfId="4673" xr:uid="{00000000-0005-0000-0000-0000DA150000}"/>
    <cellStyle name="40% - Accent1 24 2" xfId="11951" xr:uid="{00000000-0005-0000-0000-0000DB150000}"/>
    <cellStyle name="40% - Accent1 25" xfId="5254" xr:uid="{00000000-0005-0000-0000-0000DC150000}"/>
    <cellStyle name="40% - Accent1 25 2" xfId="12532" xr:uid="{00000000-0005-0000-0000-0000DD150000}"/>
    <cellStyle name="40% - Accent1 26" xfId="6349" xr:uid="{00000000-0005-0000-0000-0000DE150000}"/>
    <cellStyle name="40% - Accent1 26 2" xfId="13627" xr:uid="{00000000-0005-0000-0000-0000DF150000}"/>
    <cellStyle name="40% - Accent1 27" xfId="7124" xr:uid="{00000000-0005-0000-0000-0000E0150000}"/>
    <cellStyle name="40% - Accent1 27 2" xfId="14216" xr:uid="{00000000-0005-0000-0000-0000E1150000}"/>
    <cellStyle name="40% - Accent1 28" xfId="7140" xr:uid="{00000000-0005-0000-0000-0000E2150000}"/>
    <cellStyle name="40% - Accent1 28 2" xfId="14232" xr:uid="{00000000-0005-0000-0000-0000E3150000}"/>
    <cellStyle name="40% - Accent1 29" xfId="439" xr:uid="{00000000-0005-0000-0000-0000E4150000}"/>
    <cellStyle name="40% - Accent1 29 2" xfId="9072" xr:uid="{00000000-0005-0000-0000-0000E5150000}"/>
    <cellStyle name="40% - Accent1 3" xfId="469" xr:uid="{00000000-0005-0000-0000-0000E6150000}"/>
    <cellStyle name="40% - Accent1 3 10" xfId="5329" xr:uid="{00000000-0005-0000-0000-0000E7150000}"/>
    <cellStyle name="40% - Accent1 3 10 2" xfId="12607" xr:uid="{00000000-0005-0000-0000-0000E8150000}"/>
    <cellStyle name="40% - Accent1 3 11" xfId="6393" xr:uid="{00000000-0005-0000-0000-0000E9150000}"/>
    <cellStyle name="40% - Accent1 3 11 2" xfId="13671" xr:uid="{00000000-0005-0000-0000-0000EA150000}"/>
    <cellStyle name="40% - Accent1 3 12" xfId="7215" xr:uid="{00000000-0005-0000-0000-0000EB150000}"/>
    <cellStyle name="40% - Accent1 3 12 2" xfId="14307" xr:uid="{00000000-0005-0000-0000-0000EC150000}"/>
    <cellStyle name="40% - Accent1 3 13" xfId="9102" xr:uid="{00000000-0005-0000-0000-0000ED150000}"/>
    <cellStyle name="40% - Accent1 3 2" xfId="470" xr:uid="{00000000-0005-0000-0000-0000EE150000}"/>
    <cellStyle name="40% - Accent1 3 2 10" xfId="7358" xr:uid="{00000000-0005-0000-0000-0000EF150000}"/>
    <cellStyle name="40% - Accent1 3 2 10 2" xfId="14450" xr:uid="{00000000-0005-0000-0000-0000F0150000}"/>
    <cellStyle name="40% - Accent1 3 2 11" xfId="9103" xr:uid="{00000000-0005-0000-0000-0000F1150000}"/>
    <cellStyle name="40% - Accent1 3 2 2" xfId="471" xr:uid="{00000000-0005-0000-0000-0000F2150000}"/>
    <cellStyle name="40% - Accent1 3 2 2 10" xfId="9104" xr:uid="{00000000-0005-0000-0000-0000F3150000}"/>
    <cellStyle name="40% - Accent1 3 2 2 2" xfId="472" xr:uid="{00000000-0005-0000-0000-0000F4150000}"/>
    <cellStyle name="40% - Accent1 3 2 2 2 2" xfId="2244" xr:uid="{00000000-0005-0000-0000-0000F5150000}"/>
    <cellStyle name="40% - Accent1 3 2 2 2 2 2" xfId="10040" xr:uid="{00000000-0005-0000-0000-0000F6150000}"/>
    <cellStyle name="40% - Accent1 3 2 2 2 3" xfId="4070" xr:uid="{00000000-0005-0000-0000-0000F7150000}"/>
    <cellStyle name="40% - Accent1 3 2 2 2 3 2" xfId="11578" xr:uid="{00000000-0005-0000-0000-0000F8150000}"/>
    <cellStyle name="40% - Accent1 3 2 2 2 4" xfId="6396" xr:uid="{00000000-0005-0000-0000-0000F9150000}"/>
    <cellStyle name="40% - Accent1 3 2 2 2 4 2" xfId="13674" xr:uid="{00000000-0005-0000-0000-0000FA150000}"/>
    <cellStyle name="40% - Accent1 3 2 2 2 5" xfId="8228" xr:uid="{00000000-0005-0000-0000-0000FB150000}"/>
    <cellStyle name="40% - Accent1 3 2 2 2 5 2" xfId="15320" xr:uid="{00000000-0005-0000-0000-0000FC150000}"/>
    <cellStyle name="40% - Accent1 3 2 2 2 6" xfId="9105" xr:uid="{00000000-0005-0000-0000-0000FD150000}"/>
    <cellStyle name="40% - Accent1 3 2 2 3" xfId="2243" xr:uid="{00000000-0005-0000-0000-0000FE150000}"/>
    <cellStyle name="40% - Accent1 3 2 2 3 2" xfId="6397" xr:uid="{00000000-0005-0000-0000-0000FF150000}"/>
    <cellStyle name="40% - Accent1 3 2 2 3 2 2" xfId="13675" xr:uid="{00000000-0005-0000-0000-000000160000}"/>
    <cellStyle name="40% - Accent1 3 2 2 3 3" xfId="10039" xr:uid="{00000000-0005-0000-0000-000001160000}"/>
    <cellStyle name="40% - Accent1 3 2 2 4" xfId="3616" xr:uid="{00000000-0005-0000-0000-000002160000}"/>
    <cellStyle name="40% - Accent1 3 2 2 4 2" xfId="11124" xr:uid="{00000000-0005-0000-0000-000003160000}"/>
    <cellStyle name="40% - Accent1 3 2 2 5" xfId="4032" xr:uid="{00000000-0005-0000-0000-000004160000}"/>
    <cellStyle name="40% - Accent1 3 2 2 5 2" xfId="11540" xr:uid="{00000000-0005-0000-0000-000005160000}"/>
    <cellStyle name="40% - Accent1 3 2 2 6" xfId="5180" xr:uid="{00000000-0005-0000-0000-000006160000}"/>
    <cellStyle name="40% - Accent1 3 2 2 6 2" xfId="12458" xr:uid="{00000000-0005-0000-0000-000007160000}"/>
    <cellStyle name="40% - Accent1 3 2 2 7" xfId="5761" xr:uid="{00000000-0005-0000-0000-000008160000}"/>
    <cellStyle name="40% - Accent1 3 2 2 7 2" xfId="13039" xr:uid="{00000000-0005-0000-0000-000009160000}"/>
    <cellStyle name="40% - Accent1 3 2 2 8" xfId="6395" xr:uid="{00000000-0005-0000-0000-00000A160000}"/>
    <cellStyle name="40% - Accent1 3 2 2 8 2" xfId="13673" xr:uid="{00000000-0005-0000-0000-00000B160000}"/>
    <cellStyle name="40% - Accent1 3 2 2 9" xfId="7647" xr:uid="{00000000-0005-0000-0000-00000C160000}"/>
    <cellStyle name="40% - Accent1 3 2 2 9 2" xfId="14739" xr:uid="{00000000-0005-0000-0000-00000D160000}"/>
    <cellStyle name="40% - Accent1 3 2 3" xfId="473" xr:uid="{00000000-0005-0000-0000-00000E160000}"/>
    <cellStyle name="40% - Accent1 3 2 3 2" xfId="2245" xr:uid="{00000000-0005-0000-0000-00000F160000}"/>
    <cellStyle name="40% - Accent1 3 2 3 2 2" xfId="10041" xr:uid="{00000000-0005-0000-0000-000010160000}"/>
    <cellStyle name="40% - Accent1 3 2 3 3" xfId="4041" xr:uid="{00000000-0005-0000-0000-000011160000}"/>
    <cellStyle name="40% - Accent1 3 2 3 3 2" xfId="11549" xr:uid="{00000000-0005-0000-0000-000012160000}"/>
    <cellStyle name="40% - Accent1 3 2 3 4" xfId="6398" xr:uid="{00000000-0005-0000-0000-000013160000}"/>
    <cellStyle name="40% - Accent1 3 2 3 4 2" xfId="13676" xr:uid="{00000000-0005-0000-0000-000014160000}"/>
    <cellStyle name="40% - Accent1 3 2 3 5" xfId="7939" xr:uid="{00000000-0005-0000-0000-000015160000}"/>
    <cellStyle name="40% - Accent1 3 2 3 5 2" xfId="15031" xr:uid="{00000000-0005-0000-0000-000016160000}"/>
    <cellStyle name="40% - Accent1 3 2 3 6" xfId="9106" xr:uid="{00000000-0005-0000-0000-000017160000}"/>
    <cellStyle name="40% - Accent1 3 2 4" xfId="2242" xr:uid="{00000000-0005-0000-0000-000018160000}"/>
    <cellStyle name="40% - Accent1 3 2 4 2" xfId="6399" xr:uid="{00000000-0005-0000-0000-000019160000}"/>
    <cellStyle name="40% - Accent1 3 2 4 2 2" xfId="13677" xr:uid="{00000000-0005-0000-0000-00001A160000}"/>
    <cellStyle name="40% - Accent1 3 2 4 3" xfId="10038" xr:uid="{00000000-0005-0000-0000-00001B160000}"/>
    <cellStyle name="40% - Accent1 3 2 5" xfId="3316" xr:uid="{00000000-0005-0000-0000-00001C160000}"/>
    <cellStyle name="40% - Accent1 3 2 5 2" xfId="10827" xr:uid="{00000000-0005-0000-0000-00001D160000}"/>
    <cellStyle name="40% - Accent1 3 2 6" xfId="3182" xr:uid="{00000000-0005-0000-0000-00001E160000}"/>
    <cellStyle name="40% - Accent1 3 2 6 2" xfId="10693" xr:uid="{00000000-0005-0000-0000-00001F160000}"/>
    <cellStyle name="40% - Accent1 3 2 7" xfId="4891" xr:uid="{00000000-0005-0000-0000-000020160000}"/>
    <cellStyle name="40% - Accent1 3 2 7 2" xfId="12169" xr:uid="{00000000-0005-0000-0000-000021160000}"/>
    <cellStyle name="40% - Accent1 3 2 8" xfId="5472" xr:uid="{00000000-0005-0000-0000-000022160000}"/>
    <cellStyle name="40% - Accent1 3 2 8 2" xfId="12750" xr:uid="{00000000-0005-0000-0000-000023160000}"/>
    <cellStyle name="40% - Accent1 3 2 9" xfId="6394" xr:uid="{00000000-0005-0000-0000-000024160000}"/>
    <cellStyle name="40% - Accent1 3 2 9 2" xfId="13672" xr:uid="{00000000-0005-0000-0000-000025160000}"/>
    <cellStyle name="40% - Accent1 3 3" xfId="474" xr:uid="{00000000-0005-0000-0000-000026160000}"/>
    <cellStyle name="40% - Accent1 3 3 10" xfId="9107" xr:uid="{00000000-0005-0000-0000-000027160000}"/>
    <cellStyle name="40% - Accent1 3 3 2" xfId="475" xr:uid="{00000000-0005-0000-0000-000028160000}"/>
    <cellStyle name="40% - Accent1 3 3 2 2" xfId="2247" xr:uid="{00000000-0005-0000-0000-000029160000}"/>
    <cellStyle name="40% - Accent1 3 3 2 2 2" xfId="10043" xr:uid="{00000000-0005-0000-0000-00002A160000}"/>
    <cellStyle name="40% - Accent1 3 3 2 3" xfId="3749" xr:uid="{00000000-0005-0000-0000-00002B160000}"/>
    <cellStyle name="40% - Accent1 3 3 2 3 2" xfId="11257" xr:uid="{00000000-0005-0000-0000-00002C160000}"/>
    <cellStyle name="40% - Accent1 3 3 2 4" xfId="6401" xr:uid="{00000000-0005-0000-0000-00002D160000}"/>
    <cellStyle name="40% - Accent1 3 3 2 4 2" xfId="13679" xr:uid="{00000000-0005-0000-0000-00002E160000}"/>
    <cellStyle name="40% - Accent1 3 3 2 5" xfId="8085" xr:uid="{00000000-0005-0000-0000-00002F160000}"/>
    <cellStyle name="40% - Accent1 3 3 2 5 2" xfId="15177" xr:uid="{00000000-0005-0000-0000-000030160000}"/>
    <cellStyle name="40% - Accent1 3 3 2 6" xfId="9108" xr:uid="{00000000-0005-0000-0000-000031160000}"/>
    <cellStyle name="40% - Accent1 3 3 3" xfId="2246" xr:uid="{00000000-0005-0000-0000-000032160000}"/>
    <cellStyle name="40% - Accent1 3 3 3 2" xfId="6402" xr:uid="{00000000-0005-0000-0000-000033160000}"/>
    <cellStyle name="40% - Accent1 3 3 3 2 2" xfId="13680" xr:uid="{00000000-0005-0000-0000-000034160000}"/>
    <cellStyle name="40% - Accent1 3 3 3 3" xfId="10042" xr:uid="{00000000-0005-0000-0000-000035160000}"/>
    <cellStyle name="40% - Accent1 3 3 4" xfId="3473" xr:uid="{00000000-0005-0000-0000-000036160000}"/>
    <cellStyle name="40% - Accent1 3 3 4 2" xfId="10981" xr:uid="{00000000-0005-0000-0000-000037160000}"/>
    <cellStyle name="40% - Accent1 3 3 5" xfId="3985" xr:uid="{00000000-0005-0000-0000-000038160000}"/>
    <cellStyle name="40% - Accent1 3 3 5 2" xfId="11493" xr:uid="{00000000-0005-0000-0000-000039160000}"/>
    <cellStyle name="40% - Accent1 3 3 6" xfId="5037" xr:uid="{00000000-0005-0000-0000-00003A160000}"/>
    <cellStyle name="40% - Accent1 3 3 6 2" xfId="12315" xr:uid="{00000000-0005-0000-0000-00003B160000}"/>
    <cellStyle name="40% - Accent1 3 3 7" xfId="5618" xr:uid="{00000000-0005-0000-0000-00003C160000}"/>
    <cellStyle name="40% - Accent1 3 3 7 2" xfId="12896" xr:uid="{00000000-0005-0000-0000-00003D160000}"/>
    <cellStyle name="40% - Accent1 3 3 8" xfId="6400" xr:uid="{00000000-0005-0000-0000-00003E160000}"/>
    <cellStyle name="40% - Accent1 3 3 8 2" xfId="13678" xr:uid="{00000000-0005-0000-0000-00003F160000}"/>
    <cellStyle name="40% - Accent1 3 3 9" xfId="7504" xr:uid="{00000000-0005-0000-0000-000040160000}"/>
    <cellStyle name="40% - Accent1 3 3 9 2" xfId="14596" xr:uid="{00000000-0005-0000-0000-000041160000}"/>
    <cellStyle name="40% - Accent1 3 4" xfId="476" xr:uid="{00000000-0005-0000-0000-000042160000}"/>
    <cellStyle name="40% - Accent1 3 4 2" xfId="2248" xr:uid="{00000000-0005-0000-0000-000043160000}"/>
    <cellStyle name="40% - Accent1 3 4 2 2" xfId="10044" xr:uid="{00000000-0005-0000-0000-000044160000}"/>
    <cellStyle name="40% - Accent1 3 4 3" xfId="3878" xr:uid="{00000000-0005-0000-0000-000045160000}"/>
    <cellStyle name="40% - Accent1 3 4 3 2" xfId="11386" xr:uid="{00000000-0005-0000-0000-000046160000}"/>
    <cellStyle name="40% - Accent1 3 4 4" xfId="6403" xr:uid="{00000000-0005-0000-0000-000047160000}"/>
    <cellStyle name="40% - Accent1 3 4 4 2" xfId="13681" xr:uid="{00000000-0005-0000-0000-000048160000}"/>
    <cellStyle name="40% - Accent1 3 4 5" xfId="8432" xr:uid="{00000000-0005-0000-0000-000049160000}"/>
    <cellStyle name="40% - Accent1 3 4 5 2" xfId="15475" xr:uid="{00000000-0005-0000-0000-00004A160000}"/>
    <cellStyle name="40% - Accent1 3 4 6" xfId="9109" xr:uid="{00000000-0005-0000-0000-00004B160000}"/>
    <cellStyle name="40% - Accent1 3 5" xfId="477" xr:uid="{00000000-0005-0000-0000-00004C160000}"/>
    <cellStyle name="40% - Accent1 3 5 2" xfId="2249" xr:uid="{00000000-0005-0000-0000-00004D160000}"/>
    <cellStyle name="40% - Accent1 3 5 2 2" xfId="10045" xr:uid="{00000000-0005-0000-0000-00004E160000}"/>
    <cellStyle name="40% - Accent1 3 5 3" xfId="3699" xr:uid="{00000000-0005-0000-0000-00004F160000}"/>
    <cellStyle name="40% - Accent1 3 5 3 2" xfId="11207" xr:uid="{00000000-0005-0000-0000-000050160000}"/>
    <cellStyle name="40% - Accent1 3 5 4" xfId="6404" xr:uid="{00000000-0005-0000-0000-000051160000}"/>
    <cellStyle name="40% - Accent1 3 5 4 2" xfId="13682" xr:uid="{00000000-0005-0000-0000-000052160000}"/>
    <cellStyle name="40% - Accent1 3 5 5" xfId="8521" xr:uid="{00000000-0005-0000-0000-000053160000}"/>
    <cellStyle name="40% - Accent1 3 5 5 2" xfId="15564" xr:uid="{00000000-0005-0000-0000-000054160000}"/>
    <cellStyle name="40% - Accent1 3 5 6" xfId="9110" xr:uid="{00000000-0005-0000-0000-000055160000}"/>
    <cellStyle name="40% - Accent1 3 6" xfId="2241" xr:uid="{00000000-0005-0000-0000-000056160000}"/>
    <cellStyle name="40% - Accent1 3 6 2" xfId="6405" xr:uid="{00000000-0005-0000-0000-000057160000}"/>
    <cellStyle name="40% - Accent1 3 6 2 2" xfId="13683" xr:uid="{00000000-0005-0000-0000-000058160000}"/>
    <cellStyle name="40% - Accent1 3 6 3" xfId="7796" xr:uid="{00000000-0005-0000-0000-000059160000}"/>
    <cellStyle name="40% - Accent1 3 6 3 2" xfId="14888" xr:uid="{00000000-0005-0000-0000-00005A160000}"/>
    <cellStyle name="40% - Accent1 3 6 4" xfId="10037" xr:uid="{00000000-0005-0000-0000-00005B160000}"/>
    <cellStyle name="40% - Accent1 3 7" xfId="3168" xr:uid="{00000000-0005-0000-0000-00005C160000}"/>
    <cellStyle name="40% - Accent1 3 7 2" xfId="10679" xr:uid="{00000000-0005-0000-0000-00005D160000}"/>
    <cellStyle name="40% - Accent1 3 8" xfId="3045" xr:uid="{00000000-0005-0000-0000-00005E160000}"/>
    <cellStyle name="40% - Accent1 3 8 2" xfId="10556" xr:uid="{00000000-0005-0000-0000-00005F160000}"/>
    <cellStyle name="40% - Accent1 3 9" xfId="4748" xr:uid="{00000000-0005-0000-0000-000060160000}"/>
    <cellStyle name="40% - Accent1 3 9 2" xfId="12026" xr:uid="{00000000-0005-0000-0000-000061160000}"/>
    <cellStyle name="40% - Accent1 30" xfId="8589" xr:uid="{00000000-0005-0000-0000-000062160000}"/>
    <cellStyle name="40% - Accent1 30 2" xfId="15632" xr:uid="{00000000-0005-0000-0000-000063160000}"/>
    <cellStyle name="40% - Accent1 31" xfId="8679" xr:uid="{00000000-0005-0000-0000-000064160000}"/>
    <cellStyle name="40% - Accent1 4" xfId="478" xr:uid="{00000000-0005-0000-0000-000065160000}"/>
    <cellStyle name="40% - Accent1 4 10" xfId="6406" xr:uid="{00000000-0005-0000-0000-000066160000}"/>
    <cellStyle name="40% - Accent1 4 10 2" xfId="13684" xr:uid="{00000000-0005-0000-0000-000067160000}"/>
    <cellStyle name="40% - Accent1 4 11" xfId="7174" xr:uid="{00000000-0005-0000-0000-000068160000}"/>
    <cellStyle name="40% - Accent1 4 11 2" xfId="14266" xr:uid="{00000000-0005-0000-0000-000069160000}"/>
    <cellStyle name="40% - Accent1 4 12" xfId="9111" xr:uid="{00000000-0005-0000-0000-00006A160000}"/>
    <cellStyle name="40% - Accent1 4 2" xfId="479" xr:uid="{00000000-0005-0000-0000-00006B160000}"/>
    <cellStyle name="40% - Accent1 4 2 10" xfId="7317" xr:uid="{00000000-0005-0000-0000-00006C160000}"/>
    <cellStyle name="40% - Accent1 4 2 10 2" xfId="14409" xr:uid="{00000000-0005-0000-0000-00006D160000}"/>
    <cellStyle name="40% - Accent1 4 2 11" xfId="9112" xr:uid="{00000000-0005-0000-0000-00006E160000}"/>
    <cellStyle name="40% - Accent1 4 2 2" xfId="480" xr:uid="{00000000-0005-0000-0000-00006F160000}"/>
    <cellStyle name="40% - Accent1 4 2 2 10" xfId="9113" xr:uid="{00000000-0005-0000-0000-000070160000}"/>
    <cellStyle name="40% - Accent1 4 2 2 2" xfId="481" xr:uid="{00000000-0005-0000-0000-000071160000}"/>
    <cellStyle name="40% - Accent1 4 2 2 2 2" xfId="2253" xr:uid="{00000000-0005-0000-0000-000072160000}"/>
    <cellStyle name="40% - Accent1 4 2 2 2 2 2" xfId="10049" xr:uid="{00000000-0005-0000-0000-000073160000}"/>
    <cellStyle name="40% - Accent1 4 2 2 2 3" xfId="3808" xr:uid="{00000000-0005-0000-0000-000074160000}"/>
    <cellStyle name="40% - Accent1 4 2 2 2 3 2" xfId="11316" xr:uid="{00000000-0005-0000-0000-000075160000}"/>
    <cellStyle name="40% - Accent1 4 2 2 2 4" xfId="6409" xr:uid="{00000000-0005-0000-0000-000076160000}"/>
    <cellStyle name="40% - Accent1 4 2 2 2 4 2" xfId="13687" xr:uid="{00000000-0005-0000-0000-000077160000}"/>
    <cellStyle name="40% - Accent1 4 2 2 2 5" xfId="8187" xr:uid="{00000000-0005-0000-0000-000078160000}"/>
    <cellStyle name="40% - Accent1 4 2 2 2 5 2" xfId="15279" xr:uid="{00000000-0005-0000-0000-000079160000}"/>
    <cellStyle name="40% - Accent1 4 2 2 2 6" xfId="9114" xr:uid="{00000000-0005-0000-0000-00007A160000}"/>
    <cellStyle name="40% - Accent1 4 2 2 3" xfId="2252" xr:uid="{00000000-0005-0000-0000-00007B160000}"/>
    <cellStyle name="40% - Accent1 4 2 2 3 2" xfId="6410" xr:uid="{00000000-0005-0000-0000-00007C160000}"/>
    <cellStyle name="40% - Accent1 4 2 2 3 2 2" xfId="13688" xr:uid="{00000000-0005-0000-0000-00007D160000}"/>
    <cellStyle name="40% - Accent1 4 2 2 3 3" xfId="10048" xr:uid="{00000000-0005-0000-0000-00007E160000}"/>
    <cellStyle name="40% - Accent1 4 2 2 4" xfId="3575" xr:uid="{00000000-0005-0000-0000-00007F160000}"/>
    <cellStyle name="40% - Accent1 4 2 2 4 2" xfId="11083" xr:uid="{00000000-0005-0000-0000-000080160000}"/>
    <cellStyle name="40% - Accent1 4 2 2 5" xfId="3076" xr:uid="{00000000-0005-0000-0000-000081160000}"/>
    <cellStyle name="40% - Accent1 4 2 2 5 2" xfId="10587" xr:uid="{00000000-0005-0000-0000-000082160000}"/>
    <cellStyle name="40% - Accent1 4 2 2 6" xfId="5139" xr:uid="{00000000-0005-0000-0000-000083160000}"/>
    <cellStyle name="40% - Accent1 4 2 2 6 2" xfId="12417" xr:uid="{00000000-0005-0000-0000-000084160000}"/>
    <cellStyle name="40% - Accent1 4 2 2 7" xfId="5720" xr:uid="{00000000-0005-0000-0000-000085160000}"/>
    <cellStyle name="40% - Accent1 4 2 2 7 2" xfId="12998" xr:uid="{00000000-0005-0000-0000-000086160000}"/>
    <cellStyle name="40% - Accent1 4 2 2 8" xfId="6408" xr:uid="{00000000-0005-0000-0000-000087160000}"/>
    <cellStyle name="40% - Accent1 4 2 2 8 2" xfId="13686" xr:uid="{00000000-0005-0000-0000-000088160000}"/>
    <cellStyle name="40% - Accent1 4 2 2 9" xfId="7606" xr:uid="{00000000-0005-0000-0000-000089160000}"/>
    <cellStyle name="40% - Accent1 4 2 2 9 2" xfId="14698" xr:uid="{00000000-0005-0000-0000-00008A160000}"/>
    <cellStyle name="40% - Accent1 4 2 3" xfId="482" xr:uid="{00000000-0005-0000-0000-00008B160000}"/>
    <cellStyle name="40% - Accent1 4 2 3 2" xfId="2254" xr:uid="{00000000-0005-0000-0000-00008C160000}"/>
    <cellStyle name="40% - Accent1 4 2 3 2 2" xfId="10050" xr:uid="{00000000-0005-0000-0000-00008D160000}"/>
    <cellStyle name="40% - Accent1 4 2 3 3" xfId="3732" xr:uid="{00000000-0005-0000-0000-00008E160000}"/>
    <cellStyle name="40% - Accent1 4 2 3 3 2" xfId="11240" xr:uid="{00000000-0005-0000-0000-00008F160000}"/>
    <cellStyle name="40% - Accent1 4 2 3 4" xfId="6411" xr:uid="{00000000-0005-0000-0000-000090160000}"/>
    <cellStyle name="40% - Accent1 4 2 3 4 2" xfId="13689" xr:uid="{00000000-0005-0000-0000-000091160000}"/>
    <cellStyle name="40% - Accent1 4 2 3 5" xfId="7898" xr:uid="{00000000-0005-0000-0000-000092160000}"/>
    <cellStyle name="40% - Accent1 4 2 3 5 2" xfId="14990" xr:uid="{00000000-0005-0000-0000-000093160000}"/>
    <cellStyle name="40% - Accent1 4 2 3 6" xfId="9115" xr:uid="{00000000-0005-0000-0000-000094160000}"/>
    <cellStyle name="40% - Accent1 4 2 4" xfId="2251" xr:uid="{00000000-0005-0000-0000-000095160000}"/>
    <cellStyle name="40% - Accent1 4 2 4 2" xfId="6412" xr:uid="{00000000-0005-0000-0000-000096160000}"/>
    <cellStyle name="40% - Accent1 4 2 4 2 2" xfId="13690" xr:uid="{00000000-0005-0000-0000-000097160000}"/>
    <cellStyle name="40% - Accent1 4 2 4 3" xfId="10047" xr:uid="{00000000-0005-0000-0000-000098160000}"/>
    <cellStyle name="40% - Accent1 4 2 5" xfId="3275" xr:uid="{00000000-0005-0000-0000-000099160000}"/>
    <cellStyle name="40% - Accent1 4 2 5 2" xfId="10786" xr:uid="{00000000-0005-0000-0000-00009A160000}"/>
    <cellStyle name="40% - Accent1 4 2 6" xfId="3725" xr:uid="{00000000-0005-0000-0000-00009B160000}"/>
    <cellStyle name="40% - Accent1 4 2 6 2" xfId="11233" xr:uid="{00000000-0005-0000-0000-00009C160000}"/>
    <cellStyle name="40% - Accent1 4 2 7" xfId="4850" xr:uid="{00000000-0005-0000-0000-00009D160000}"/>
    <cellStyle name="40% - Accent1 4 2 7 2" xfId="12128" xr:uid="{00000000-0005-0000-0000-00009E160000}"/>
    <cellStyle name="40% - Accent1 4 2 8" xfId="5431" xr:uid="{00000000-0005-0000-0000-00009F160000}"/>
    <cellStyle name="40% - Accent1 4 2 8 2" xfId="12709" xr:uid="{00000000-0005-0000-0000-0000A0160000}"/>
    <cellStyle name="40% - Accent1 4 2 9" xfId="6407" xr:uid="{00000000-0005-0000-0000-0000A1160000}"/>
    <cellStyle name="40% - Accent1 4 2 9 2" xfId="13685" xr:uid="{00000000-0005-0000-0000-0000A2160000}"/>
    <cellStyle name="40% - Accent1 4 3" xfId="483" xr:uid="{00000000-0005-0000-0000-0000A3160000}"/>
    <cellStyle name="40% - Accent1 4 3 10" xfId="9116" xr:uid="{00000000-0005-0000-0000-0000A4160000}"/>
    <cellStyle name="40% - Accent1 4 3 2" xfId="484" xr:uid="{00000000-0005-0000-0000-0000A5160000}"/>
    <cellStyle name="40% - Accent1 4 3 2 2" xfId="2256" xr:uid="{00000000-0005-0000-0000-0000A6160000}"/>
    <cellStyle name="40% - Accent1 4 3 2 2 2" xfId="10052" xr:uid="{00000000-0005-0000-0000-0000A7160000}"/>
    <cellStyle name="40% - Accent1 4 3 2 3" xfId="3767" xr:uid="{00000000-0005-0000-0000-0000A8160000}"/>
    <cellStyle name="40% - Accent1 4 3 2 3 2" xfId="11275" xr:uid="{00000000-0005-0000-0000-0000A9160000}"/>
    <cellStyle name="40% - Accent1 4 3 2 4" xfId="6414" xr:uid="{00000000-0005-0000-0000-0000AA160000}"/>
    <cellStyle name="40% - Accent1 4 3 2 4 2" xfId="13692" xr:uid="{00000000-0005-0000-0000-0000AB160000}"/>
    <cellStyle name="40% - Accent1 4 3 2 5" xfId="8047" xr:uid="{00000000-0005-0000-0000-0000AC160000}"/>
    <cellStyle name="40% - Accent1 4 3 2 5 2" xfId="15139" xr:uid="{00000000-0005-0000-0000-0000AD160000}"/>
    <cellStyle name="40% - Accent1 4 3 2 6" xfId="9117" xr:uid="{00000000-0005-0000-0000-0000AE160000}"/>
    <cellStyle name="40% - Accent1 4 3 3" xfId="2255" xr:uid="{00000000-0005-0000-0000-0000AF160000}"/>
    <cellStyle name="40% - Accent1 4 3 3 2" xfId="6415" xr:uid="{00000000-0005-0000-0000-0000B0160000}"/>
    <cellStyle name="40% - Accent1 4 3 3 2 2" xfId="13693" xr:uid="{00000000-0005-0000-0000-0000B1160000}"/>
    <cellStyle name="40% - Accent1 4 3 3 3" xfId="10051" xr:uid="{00000000-0005-0000-0000-0000B2160000}"/>
    <cellStyle name="40% - Accent1 4 3 4" xfId="3435" xr:uid="{00000000-0005-0000-0000-0000B3160000}"/>
    <cellStyle name="40% - Accent1 4 3 4 2" xfId="10943" xr:uid="{00000000-0005-0000-0000-0000B4160000}"/>
    <cellStyle name="40% - Accent1 4 3 5" xfId="3885" xr:uid="{00000000-0005-0000-0000-0000B5160000}"/>
    <cellStyle name="40% - Accent1 4 3 5 2" xfId="11393" xr:uid="{00000000-0005-0000-0000-0000B6160000}"/>
    <cellStyle name="40% - Accent1 4 3 6" xfId="4999" xr:uid="{00000000-0005-0000-0000-0000B7160000}"/>
    <cellStyle name="40% - Accent1 4 3 6 2" xfId="12277" xr:uid="{00000000-0005-0000-0000-0000B8160000}"/>
    <cellStyle name="40% - Accent1 4 3 7" xfId="5580" xr:uid="{00000000-0005-0000-0000-0000B9160000}"/>
    <cellStyle name="40% - Accent1 4 3 7 2" xfId="12858" xr:uid="{00000000-0005-0000-0000-0000BA160000}"/>
    <cellStyle name="40% - Accent1 4 3 8" xfId="6413" xr:uid="{00000000-0005-0000-0000-0000BB160000}"/>
    <cellStyle name="40% - Accent1 4 3 8 2" xfId="13691" xr:uid="{00000000-0005-0000-0000-0000BC160000}"/>
    <cellStyle name="40% - Accent1 4 3 9" xfId="7466" xr:uid="{00000000-0005-0000-0000-0000BD160000}"/>
    <cellStyle name="40% - Accent1 4 3 9 2" xfId="14558" xr:uid="{00000000-0005-0000-0000-0000BE160000}"/>
    <cellStyle name="40% - Accent1 4 4" xfId="485" xr:uid="{00000000-0005-0000-0000-0000BF160000}"/>
    <cellStyle name="40% - Accent1 4 4 2" xfId="2257" xr:uid="{00000000-0005-0000-0000-0000C0160000}"/>
    <cellStyle name="40% - Accent1 4 4 2 2" xfId="10053" xr:uid="{00000000-0005-0000-0000-0000C1160000}"/>
    <cellStyle name="40% - Accent1 4 4 3" xfId="3752" xr:uid="{00000000-0005-0000-0000-0000C2160000}"/>
    <cellStyle name="40% - Accent1 4 4 3 2" xfId="11260" xr:uid="{00000000-0005-0000-0000-0000C3160000}"/>
    <cellStyle name="40% - Accent1 4 4 4" xfId="6416" xr:uid="{00000000-0005-0000-0000-0000C4160000}"/>
    <cellStyle name="40% - Accent1 4 4 4 2" xfId="13694" xr:uid="{00000000-0005-0000-0000-0000C5160000}"/>
    <cellStyle name="40% - Accent1 4 4 5" xfId="7755" xr:uid="{00000000-0005-0000-0000-0000C6160000}"/>
    <cellStyle name="40% - Accent1 4 4 5 2" xfId="14847" xr:uid="{00000000-0005-0000-0000-0000C7160000}"/>
    <cellStyle name="40% - Accent1 4 4 6" xfId="9118" xr:uid="{00000000-0005-0000-0000-0000C8160000}"/>
    <cellStyle name="40% - Accent1 4 5" xfId="2250" xr:uid="{00000000-0005-0000-0000-0000C9160000}"/>
    <cellStyle name="40% - Accent1 4 5 2" xfId="6417" xr:uid="{00000000-0005-0000-0000-0000CA160000}"/>
    <cellStyle name="40% - Accent1 4 5 2 2" xfId="13695" xr:uid="{00000000-0005-0000-0000-0000CB160000}"/>
    <cellStyle name="40% - Accent1 4 5 3" xfId="10046" xr:uid="{00000000-0005-0000-0000-0000CC160000}"/>
    <cellStyle name="40% - Accent1 4 6" xfId="3106" xr:uid="{00000000-0005-0000-0000-0000CD160000}"/>
    <cellStyle name="40% - Accent1 4 6 2" xfId="10617" xr:uid="{00000000-0005-0000-0000-0000CE160000}"/>
    <cellStyle name="40% - Accent1 4 7" xfId="3938" xr:uid="{00000000-0005-0000-0000-0000CF160000}"/>
    <cellStyle name="40% - Accent1 4 7 2" xfId="11446" xr:uid="{00000000-0005-0000-0000-0000D0160000}"/>
    <cellStyle name="40% - Accent1 4 8" xfId="4707" xr:uid="{00000000-0005-0000-0000-0000D1160000}"/>
    <cellStyle name="40% - Accent1 4 8 2" xfId="11985" xr:uid="{00000000-0005-0000-0000-0000D2160000}"/>
    <cellStyle name="40% - Accent1 4 9" xfId="5288" xr:uid="{00000000-0005-0000-0000-0000D3160000}"/>
    <cellStyle name="40% - Accent1 4 9 2" xfId="12566" xr:uid="{00000000-0005-0000-0000-0000D4160000}"/>
    <cellStyle name="40% - Accent1 5" xfId="486" xr:uid="{00000000-0005-0000-0000-0000D5160000}"/>
    <cellStyle name="40% - Accent1 5 10" xfId="6418" xr:uid="{00000000-0005-0000-0000-0000D6160000}"/>
    <cellStyle name="40% - Accent1 5 10 2" xfId="13696" xr:uid="{00000000-0005-0000-0000-0000D7160000}"/>
    <cellStyle name="40% - Accent1 5 11" xfId="7157" xr:uid="{00000000-0005-0000-0000-0000D8160000}"/>
    <cellStyle name="40% - Accent1 5 11 2" xfId="14249" xr:uid="{00000000-0005-0000-0000-0000D9160000}"/>
    <cellStyle name="40% - Accent1 5 12" xfId="9119" xr:uid="{00000000-0005-0000-0000-0000DA160000}"/>
    <cellStyle name="40% - Accent1 5 2" xfId="487" xr:uid="{00000000-0005-0000-0000-0000DB160000}"/>
    <cellStyle name="40% - Accent1 5 2 10" xfId="7300" xr:uid="{00000000-0005-0000-0000-0000DC160000}"/>
    <cellStyle name="40% - Accent1 5 2 10 2" xfId="14392" xr:uid="{00000000-0005-0000-0000-0000DD160000}"/>
    <cellStyle name="40% - Accent1 5 2 11" xfId="9120" xr:uid="{00000000-0005-0000-0000-0000DE160000}"/>
    <cellStyle name="40% - Accent1 5 2 2" xfId="488" xr:uid="{00000000-0005-0000-0000-0000DF160000}"/>
    <cellStyle name="40% - Accent1 5 2 2 10" xfId="9121" xr:uid="{00000000-0005-0000-0000-0000E0160000}"/>
    <cellStyle name="40% - Accent1 5 2 2 2" xfId="489" xr:uid="{00000000-0005-0000-0000-0000E1160000}"/>
    <cellStyle name="40% - Accent1 5 2 2 2 2" xfId="2261" xr:uid="{00000000-0005-0000-0000-0000E2160000}"/>
    <cellStyle name="40% - Accent1 5 2 2 2 2 2" xfId="10057" xr:uid="{00000000-0005-0000-0000-0000E3160000}"/>
    <cellStyle name="40% - Accent1 5 2 2 2 3" xfId="3806" xr:uid="{00000000-0005-0000-0000-0000E4160000}"/>
    <cellStyle name="40% - Accent1 5 2 2 2 3 2" xfId="11314" xr:uid="{00000000-0005-0000-0000-0000E5160000}"/>
    <cellStyle name="40% - Accent1 5 2 2 2 4" xfId="6421" xr:uid="{00000000-0005-0000-0000-0000E6160000}"/>
    <cellStyle name="40% - Accent1 5 2 2 2 4 2" xfId="13699" xr:uid="{00000000-0005-0000-0000-0000E7160000}"/>
    <cellStyle name="40% - Accent1 5 2 2 2 5" xfId="8170" xr:uid="{00000000-0005-0000-0000-0000E8160000}"/>
    <cellStyle name="40% - Accent1 5 2 2 2 5 2" xfId="15262" xr:uid="{00000000-0005-0000-0000-0000E9160000}"/>
    <cellStyle name="40% - Accent1 5 2 2 2 6" xfId="9122" xr:uid="{00000000-0005-0000-0000-0000EA160000}"/>
    <cellStyle name="40% - Accent1 5 2 2 3" xfId="2260" xr:uid="{00000000-0005-0000-0000-0000EB160000}"/>
    <cellStyle name="40% - Accent1 5 2 2 3 2" xfId="6422" xr:uid="{00000000-0005-0000-0000-0000EC160000}"/>
    <cellStyle name="40% - Accent1 5 2 2 3 2 2" xfId="13700" xr:uid="{00000000-0005-0000-0000-0000ED160000}"/>
    <cellStyle name="40% - Accent1 5 2 2 3 3" xfId="10056" xr:uid="{00000000-0005-0000-0000-0000EE160000}"/>
    <cellStyle name="40% - Accent1 5 2 2 4" xfId="3558" xr:uid="{00000000-0005-0000-0000-0000EF160000}"/>
    <cellStyle name="40% - Accent1 5 2 2 4 2" xfId="11066" xr:uid="{00000000-0005-0000-0000-0000F0160000}"/>
    <cellStyle name="40% - Accent1 5 2 2 5" xfId="3758" xr:uid="{00000000-0005-0000-0000-0000F1160000}"/>
    <cellStyle name="40% - Accent1 5 2 2 5 2" xfId="11266" xr:uid="{00000000-0005-0000-0000-0000F2160000}"/>
    <cellStyle name="40% - Accent1 5 2 2 6" xfId="5122" xr:uid="{00000000-0005-0000-0000-0000F3160000}"/>
    <cellStyle name="40% - Accent1 5 2 2 6 2" xfId="12400" xr:uid="{00000000-0005-0000-0000-0000F4160000}"/>
    <cellStyle name="40% - Accent1 5 2 2 7" xfId="5703" xr:uid="{00000000-0005-0000-0000-0000F5160000}"/>
    <cellStyle name="40% - Accent1 5 2 2 7 2" xfId="12981" xr:uid="{00000000-0005-0000-0000-0000F6160000}"/>
    <cellStyle name="40% - Accent1 5 2 2 8" xfId="6420" xr:uid="{00000000-0005-0000-0000-0000F7160000}"/>
    <cellStyle name="40% - Accent1 5 2 2 8 2" xfId="13698" xr:uid="{00000000-0005-0000-0000-0000F8160000}"/>
    <cellStyle name="40% - Accent1 5 2 2 9" xfId="7589" xr:uid="{00000000-0005-0000-0000-0000F9160000}"/>
    <cellStyle name="40% - Accent1 5 2 2 9 2" xfId="14681" xr:uid="{00000000-0005-0000-0000-0000FA160000}"/>
    <cellStyle name="40% - Accent1 5 2 3" xfId="490" xr:uid="{00000000-0005-0000-0000-0000FB160000}"/>
    <cellStyle name="40% - Accent1 5 2 3 2" xfId="2262" xr:uid="{00000000-0005-0000-0000-0000FC160000}"/>
    <cellStyle name="40% - Accent1 5 2 3 2 2" xfId="10058" xr:uid="{00000000-0005-0000-0000-0000FD160000}"/>
    <cellStyle name="40% - Accent1 5 2 3 3" xfId="3060" xr:uid="{00000000-0005-0000-0000-0000FE160000}"/>
    <cellStyle name="40% - Accent1 5 2 3 3 2" xfId="10571" xr:uid="{00000000-0005-0000-0000-0000FF160000}"/>
    <cellStyle name="40% - Accent1 5 2 3 4" xfId="6423" xr:uid="{00000000-0005-0000-0000-000000170000}"/>
    <cellStyle name="40% - Accent1 5 2 3 4 2" xfId="13701" xr:uid="{00000000-0005-0000-0000-000001170000}"/>
    <cellStyle name="40% - Accent1 5 2 3 5" xfId="7881" xr:uid="{00000000-0005-0000-0000-000002170000}"/>
    <cellStyle name="40% - Accent1 5 2 3 5 2" xfId="14973" xr:uid="{00000000-0005-0000-0000-000003170000}"/>
    <cellStyle name="40% - Accent1 5 2 3 6" xfId="9123" xr:uid="{00000000-0005-0000-0000-000004170000}"/>
    <cellStyle name="40% - Accent1 5 2 4" xfId="2259" xr:uid="{00000000-0005-0000-0000-000005170000}"/>
    <cellStyle name="40% - Accent1 5 2 4 2" xfId="6424" xr:uid="{00000000-0005-0000-0000-000006170000}"/>
    <cellStyle name="40% - Accent1 5 2 4 2 2" xfId="13702" xr:uid="{00000000-0005-0000-0000-000007170000}"/>
    <cellStyle name="40% - Accent1 5 2 4 3" xfId="10055" xr:uid="{00000000-0005-0000-0000-000008170000}"/>
    <cellStyle name="40% - Accent1 5 2 5" xfId="3258" xr:uid="{00000000-0005-0000-0000-000009170000}"/>
    <cellStyle name="40% - Accent1 5 2 5 2" xfId="10769" xr:uid="{00000000-0005-0000-0000-00000A170000}"/>
    <cellStyle name="40% - Accent1 5 2 6" xfId="3975" xr:uid="{00000000-0005-0000-0000-00000B170000}"/>
    <cellStyle name="40% - Accent1 5 2 6 2" xfId="11483" xr:uid="{00000000-0005-0000-0000-00000C170000}"/>
    <cellStyle name="40% - Accent1 5 2 7" xfId="4833" xr:uid="{00000000-0005-0000-0000-00000D170000}"/>
    <cellStyle name="40% - Accent1 5 2 7 2" xfId="12111" xr:uid="{00000000-0005-0000-0000-00000E170000}"/>
    <cellStyle name="40% - Accent1 5 2 8" xfId="5414" xr:uid="{00000000-0005-0000-0000-00000F170000}"/>
    <cellStyle name="40% - Accent1 5 2 8 2" xfId="12692" xr:uid="{00000000-0005-0000-0000-000010170000}"/>
    <cellStyle name="40% - Accent1 5 2 9" xfId="6419" xr:uid="{00000000-0005-0000-0000-000011170000}"/>
    <cellStyle name="40% - Accent1 5 2 9 2" xfId="13697" xr:uid="{00000000-0005-0000-0000-000012170000}"/>
    <cellStyle name="40% - Accent1 5 3" xfId="491" xr:uid="{00000000-0005-0000-0000-000013170000}"/>
    <cellStyle name="40% - Accent1 5 3 10" xfId="9124" xr:uid="{00000000-0005-0000-0000-000014170000}"/>
    <cellStyle name="40% - Accent1 5 3 2" xfId="492" xr:uid="{00000000-0005-0000-0000-000015170000}"/>
    <cellStyle name="40% - Accent1 5 3 2 2" xfId="2264" xr:uid="{00000000-0005-0000-0000-000016170000}"/>
    <cellStyle name="40% - Accent1 5 3 2 2 2" xfId="10060" xr:uid="{00000000-0005-0000-0000-000017170000}"/>
    <cellStyle name="40% - Accent1 5 3 2 3" xfId="4016" xr:uid="{00000000-0005-0000-0000-000018170000}"/>
    <cellStyle name="40% - Accent1 5 3 2 3 2" xfId="11524" xr:uid="{00000000-0005-0000-0000-000019170000}"/>
    <cellStyle name="40% - Accent1 5 3 2 4" xfId="6426" xr:uid="{00000000-0005-0000-0000-00001A170000}"/>
    <cellStyle name="40% - Accent1 5 3 2 4 2" xfId="13704" xr:uid="{00000000-0005-0000-0000-00001B170000}"/>
    <cellStyle name="40% - Accent1 5 3 2 5" xfId="8030" xr:uid="{00000000-0005-0000-0000-00001C170000}"/>
    <cellStyle name="40% - Accent1 5 3 2 5 2" xfId="15122" xr:uid="{00000000-0005-0000-0000-00001D170000}"/>
    <cellStyle name="40% - Accent1 5 3 2 6" xfId="9125" xr:uid="{00000000-0005-0000-0000-00001E170000}"/>
    <cellStyle name="40% - Accent1 5 3 3" xfId="2263" xr:uid="{00000000-0005-0000-0000-00001F170000}"/>
    <cellStyle name="40% - Accent1 5 3 3 2" xfId="6427" xr:uid="{00000000-0005-0000-0000-000020170000}"/>
    <cellStyle name="40% - Accent1 5 3 3 2 2" xfId="13705" xr:uid="{00000000-0005-0000-0000-000021170000}"/>
    <cellStyle name="40% - Accent1 5 3 3 3" xfId="10059" xr:uid="{00000000-0005-0000-0000-000022170000}"/>
    <cellStyle name="40% - Accent1 5 3 4" xfId="3418" xr:uid="{00000000-0005-0000-0000-000023170000}"/>
    <cellStyle name="40% - Accent1 5 3 4 2" xfId="10926" xr:uid="{00000000-0005-0000-0000-000024170000}"/>
    <cellStyle name="40% - Accent1 5 3 5" xfId="4021" xr:uid="{00000000-0005-0000-0000-000025170000}"/>
    <cellStyle name="40% - Accent1 5 3 5 2" xfId="11529" xr:uid="{00000000-0005-0000-0000-000026170000}"/>
    <cellStyle name="40% - Accent1 5 3 6" xfId="4982" xr:uid="{00000000-0005-0000-0000-000027170000}"/>
    <cellStyle name="40% - Accent1 5 3 6 2" xfId="12260" xr:uid="{00000000-0005-0000-0000-000028170000}"/>
    <cellStyle name="40% - Accent1 5 3 7" xfId="5563" xr:uid="{00000000-0005-0000-0000-000029170000}"/>
    <cellStyle name="40% - Accent1 5 3 7 2" xfId="12841" xr:uid="{00000000-0005-0000-0000-00002A170000}"/>
    <cellStyle name="40% - Accent1 5 3 8" xfId="6425" xr:uid="{00000000-0005-0000-0000-00002B170000}"/>
    <cellStyle name="40% - Accent1 5 3 8 2" xfId="13703" xr:uid="{00000000-0005-0000-0000-00002C170000}"/>
    <cellStyle name="40% - Accent1 5 3 9" xfId="7449" xr:uid="{00000000-0005-0000-0000-00002D170000}"/>
    <cellStyle name="40% - Accent1 5 3 9 2" xfId="14541" xr:uid="{00000000-0005-0000-0000-00002E170000}"/>
    <cellStyle name="40% - Accent1 5 4" xfId="493" xr:uid="{00000000-0005-0000-0000-00002F170000}"/>
    <cellStyle name="40% - Accent1 5 4 2" xfId="2265" xr:uid="{00000000-0005-0000-0000-000030170000}"/>
    <cellStyle name="40% - Accent1 5 4 2 2" xfId="10061" xr:uid="{00000000-0005-0000-0000-000031170000}"/>
    <cellStyle name="40% - Accent1 5 4 3" xfId="3813" xr:uid="{00000000-0005-0000-0000-000032170000}"/>
    <cellStyle name="40% - Accent1 5 4 3 2" xfId="11321" xr:uid="{00000000-0005-0000-0000-000033170000}"/>
    <cellStyle name="40% - Accent1 5 4 4" xfId="6428" xr:uid="{00000000-0005-0000-0000-000034170000}"/>
    <cellStyle name="40% - Accent1 5 4 4 2" xfId="13706" xr:uid="{00000000-0005-0000-0000-000035170000}"/>
    <cellStyle name="40% - Accent1 5 4 5" xfId="7738" xr:uid="{00000000-0005-0000-0000-000036170000}"/>
    <cellStyle name="40% - Accent1 5 4 5 2" xfId="14830" xr:uid="{00000000-0005-0000-0000-000037170000}"/>
    <cellStyle name="40% - Accent1 5 4 6" xfId="9126" xr:uid="{00000000-0005-0000-0000-000038170000}"/>
    <cellStyle name="40% - Accent1 5 5" xfId="2258" xr:uid="{00000000-0005-0000-0000-000039170000}"/>
    <cellStyle name="40% - Accent1 5 5 2" xfId="6429" xr:uid="{00000000-0005-0000-0000-00003A170000}"/>
    <cellStyle name="40% - Accent1 5 5 2 2" xfId="13707" xr:uid="{00000000-0005-0000-0000-00003B170000}"/>
    <cellStyle name="40% - Accent1 5 5 3" xfId="10054" xr:uid="{00000000-0005-0000-0000-00003C170000}"/>
    <cellStyle name="40% - Accent1 5 6" xfId="3089" xr:uid="{00000000-0005-0000-0000-00003D170000}"/>
    <cellStyle name="40% - Accent1 5 6 2" xfId="10600" xr:uid="{00000000-0005-0000-0000-00003E170000}"/>
    <cellStyle name="40% - Accent1 5 7" xfId="3707" xr:uid="{00000000-0005-0000-0000-00003F170000}"/>
    <cellStyle name="40% - Accent1 5 7 2" xfId="11215" xr:uid="{00000000-0005-0000-0000-000040170000}"/>
    <cellStyle name="40% - Accent1 5 8" xfId="4690" xr:uid="{00000000-0005-0000-0000-000041170000}"/>
    <cellStyle name="40% - Accent1 5 8 2" xfId="11968" xr:uid="{00000000-0005-0000-0000-000042170000}"/>
    <cellStyle name="40% - Accent1 5 9" xfId="5271" xr:uid="{00000000-0005-0000-0000-000043170000}"/>
    <cellStyle name="40% - Accent1 5 9 2" xfId="12549" xr:uid="{00000000-0005-0000-0000-000044170000}"/>
    <cellStyle name="40% - Accent1 6" xfId="494" xr:uid="{00000000-0005-0000-0000-000045170000}"/>
    <cellStyle name="40% - Accent1 6 10" xfId="6430" xr:uid="{00000000-0005-0000-0000-000046170000}"/>
    <cellStyle name="40% - Accent1 6 10 2" xfId="13708" xr:uid="{00000000-0005-0000-0000-000047170000}"/>
    <cellStyle name="40% - Accent1 6 11" xfId="7263" xr:uid="{00000000-0005-0000-0000-000048170000}"/>
    <cellStyle name="40% - Accent1 6 11 2" xfId="14355" xr:uid="{00000000-0005-0000-0000-000049170000}"/>
    <cellStyle name="40% - Accent1 6 12" xfId="9127" xr:uid="{00000000-0005-0000-0000-00004A170000}"/>
    <cellStyle name="40% - Accent1 6 2" xfId="495" xr:uid="{00000000-0005-0000-0000-00004B170000}"/>
    <cellStyle name="40% - Accent1 6 2 10" xfId="7406" xr:uid="{00000000-0005-0000-0000-00004C170000}"/>
    <cellStyle name="40% - Accent1 6 2 10 2" xfId="14498" xr:uid="{00000000-0005-0000-0000-00004D170000}"/>
    <cellStyle name="40% - Accent1 6 2 11" xfId="9128" xr:uid="{00000000-0005-0000-0000-00004E170000}"/>
    <cellStyle name="40% - Accent1 6 2 2" xfId="496" xr:uid="{00000000-0005-0000-0000-00004F170000}"/>
    <cellStyle name="40% - Accent1 6 2 2 10" xfId="9129" xr:uid="{00000000-0005-0000-0000-000050170000}"/>
    <cellStyle name="40% - Accent1 6 2 2 2" xfId="497" xr:uid="{00000000-0005-0000-0000-000051170000}"/>
    <cellStyle name="40% - Accent1 6 2 2 2 2" xfId="2269" xr:uid="{00000000-0005-0000-0000-000052170000}"/>
    <cellStyle name="40% - Accent1 6 2 2 2 2 2" xfId="10065" xr:uid="{00000000-0005-0000-0000-000053170000}"/>
    <cellStyle name="40% - Accent1 6 2 2 2 3" xfId="3794" xr:uid="{00000000-0005-0000-0000-000054170000}"/>
    <cellStyle name="40% - Accent1 6 2 2 2 3 2" xfId="11302" xr:uid="{00000000-0005-0000-0000-000055170000}"/>
    <cellStyle name="40% - Accent1 6 2 2 2 4" xfId="6433" xr:uid="{00000000-0005-0000-0000-000056170000}"/>
    <cellStyle name="40% - Accent1 6 2 2 2 4 2" xfId="13711" xr:uid="{00000000-0005-0000-0000-000057170000}"/>
    <cellStyle name="40% - Accent1 6 2 2 2 5" xfId="8276" xr:uid="{00000000-0005-0000-0000-000058170000}"/>
    <cellStyle name="40% - Accent1 6 2 2 2 5 2" xfId="15368" xr:uid="{00000000-0005-0000-0000-000059170000}"/>
    <cellStyle name="40% - Accent1 6 2 2 2 6" xfId="9130" xr:uid="{00000000-0005-0000-0000-00005A170000}"/>
    <cellStyle name="40% - Accent1 6 2 2 3" xfId="2268" xr:uid="{00000000-0005-0000-0000-00005B170000}"/>
    <cellStyle name="40% - Accent1 6 2 2 3 2" xfId="6434" xr:uid="{00000000-0005-0000-0000-00005C170000}"/>
    <cellStyle name="40% - Accent1 6 2 2 3 2 2" xfId="13712" xr:uid="{00000000-0005-0000-0000-00005D170000}"/>
    <cellStyle name="40% - Accent1 6 2 2 3 3" xfId="10064" xr:uid="{00000000-0005-0000-0000-00005E170000}"/>
    <cellStyle name="40% - Accent1 6 2 2 4" xfId="3664" xr:uid="{00000000-0005-0000-0000-00005F170000}"/>
    <cellStyle name="40% - Accent1 6 2 2 4 2" xfId="11172" xr:uid="{00000000-0005-0000-0000-000060170000}"/>
    <cellStyle name="40% - Accent1 6 2 2 5" xfId="3993" xr:uid="{00000000-0005-0000-0000-000061170000}"/>
    <cellStyle name="40% - Accent1 6 2 2 5 2" xfId="11501" xr:uid="{00000000-0005-0000-0000-000062170000}"/>
    <cellStyle name="40% - Accent1 6 2 2 6" xfId="5228" xr:uid="{00000000-0005-0000-0000-000063170000}"/>
    <cellStyle name="40% - Accent1 6 2 2 6 2" xfId="12506" xr:uid="{00000000-0005-0000-0000-000064170000}"/>
    <cellStyle name="40% - Accent1 6 2 2 7" xfId="5809" xr:uid="{00000000-0005-0000-0000-000065170000}"/>
    <cellStyle name="40% - Accent1 6 2 2 7 2" xfId="13087" xr:uid="{00000000-0005-0000-0000-000066170000}"/>
    <cellStyle name="40% - Accent1 6 2 2 8" xfId="6432" xr:uid="{00000000-0005-0000-0000-000067170000}"/>
    <cellStyle name="40% - Accent1 6 2 2 8 2" xfId="13710" xr:uid="{00000000-0005-0000-0000-000068170000}"/>
    <cellStyle name="40% - Accent1 6 2 2 9" xfId="7695" xr:uid="{00000000-0005-0000-0000-000069170000}"/>
    <cellStyle name="40% - Accent1 6 2 2 9 2" xfId="14787" xr:uid="{00000000-0005-0000-0000-00006A170000}"/>
    <cellStyle name="40% - Accent1 6 2 3" xfId="498" xr:uid="{00000000-0005-0000-0000-00006B170000}"/>
    <cellStyle name="40% - Accent1 6 2 3 2" xfId="2270" xr:uid="{00000000-0005-0000-0000-00006C170000}"/>
    <cellStyle name="40% - Accent1 6 2 3 2 2" xfId="10066" xr:uid="{00000000-0005-0000-0000-00006D170000}"/>
    <cellStyle name="40% - Accent1 6 2 3 3" xfId="3122" xr:uid="{00000000-0005-0000-0000-00006E170000}"/>
    <cellStyle name="40% - Accent1 6 2 3 3 2" xfId="10633" xr:uid="{00000000-0005-0000-0000-00006F170000}"/>
    <cellStyle name="40% - Accent1 6 2 3 4" xfId="6435" xr:uid="{00000000-0005-0000-0000-000070170000}"/>
    <cellStyle name="40% - Accent1 6 2 3 4 2" xfId="13713" xr:uid="{00000000-0005-0000-0000-000071170000}"/>
    <cellStyle name="40% - Accent1 6 2 3 5" xfId="7987" xr:uid="{00000000-0005-0000-0000-000072170000}"/>
    <cellStyle name="40% - Accent1 6 2 3 5 2" xfId="15079" xr:uid="{00000000-0005-0000-0000-000073170000}"/>
    <cellStyle name="40% - Accent1 6 2 3 6" xfId="9131" xr:uid="{00000000-0005-0000-0000-000074170000}"/>
    <cellStyle name="40% - Accent1 6 2 4" xfId="2267" xr:uid="{00000000-0005-0000-0000-000075170000}"/>
    <cellStyle name="40% - Accent1 6 2 4 2" xfId="6436" xr:uid="{00000000-0005-0000-0000-000076170000}"/>
    <cellStyle name="40% - Accent1 6 2 4 2 2" xfId="13714" xr:uid="{00000000-0005-0000-0000-000077170000}"/>
    <cellStyle name="40% - Accent1 6 2 4 3" xfId="10063" xr:uid="{00000000-0005-0000-0000-000078170000}"/>
    <cellStyle name="40% - Accent1 6 2 5" xfId="3364" xr:uid="{00000000-0005-0000-0000-000079170000}"/>
    <cellStyle name="40% - Accent1 6 2 5 2" xfId="10875" xr:uid="{00000000-0005-0000-0000-00007A170000}"/>
    <cellStyle name="40% - Accent1 6 2 6" xfId="3992" xr:uid="{00000000-0005-0000-0000-00007B170000}"/>
    <cellStyle name="40% - Accent1 6 2 6 2" xfId="11500" xr:uid="{00000000-0005-0000-0000-00007C170000}"/>
    <cellStyle name="40% - Accent1 6 2 7" xfId="4939" xr:uid="{00000000-0005-0000-0000-00007D170000}"/>
    <cellStyle name="40% - Accent1 6 2 7 2" xfId="12217" xr:uid="{00000000-0005-0000-0000-00007E170000}"/>
    <cellStyle name="40% - Accent1 6 2 8" xfId="5520" xr:uid="{00000000-0005-0000-0000-00007F170000}"/>
    <cellStyle name="40% - Accent1 6 2 8 2" xfId="12798" xr:uid="{00000000-0005-0000-0000-000080170000}"/>
    <cellStyle name="40% - Accent1 6 2 9" xfId="6431" xr:uid="{00000000-0005-0000-0000-000081170000}"/>
    <cellStyle name="40% - Accent1 6 2 9 2" xfId="13709" xr:uid="{00000000-0005-0000-0000-000082170000}"/>
    <cellStyle name="40% - Accent1 6 3" xfId="499" xr:uid="{00000000-0005-0000-0000-000083170000}"/>
    <cellStyle name="40% - Accent1 6 3 10" xfId="9132" xr:uid="{00000000-0005-0000-0000-000084170000}"/>
    <cellStyle name="40% - Accent1 6 3 2" xfId="500" xr:uid="{00000000-0005-0000-0000-000085170000}"/>
    <cellStyle name="40% - Accent1 6 3 2 2" xfId="2272" xr:uid="{00000000-0005-0000-0000-000086170000}"/>
    <cellStyle name="40% - Accent1 6 3 2 2 2" xfId="10068" xr:uid="{00000000-0005-0000-0000-000087170000}"/>
    <cellStyle name="40% - Accent1 6 3 2 3" xfId="3819" xr:uid="{00000000-0005-0000-0000-000088170000}"/>
    <cellStyle name="40% - Accent1 6 3 2 3 2" xfId="11327" xr:uid="{00000000-0005-0000-0000-000089170000}"/>
    <cellStyle name="40% - Accent1 6 3 2 4" xfId="6438" xr:uid="{00000000-0005-0000-0000-00008A170000}"/>
    <cellStyle name="40% - Accent1 6 3 2 4 2" xfId="13716" xr:uid="{00000000-0005-0000-0000-00008B170000}"/>
    <cellStyle name="40% - Accent1 6 3 2 5" xfId="8133" xr:uid="{00000000-0005-0000-0000-00008C170000}"/>
    <cellStyle name="40% - Accent1 6 3 2 5 2" xfId="15225" xr:uid="{00000000-0005-0000-0000-00008D170000}"/>
    <cellStyle name="40% - Accent1 6 3 2 6" xfId="9133" xr:uid="{00000000-0005-0000-0000-00008E170000}"/>
    <cellStyle name="40% - Accent1 6 3 3" xfId="2271" xr:uid="{00000000-0005-0000-0000-00008F170000}"/>
    <cellStyle name="40% - Accent1 6 3 3 2" xfId="6439" xr:uid="{00000000-0005-0000-0000-000090170000}"/>
    <cellStyle name="40% - Accent1 6 3 3 2 2" xfId="13717" xr:uid="{00000000-0005-0000-0000-000091170000}"/>
    <cellStyle name="40% - Accent1 6 3 3 3" xfId="10067" xr:uid="{00000000-0005-0000-0000-000092170000}"/>
    <cellStyle name="40% - Accent1 6 3 4" xfId="3521" xr:uid="{00000000-0005-0000-0000-000093170000}"/>
    <cellStyle name="40% - Accent1 6 3 4 2" xfId="11029" xr:uid="{00000000-0005-0000-0000-000094170000}"/>
    <cellStyle name="40% - Accent1 6 3 5" xfId="3726" xr:uid="{00000000-0005-0000-0000-000095170000}"/>
    <cellStyle name="40% - Accent1 6 3 5 2" xfId="11234" xr:uid="{00000000-0005-0000-0000-000096170000}"/>
    <cellStyle name="40% - Accent1 6 3 6" xfId="5085" xr:uid="{00000000-0005-0000-0000-000097170000}"/>
    <cellStyle name="40% - Accent1 6 3 6 2" xfId="12363" xr:uid="{00000000-0005-0000-0000-000098170000}"/>
    <cellStyle name="40% - Accent1 6 3 7" xfId="5666" xr:uid="{00000000-0005-0000-0000-000099170000}"/>
    <cellStyle name="40% - Accent1 6 3 7 2" xfId="12944" xr:uid="{00000000-0005-0000-0000-00009A170000}"/>
    <cellStyle name="40% - Accent1 6 3 8" xfId="6437" xr:uid="{00000000-0005-0000-0000-00009B170000}"/>
    <cellStyle name="40% - Accent1 6 3 8 2" xfId="13715" xr:uid="{00000000-0005-0000-0000-00009C170000}"/>
    <cellStyle name="40% - Accent1 6 3 9" xfId="7552" xr:uid="{00000000-0005-0000-0000-00009D170000}"/>
    <cellStyle name="40% - Accent1 6 3 9 2" xfId="14644" xr:uid="{00000000-0005-0000-0000-00009E170000}"/>
    <cellStyle name="40% - Accent1 6 4" xfId="501" xr:uid="{00000000-0005-0000-0000-00009F170000}"/>
    <cellStyle name="40% - Accent1 6 4 2" xfId="2273" xr:uid="{00000000-0005-0000-0000-0000A0170000}"/>
    <cellStyle name="40% - Accent1 6 4 2 2" xfId="10069" xr:uid="{00000000-0005-0000-0000-0000A1170000}"/>
    <cellStyle name="40% - Accent1 6 4 3" xfId="3734" xr:uid="{00000000-0005-0000-0000-0000A2170000}"/>
    <cellStyle name="40% - Accent1 6 4 3 2" xfId="11242" xr:uid="{00000000-0005-0000-0000-0000A3170000}"/>
    <cellStyle name="40% - Accent1 6 4 4" xfId="6440" xr:uid="{00000000-0005-0000-0000-0000A4170000}"/>
    <cellStyle name="40% - Accent1 6 4 4 2" xfId="13718" xr:uid="{00000000-0005-0000-0000-0000A5170000}"/>
    <cellStyle name="40% - Accent1 6 4 5" xfId="7844" xr:uid="{00000000-0005-0000-0000-0000A6170000}"/>
    <cellStyle name="40% - Accent1 6 4 5 2" xfId="14936" xr:uid="{00000000-0005-0000-0000-0000A7170000}"/>
    <cellStyle name="40% - Accent1 6 4 6" xfId="9134" xr:uid="{00000000-0005-0000-0000-0000A8170000}"/>
    <cellStyle name="40% - Accent1 6 5" xfId="2266" xr:uid="{00000000-0005-0000-0000-0000A9170000}"/>
    <cellStyle name="40% - Accent1 6 5 2" xfId="6441" xr:uid="{00000000-0005-0000-0000-0000AA170000}"/>
    <cellStyle name="40% - Accent1 6 5 2 2" xfId="13719" xr:uid="{00000000-0005-0000-0000-0000AB170000}"/>
    <cellStyle name="40% - Accent1 6 5 3" xfId="10062" xr:uid="{00000000-0005-0000-0000-0000AC170000}"/>
    <cellStyle name="40% - Accent1 6 6" xfId="3219" xr:uid="{00000000-0005-0000-0000-0000AD170000}"/>
    <cellStyle name="40% - Accent1 6 6 2" xfId="10730" xr:uid="{00000000-0005-0000-0000-0000AE170000}"/>
    <cellStyle name="40% - Accent1 6 7" xfId="3710" xr:uid="{00000000-0005-0000-0000-0000AF170000}"/>
    <cellStyle name="40% - Accent1 6 7 2" xfId="11218" xr:uid="{00000000-0005-0000-0000-0000B0170000}"/>
    <cellStyle name="40% - Accent1 6 8" xfId="4796" xr:uid="{00000000-0005-0000-0000-0000B1170000}"/>
    <cellStyle name="40% - Accent1 6 8 2" xfId="12074" xr:uid="{00000000-0005-0000-0000-0000B2170000}"/>
    <cellStyle name="40% - Accent1 6 9" xfId="5377" xr:uid="{00000000-0005-0000-0000-0000B3170000}"/>
    <cellStyle name="40% - Accent1 6 9 2" xfId="12655" xr:uid="{00000000-0005-0000-0000-0000B4170000}"/>
    <cellStyle name="40% - Accent1 7" xfId="502" xr:uid="{00000000-0005-0000-0000-0000B5170000}"/>
    <cellStyle name="40% - Accent1 7 10" xfId="7278" xr:uid="{00000000-0005-0000-0000-0000B6170000}"/>
    <cellStyle name="40% - Accent1 7 10 2" xfId="14370" xr:uid="{00000000-0005-0000-0000-0000B7170000}"/>
    <cellStyle name="40% - Accent1 7 11" xfId="9135" xr:uid="{00000000-0005-0000-0000-0000B8170000}"/>
    <cellStyle name="40% - Accent1 7 2" xfId="503" xr:uid="{00000000-0005-0000-0000-0000B9170000}"/>
    <cellStyle name="40% - Accent1 7 2 10" xfId="9136" xr:uid="{00000000-0005-0000-0000-0000BA170000}"/>
    <cellStyle name="40% - Accent1 7 2 2" xfId="504" xr:uid="{00000000-0005-0000-0000-0000BB170000}"/>
    <cellStyle name="40% - Accent1 7 2 2 2" xfId="2276" xr:uid="{00000000-0005-0000-0000-0000BC170000}"/>
    <cellStyle name="40% - Accent1 7 2 2 2 2" xfId="10072" xr:uid="{00000000-0005-0000-0000-0000BD170000}"/>
    <cellStyle name="40% - Accent1 7 2 2 3" xfId="3697" xr:uid="{00000000-0005-0000-0000-0000BE170000}"/>
    <cellStyle name="40% - Accent1 7 2 2 3 2" xfId="11205" xr:uid="{00000000-0005-0000-0000-0000BF170000}"/>
    <cellStyle name="40% - Accent1 7 2 2 4" xfId="6444" xr:uid="{00000000-0005-0000-0000-0000C0170000}"/>
    <cellStyle name="40% - Accent1 7 2 2 4 2" xfId="13722" xr:uid="{00000000-0005-0000-0000-0000C1170000}"/>
    <cellStyle name="40% - Accent1 7 2 2 5" xfId="8148" xr:uid="{00000000-0005-0000-0000-0000C2170000}"/>
    <cellStyle name="40% - Accent1 7 2 2 5 2" xfId="15240" xr:uid="{00000000-0005-0000-0000-0000C3170000}"/>
    <cellStyle name="40% - Accent1 7 2 2 6" xfId="9137" xr:uid="{00000000-0005-0000-0000-0000C4170000}"/>
    <cellStyle name="40% - Accent1 7 2 3" xfId="2275" xr:uid="{00000000-0005-0000-0000-0000C5170000}"/>
    <cellStyle name="40% - Accent1 7 2 3 2" xfId="6445" xr:uid="{00000000-0005-0000-0000-0000C6170000}"/>
    <cellStyle name="40% - Accent1 7 2 3 2 2" xfId="13723" xr:uid="{00000000-0005-0000-0000-0000C7170000}"/>
    <cellStyle name="40% - Accent1 7 2 3 3" xfId="10071" xr:uid="{00000000-0005-0000-0000-0000C8170000}"/>
    <cellStyle name="40% - Accent1 7 2 4" xfId="3536" xr:uid="{00000000-0005-0000-0000-0000C9170000}"/>
    <cellStyle name="40% - Accent1 7 2 4 2" xfId="11044" xr:uid="{00000000-0005-0000-0000-0000CA170000}"/>
    <cellStyle name="40% - Accent1 7 2 5" xfId="4071" xr:uid="{00000000-0005-0000-0000-0000CB170000}"/>
    <cellStyle name="40% - Accent1 7 2 5 2" xfId="11579" xr:uid="{00000000-0005-0000-0000-0000CC170000}"/>
    <cellStyle name="40% - Accent1 7 2 6" xfId="5100" xr:uid="{00000000-0005-0000-0000-0000CD170000}"/>
    <cellStyle name="40% - Accent1 7 2 6 2" xfId="12378" xr:uid="{00000000-0005-0000-0000-0000CE170000}"/>
    <cellStyle name="40% - Accent1 7 2 7" xfId="5681" xr:uid="{00000000-0005-0000-0000-0000CF170000}"/>
    <cellStyle name="40% - Accent1 7 2 7 2" xfId="12959" xr:uid="{00000000-0005-0000-0000-0000D0170000}"/>
    <cellStyle name="40% - Accent1 7 2 8" xfId="6443" xr:uid="{00000000-0005-0000-0000-0000D1170000}"/>
    <cellStyle name="40% - Accent1 7 2 8 2" xfId="13721" xr:uid="{00000000-0005-0000-0000-0000D2170000}"/>
    <cellStyle name="40% - Accent1 7 2 9" xfId="7567" xr:uid="{00000000-0005-0000-0000-0000D3170000}"/>
    <cellStyle name="40% - Accent1 7 2 9 2" xfId="14659" xr:uid="{00000000-0005-0000-0000-0000D4170000}"/>
    <cellStyle name="40% - Accent1 7 3" xfId="505" xr:uid="{00000000-0005-0000-0000-0000D5170000}"/>
    <cellStyle name="40% - Accent1 7 3 2" xfId="2277" xr:uid="{00000000-0005-0000-0000-0000D6170000}"/>
    <cellStyle name="40% - Accent1 7 3 2 2" xfId="10073" xr:uid="{00000000-0005-0000-0000-0000D7170000}"/>
    <cellStyle name="40% - Accent1 7 3 3" xfId="3733" xr:uid="{00000000-0005-0000-0000-0000D8170000}"/>
    <cellStyle name="40% - Accent1 7 3 3 2" xfId="11241" xr:uid="{00000000-0005-0000-0000-0000D9170000}"/>
    <cellStyle name="40% - Accent1 7 3 4" xfId="6446" xr:uid="{00000000-0005-0000-0000-0000DA170000}"/>
    <cellStyle name="40% - Accent1 7 3 4 2" xfId="13724" xr:uid="{00000000-0005-0000-0000-0000DB170000}"/>
    <cellStyle name="40% - Accent1 7 3 5" xfId="7859" xr:uid="{00000000-0005-0000-0000-0000DC170000}"/>
    <cellStyle name="40% - Accent1 7 3 5 2" xfId="14951" xr:uid="{00000000-0005-0000-0000-0000DD170000}"/>
    <cellStyle name="40% - Accent1 7 3 6" xfId="9138" xr:uid="{00000000-0005-0000-0000-0000DE170000}"/>
    <cellStyle name="40% - Accent1 7 4" xfId="2274" xr:uid="{00000000-0005-0000-0000-0000DF170000}"/>
    <cellStyle name="40% - Accent1 7 4 2" xfId="6447" xr:uid="{00000000-0005-0000-0000-0000E0170000}"/>
    <cellStyle name="40% - Accent1 7 4 2 2" xfId="13725" xr:uid="{00000000-0005-0000-0000-0000E1170000}"/>
    <cellStyle name="40% - Accent1 7 4 3" xfId="10070" xr:uid="{00000000-0005-0000-0000-0000E2170000}"/>
    <cellStyle name="40% - Accent1 7 5" xfId="3234" xr:uid="{00000000-0005-0000-0000-0000E3170000}"/>
    <cellStyle name="40% - Accent1 7 5 2" xfId="10745" xr:uid="{00000000-0005-0000-0000-0000E4170000}"/>
    <cellStyle name="40% - Accent1 7 6" xfId="4026" xr:uid="{00000000-0005-0000-0000-0000E5170000}"/>
    <cellStyle name="40% - Accent1 7 6 2" xfId="11534" xr:uid="{00000000-0005-0000-0000-0000E6170000}"/>
    <cellStyle name="40% - Accent1 7 7" xfId="4811" xr:uid="{00000000-0005-0000-0000-0000E7170000}"/>
    <cellStyle name="40% - Accent1 7 7 2" xfId="12089" xr:uid="{00000000-0005-0000-0000-0000E8170000}"/>
    <cellStyle name="40% - Accent1 7 8" xfId="5392" xr:uid="{00000000-0005-0000-0000-0000E9170000}"/>
    <cellStyle name="40% - Accent1 7 8 2" xfId="12670" xr:uid="{00000000-0005-0000-0000-0000EA170000}"/>
    <cellStyle name="40% - Accent1 7 9" xfId="6442" xr:uid="{00000000-0005-0000-0000-0000EB170000}"/>
    <cellStyle name="40% - Accent1 7 9 2" xfId="13720" xr:uid="{00000000-0005-0000-0000-0000EC170000}"/>
    <cellStyle name="40% - Accent1 8" xfId="506" xr:uid="{00000000-0005-0000-0000-0000ED170000}"/>
    <cellStyle name="40% - Accent1 8 10" xfId="9139" xr:uid="{00000000-0005-0000-0000-0000EE170000}"/>
    <cellStyle name="40% - Accent1 8 2" xfId="507" xr:uid="{00000000-0005-0000-0000-0000EF170000}"/>
    <cellStyle name="40% - Accent1 8 2 2" xfId="2279" xr:uid="{00000000-0005-0000-0000-0000F0170000}"/>
    <cellStyle name="40% - Accent1 8 2 2 2" xfId="10075" xr:uid="{00000000-0005-0000-0000-0000F1170000}"/>
    <cellStyle name="40% - Accent1 8 2 3" xfId="4053" xr:uid="{00000000-0005-0000-0000-0000F2170000}"/>
    <cellStyle name="40% - Accent1 8 2 3 2" xfId="11561" xr:uid="{00000000-0005-0000-0000-0000F3170000}"/>
    <cellStyle name="40% - Accent1 8 2 4" xfId="6449" xr:uid="{00000000-0005-0000-0000-0000F4170000}"/>
    <cellStyle name="40% - Accent1 8 2 4 2" xfId="13727" xr:uid="{00000000-0005-0000-0000-0000F5170000}"/>
    <cellStyle name="40% - Accent1 8 2 5" xfId="8007" xr:uid="{00000000-0005-0000-0000-0000F6170000}"/>
    <cellStyle name="40% - Accent1 8 2 5 2" xfId="15099" xr:uid="{00000000-0005-0000-0000-0000F7170000}"/>
    <cellStyle name="40% - Accent1 8 2 6" xfId="9140" xr:uid="{00000000-0005-0000-0000-0000F8170000}"/>
    <cellStyle name="40% - Accent1 8 3" xfId="2278" xr:uid="{00000000-0005-0000-0000-0000F9170000}"/>
    <cellStyle name="40% - Accent1 8 3 2" xfId="6450" xr:uid="{00000000-0005-0000-0000-0000FA170000}"/>
    <cellStyle name="40% - Accent1 8 3 2 2" xfId="13728" xr:uid="{00000000-0005-0000-0000-0000FB170000}"/>
    <cellStyle name="40% - Accent1 8 3 3" xfId="10074" xr:uid="{00000000-0005-0000-0000-0000FC170000}"/>
    <cellStyle name="40% - Accent1 8 4" xfId="3385" xr:uid="{00000000-0005-0000-0000-0000FD170000}"/>
    <cellStyle name="40% - Accent1 8 4 2" xfId="10895" xr:uid="{00000000-0005-0000-0000-0000FE170000}"/>
    <cellStyle name="40% - Accent1 8 5" xfId="3802" xr:uid="{00000000-0005-0000-0000-0000FF170000}"/>
    <cellStyle name="40% - Accent1 8 5 2" xfId="11310" xr:uid="{00000000-0005-0000-0000-000000180000}"/>
    <cellStyle name="40% - Accent1 8 6" xfId="4959" xr:uid="{00000000-0005-0000-0000-000001180000}"/>
    <cellStyle name="40% - Accent1 8 6 2" xfId="12237" xr:uid="{00000000-0005-0000-0000-000002180000}"/>
    <cellStyle name="40% - Accent1 8 7" xfId="5540" xr:uid="{00000000-0005-0000-0000-000003180000}"/>
    <cellStyle name="40% - Accent1 8 7 2" xfId="12818" xr:uid="{00000000-0005-0000-0000-000004180000}"/>
    <cellStyle name="40% - Accent1 8 8" xfId="6448" xr:uid="{00000000-0005-0000-0000-000005180000}"/>
    <cellStyle name="40% - Accent1 8 8 2" xfId="13726" xr:uid="{00000000-0005-0000-0000-000006180000}"/>
    <cellStyle name="40% - Accent1 8 9" xfId="7426" xr:uid="{00000000-0005-0000-0000-000007180000}"/>
    <cellStyle name="40% - Accent1 8 9 2" xfId="14518" xr:uid="{00000000-0005-0000-0000-000008180000}"/>
    <cellStyle name="40% - Accent1 9" xfId="508" xr:uid="{00000000-0005-0000-0000-000009180000}"/>
    <cellStyle name="40% - Accent1 9 2" xfId="2280" xr:uid="{00000000-0005-0000-0000-00000A180000}"/>
    <cellStyle name="40% - Accent1 9 2 2" xfId="10076" xr:uid="{00000000-0005-0000-0000-00000B180000}"/>
    <cellStyle name="40% - Accent1 9 3" xfId="3075" xr:uid="{00000000-0005-0000-0000-00000C180000}"/>
    <cellStyle name="40% - Accent1 9 3 2" xfId="10586" xr:uid="{00000000-0005-0000-0000-00000D180000}"/>
    <cellStyle name="40% - Accent1 9 4" xfId="6451" xr:uid="{00000000-0005-0000-0000-00000E180000}"/>
    <cellStyle name="40% - Accent1 9 4 2" xfId="13729" xr:uid="{00000000-0005-0000-0000-00000F180000}"/>
    <cellStyle name="40% - Accent1 9 5" xfId="8391" xr:uid="{00000000-0005-0000-0000-000010180000}"/>
    <cellStyle name="40% - Accent1 9 5 2" xfId="15434" xr:uid="{00000000-0005-0000-0000-000011180000}"/>
    <cellStyle name="40% - Accent1 9 6" xfId="9141" xr:uid="{00000000-0005-0000-0000-000012180000}"/>
    <cellStyle name="40% - Accent2" xfId="25" builtinId="35" customBuiltin="1"/>
    <cellStyle name="40% - Accent2 10" xfId="1797" xr:uid="{00000000-0005-0000-0000-000014180000}"/>
    <cellStyle name="40% - Accent2 10 2" xfId="3059" xr:uid="{00000000-0005-0000-0000-000015180000}"/>
    <cellStyle name="40% - Accent2 10 2 2" xfId="10570" xr:uid="{00000000-0005-0000-0000-000016180000}"/>
    <cellStyle name="40% - Accent2 10 3" xfId="6452" xr:uid="{00000000-0005-0000-0000-000017180000}"/>
    <cellStyle name="40% - Accent2 10 3 2" xfId="13730" xr:uid="{00000000-0005-0000-0000-000018180000}"/>
    <cellStyle name="40% - Accent2 10 4" xfId="8481" xr:uid="{00000000-0005-0000-0000-000019180000}"/>
    <cellStyle name="40% - Accent2 10 4 2" xfId="15524" xr:uid="{00000000-0005-0000-0000-00001A180000}"/>
    <cellStyle name="40% - Accent2 10 5" xfId="9602" xr:uid="{00000000-0005-0000-0000-00001B180000}"/>
    <cellStyle name="40% - Accent2 11" xfId="2281" xr:uid="{00000000-0005-0000-0000-00001C180000}"/>
    <cellStyle name="40% - Accent2 11 2" xfId="3895" xr:uid="{00000000-0005-0000-0000-00001D180000}"/>
    <cellStyle name="40% - Accent2 11 2 2" xfId="11403" xr:uid="{00000000-0005-0000-0000-00001E180000}"/>
    <cellStyle name="40% - Accent2 11 3" xfId="6453" xr:uid="{00000000-0005-0000-0000-00001F180000}"/>
    <cellStyle name="40% - Accent2 11 3 2" xfId="13731" xr:uid="{00000000-0005-0000-0000-000020180000}"/>
    <cellStyle name="40% - Accent2 11 4" xfId="8570" xr:uid="{00000000-0005-0000-0000-000021180000}"/>
    <cellStyle name="40% - Accent2 11 4 2" xfId="15613" xr:uid="{00000000-0005-0000-0000-000022180000}"/>
    <cellStyle name="40% - Accent2 11 5" xfId="10077" xr:uid="{00000000-0005-0000-0000-000023180000}"/>
    <cellStyle name="40% - Accent2 12" xfId="3035" xr:uid="{00000000-0005-0000-0000-000024180000}"/>
    <cellStyle name="40% - Accent2 12 2" xfId="7722" xr:uid="{00000000-0005-0000-0000-000025180000}"/>
    <cellStyle name="40% - Accent2 12 2 2" xfId="14814" xr:uid="{00000000-0005-0000-0000-000026180000}"/>
    <cellStyle name="40% - Accent2 12 3" xfId="10546" xr:uid="{00000000-0005-0000-0000-000027180000}"/>
    <cellStyle name="40% - Accent2 13" xfId="4674" xr:uid="{00000000-0005-0000-0000-000028180000}"/>
    <cellStyle name="40% - Accent2 13 2" xfId="11952" xr:uid="{00000000-0005-0000-0000-000029180000}"/>
    <cellStyle name="40% - Accent2 14" xfId="5255" xr:uid="{00000000-0005-0000-0000-00002A180000}"/>
    <cellStyle name="40% - Accent2 14 2" xfId="12533" xr:uid="{00000000-0005-0000-0000-00002B180000}"/>
    <cellStyle name="40% - Accent2 15" xfId="7123" xr:uid="{00000000-0005-0000-0000-00002C180000}"/>
    <cellStyle name="40% - Accent2 15 2" xfId="14215" xr:uid="{00000000-0005-0000-0000-00002D180000}"/>
    <cellStyle name="40% - Accent2 16" xfId="7141" xr:uid="{00000000-0005-0000-0000-00002E180000}"/>
    <cellStyle name="40% - Accent2 16 2" xfId="14233" xr:uid="{00000000-0005-0000-0000-00002F180000}"/>
    <cellStyle name="40% - Accent2 17" xfId="8591" xr:uid="{00000000-0005-0000-0000-000030180000}"/>
    <cellStyle name="40% - Accent2 17 2" xfId="15634" xr:uid="{00000000-0005-0000-0000-000031180000}"/>
    <cellStyle name="40% - Accent2 18" xfId="8681" xr:uid="{00000000-0005-0000-0000-000032180000}"/>
    <cellStyle name="40% - Accent2 2" xfId="509" xr:uid="{00000000-0005-0000-0000-000033180000}"/>
    <cellStyle name="40% - Accent2 2 10" xfId="7194" xr:uid="{00000000-0005-0000-0000-000034180000}"/>
    <cellStyle name="40% - Accent2 2 10 2" xfId="14286" xr:uid="{00000000-0005-0000-0000-000035180000}"/>
    <cellStyle name="40% - Accent2 2 11" xfId="8634" xr:uid="{00000000-0005-0000-0000-000036180000}"/>
    <cellStyle name="40% - Accent2 2 12" xfId="9142" xr:uid="{00000000-0005-0000-0000-000037180000}"/>
    <cellStyle name="40% - Accent2 2 2" xfId="510" xr:uid="{00000000-0005-0000-0000-000038180000}"/>
    <cellStyle name="40% - Accent2 2 2 2" xfId="511" xr:uid="{00000000-0005-0000-0000-000039180000}"/>
    <cellStyle name="40% - Accent2 2 2 2 2" xfId="512" xr:uid="{00000000-0005-0000-0000-00003A180000}"/>
    <cellStyle name="40% - Accent2 2 2 2 2 2" xfId="2285" xr:uid="{00000000-0005-0000-0000-00003B180000}"/>
    <cellStyle name="40% - Accent2 2 2 2 2 2 2" xfId="8253" xr:uid="{00000000-0005-0000-0000-00003C180000}"/>
    <cellStyle name="40% - Accent2 2 2 2 2 2 2 2" xfId="15345" xr:uid="{00000000-0005-0000-0000-00003D180000}"/>
    <cellStyle name="40% - Accent2 2 2 2 2 2 3" xfId="10081" xr:uid="{00000000-0005-0000-0000-00003E180000}"/>
    <cellStyle name="40% - Accent2 2 2 2 2 3" xfId="3641" xr:uid="{00000000-0005-0000-0000-00003F180000}"/>
    <cellStyle name="40% - Accent2 2 2 2 2 3 2" xfId="11149" xr:uid="{00000000-0005-0000-0000-000040180000}"/>
    <cellStyle name="40% - Accent2 2 2 2 2 4" xfId="5205" xr:uid="{00000000-0005-0000-0000-000041180000}"/>
    <cellStyle name="40% - Accent2 2 2 2 2 4 2" xfId="12483" xr:uid="{00000000-0005-0000-0000-000042180000}"/>
    <cellStyle name="40% - Accent2 2 2 2 2 5" xfId="5786" xr:uid="{00000000-0005-0000-0000-000043180000}"/>
    <cellStyle name="40% - Accent2 2 2 2 2 5 2" xfId="13064" xr:uid="{00000000-0005-0000-0000-000044180000}"/>
    <cellStyle name="40% - Accent2 2 2 2 2 6" xfId="7672" xr:uid="{00000000-0005-0000-0000-000045180000}"/>
    <cellStyle name="40% - Accent2 2 2 2 2 6 2" xfId="14764" xr:uid="{00000000-0005-0000-0000-000046180000}"/>
    <cellStyle name="40% - Accent2 2 2 2 2 7" xfId="9145" xr:uid="{00000000-0005-0000-0000-000047180000}"/>
    <cellStyle name="40% - Accent2 2 2 2 3" xfId="2284" xr:uid="{00000000-0005-0000-0000-000048180000}"/>
    <cellStyle name="40% - Accent2 2 2 2 3 2" xfId="7964" xr:uid="{00000000-0005-0000-0000-000049180000}"/>
    <cellStyle name="40% - Accent2 2 2 2 3 2 2" xfId="15056" xr:uid="{00000000-0005-0000-0000-00004A180000}"/>
    <cellStyle name="40% - Accent2 2 2 2 3 3" xfId="10080" xr:uid="{00000000-0005-0000-0000-00004B180000}"/>
    <cellStyle name="40% - Accent2 2 2 2 4" xfId="3341" xr:uid="{00000000-0005-0000-0000-00004C180000}"/>
    <cellStyle name="40% - Accent2 2 2 2 4 2" xfId="10852" xr:uid="{00000000-0005-0000-0000-00004D180000}"/>
    <cellStyle name="40% - Accent2 2 2 2 5" xfId="4916" xr:uid="{00000000-0005-0000-0000-00004E180000}"/>
    <cellStyle name="40% - Accent2 2 2 2 5 2" xfId="12194" xr:uid="{00000000-0005-0000-0000-00004F180000}"/>
    <cellStyle name="40% - Accent2 2 2 2 6" xfId="5497" xr:uid="{00000000-0005-0000-0000-000050180000}"/>
    <cellStyle name="40% - Accent2 2 2 2 6 2" xfId="12775" xr:uid="{00000000-0005-0000-0000-000051180000}"/>
    <cellStyle name="40% - Accent2 2 2 2 7" xfId="7383" xr:uid="{00000000-0005-0000-0000-000052180000}"/>
    <cellStyle name="40% - Accent2 2 2 2 7 2" xfId="14475" xr:uid="{00000000-0005-0000-0000-000053180000}"/>
    <cellStyle name="40% - Accent2 2 2 2 8" xfId="9144" xr:uid="{00000000-0005-0000-0000-000054180000}"/>
    <cellStyle name="40% - Accent2 2 2 3" xfId="513" xr:uid="{00000000-0005-0000-0000-000055180000}"/>
    <cellStyle name="40% - Accent2 2 2 3 2" xfId="2286" xr:uid="{00000000-0005-0000-0000-000056180000}"/>
    <cellStyle name="40% - Accent2 2 2 3 2 2" xfId="8110" xr:uid="{00000000-0005-0000-0000-000057180000}"/>
    <cellStyle name="40% - Accent2 2 2 3 2 2 2" xfId="15202" xr:uid="{00000000-0005-0000-0000-000058180000}"/>
    <cellStyle name="40% - Accent2 2 2 3 2 3" xfId="10082" xr:uid="{00000000-0005-0000-0000-000059180000}"/>
    <cellStyle name="40% - Accent2 2 2 3 3" xfId="3498" xr:uid="{00000000-0005-0000-0000-00005A180000}"/>
    <cellStyle name="40% - Accent2 2 2 3 3 2" xfId="11006" xr:uid="{00000000-0005-0000-0000-00005B180000}"/>
    <cellStyle name="40% - Accent2 2 2 3 4" xfId="5062" xr:uid="{00000000-0005-0000-0000-00005C180000}"/>
    <cellStyle name="40% - Accent2 2 2 3 4 2" xfId="12340" xr:uid="{00000000-0005-0000-0000-00005D180000}"/>
    <cellStyle name="40% - Accent2 2 2 3 5" xfId="5643" xr:uid="{00000000-0005-0000-0000-00005E180000}"/>
    <cellStyle name="40% - Accent2 2 2 3 5 2" xfId="12921" xr:uid="{00000000-0005-0000-0000-00005F180000}"/>
    <cellStyle name="40% - Accent2 2 2 3 6" xfId="7529" xr:uid="{00000000-0005-0000-0000-000060180000}"/>
    <cellStyle name="40% - Accent2 2 2 3 6 2" xfId="14621" xr:uid="{00000000-0005-0000-0000-000061180000}"/>
    <cellStyle name="40% - Accent2 2 2 3 7" xfId="9146" xr:uid="{00000000-0005-0000-0000-000062180000}"/>
    <cellStyle name="40% - Accent2 2 2 4" xfId="2283" xr:uid="{00000000-0005-0000-0000-000063180000}"/>
    <cellStyle name="40% - Accent2 2 2 4 2" xfId="8457" xr:uid="{00000000-0005-0000-0000-000064180000}"/>
    <cellStyle name="40% - Accent2 2 2 4 2 2" xfId="15500" xr:uid="{00000000-0005-0000-0000-000065180000}"/>
    <cellStyle name="40% - Accent2 2 2 4 3" xfId="10079" xr:uid="{00000000-0005-0000-0000-000066180000}"/>
    <cellStyle name="40% - Accent2 2 2 5" xfId="3196" xr:uid="{00000000-0005-0000-0000-000067180000}"/>
    <cellStyle name="40% - Accent2 2 2 5 2" xfId="8546" xr:uid="{00000000-0005-0000-0000-000068180000}"/>
    <cellStyle name="40% - Accent2 2 2 5 2 2" xfId="15589" xr:uid="{00000000-0005-0000-0000-000069180000}"/>
    <cellStyle name="40% - Accent2 2 2 5 3" xfId="10707" xr:uid="{00000000-0005-0000-0000-00006A180000}"/>
    <cellStyle name="40% - Accent2 2 2 6" xfId="4773" xr:uid="{00000000-0005-0000-0000-00006B180000}"/>
    <cellStyle name="40% - Accent2 2 2 6 2" xfId="7821" xr:uid="{00000000-0005-0000-0000-00006C180000}"/>
    <cellStyle name="40% - Accent2 2 2 6 2 2" xfId="14913" xr:uid="{00000000-0005-0000-0000-00006D180000}"/>
    <cellStyle name="40% - Accent2 2 2 6 3" xfId="12051" xr:uid="{00000000-0005-0000-0000-00006E180000}"/>
    <cellStyle name="40% - Accent2 2 2 7" xfId="5354" xr:uid="{00000000-0005-0000-0000-00006F180000}"/>
    <cellStyle name="40% - Accent2 2 2 7 2" xfId="12632" xr:uid="{00000000-0005-0000-0000-000070180000}"/>
    <cellStyle name="40% - Accent2 2 2 8" xfId="7240" xr:uid="{00000000-0005-0000-0000-000071180000}"/>
    <cellStyle name="40% - Accent2 2 2 8 2" xfId="14332" xr:uid="{00000000-0005-0000-0000-000072180000}"/>
    <cellStyle name="40% - Accent2 2 2 9" xfId="9143" xr:uid="{00000000-0005-0000-0000-000073180000}"/>
    <cellStyle name="40% - Accent2 2 3" xfId="514" xr:uid="{00000000-0005-0000-0000-000074180000}"/>
    <cellStyle name="40% - Accent2 2 3 2" xfId="515" xr:uid="{00000000-0005-0000-0000-000075180000}"/>
    <cellStyle name="40% - Accent2 2 3 2 2" xfId="2288" xr:uid="{00000000-0005-0000-0000-000076180000}"/>
    <cellStyle name="40% - Accent2 2 3 2 2 2" xfId="8207" xr:uid="{00000000-0005-0000-0000-000077180000}"/>
    <cellStyle name="40% - Accent2 2 3 2 2 2 2" xfId="15299" xr:uid="{00000000-0005-0000-0000-000078180000}"/>
    <cellStyle name="40% - Accent2 2 3 2 2 3" xfId="10084" xr:uid="{00000000-0005-0000-0000-000079180000}"/>
    <cellStyle name="40% - Accent2 2 3 2 3" xfId="3595" xr:uid="{00000000-0005-0000-0000-00007A180000}"/>
    <cellStyle name="40% - Accent2 2 3 2 3 2" xfId="11103" xr:uid="{00000000-0005-0000-0000-00007B180000}"/>
    <cellStyle name="40% - Accent2 2 3 2 4" xfId="5159" xr:uid="{00000000-0005-0000-0000-00007C180000}"/>
    <cellStyle name="40% - Accent2 2 3 2 4 2" xfId="12437" xr:uid="{00000000-0005-0000-0000-00007D180000}"/>
    <cellStyle name="40% - Accent2 2 3 2 5" xfId="5740" xr:uid="{00000000-0005-0000-0000-00007E180000}"/>
    <cellStyle name="40% - Accent2 2 3 2 5 2" xfId="13018" xr:uid="{00000000-0005-0000-0000-00007F180000}"/>
    <cellStyle name="40% - Accent2 2 3 2 6" xfId="7626" xr:uid="{00000000-0005-0000-0000-000080180000}"/>
    <cellStyle name="40% - Accent2 2 3 2 6 2" xfId="14718" xr:uid="{00000000-0005-0000-0000-000081180000}"/>
    <cellStyle name="40% - Accent2 2 3 2 7" xfId="9148" xr:uid="{00000000-0005-0000-0000-000082180000}"/>
    <cellStyle name="40% - Accent2 2 3 3" xfId="2287" xr:uid="{00000000-0005-0000-0000-000083180000}"/>
    <cellStyle name="40% - Accent2 2 3 3 2" xfId="7918" xr:uid="{00000000-0005-0000-0000-000084180000}"/>
    <cellStyle name="40% - Accent2 2 3 3 2 2" xfId="15010" xr:uid="{00000000-0005-0000-0000-000085180000}"/>
    <cellStyle name="40% - Accent2 2 3 3 3" xfId="10083" xr:uid="{00000000-0005-0000-0000-000086180000}"/>
    <cellStyle name="40% - Accent2 2 3 4" xfId="3295" xr:uid="{00000000-0005-0000-0000-000087180000}"/>
    <cellStyle name="40% - Accent2 2 3 4 2" xfId="10806" xr:uid="{00000000-0005-0000-0000-000088180000}"/>
    <cellStyle name="40% - Accent2 2 3 5" xfId="4870" xr:uid="{00000000-0005-0000-0000-000089180000}"/>
    <cellStyle name="40% - Accent2 2 3 5 2" xfId="12148" xr:uid="{00000000-0005-0000-0000-00008A180000}"/>
    <cellStyle name="40% - Accent2 2 3 6" xfId="5451" xr:uid="{00000000-0005-0000-0000-00008B180000}"/>
    <cellStyle name="40% - Accent2 2 3 6 2" xfId="12729" xr:uid="{00000000-0005-0000-0000-00008C180000}"/>
    <cellStyle name="40% - Accent2 2 3 7" xfId="7337" xr:uid="{00000000-0005-0000-0000-00008D180000}"/>
    <cellStyle name="40% - Accent2 2 3 7 2" xfId="14429" xr:uid="{00000000-0005-0000-0000-00008E180000}"/>
    <cellStyle name="40% - Accent2 2 3 8" xfId="9147" xr:uid="{00000000-0005-0000-0000-00008F180000}"/>
    <cellStyle name="40% - Accent2 2 4" xfId="516" xr:uid="{00000000-0005-0000-0000-000090180000}"/>
    <cellStyle name="40% - Accent2 2 4 2" xfId="2289" xr:uid="{00000000-0005-0000-0000-000091180000}"/>
    <cellStyle name="40% - Accent2 2 4 2 2" xfId="8064" xr:uid="{00000000-0005-0000-0000-000092180000}"/>
    <cellStyle name="40% - Accent2 2 4 2 2 2" xfId="15156" xr:uid="{00000000-0005-0000-0000-000093180000}"/>
    <cellStyle name="40% - Accent2 2 4 2 3" xfId="10085" xr:uid="{00000000-0005-0000-0000-000094180000}"/>
    <cellStyle name="40% - Accent2 2 4 3" xfId="3452" xr:uid="{00000000-0005-0000-0000-000095180000}"/>
    <cellStyle name="40% - Accent2 2 4 3 2" xfId="10960" xr:uid="{00000000-0005-0000-0000-000096180000}"/>
    <cellStyle name="40% - Accent2 2 4 4" xfId="5016" xr:uid="{00000000-0005-0000-0000-000097180000}"/>
    <cellStyle name="40% - Accent2 2 4 4 2" xfId="12294" xr:uid="{00000000-0005-0000-0000-000098180000}"/>
    <cellStyle name="40% - Accent2 2 4 5" xfId="5597" xr:uid="{00000000-0005-0000-0000-000099180000}"/>
    <cellStyle name="40% - Accent2 2 4 5 2" xfId="12875" xr:uid="{00000000-0005-0000-0000-00009A180000}"/>
    <cellStyle name="40% - Accent2 2 4 6" xfId="7483" xr:uid="{00000000-0005-0000-0000-00009B180000}"/>
    <cellStyle name="40% - Accent2 2 4 6 2" xfId="14575" xr:uid="{00000000-0005-0000-0000-00009C180000}"/>
    <cellStyle name="40% - Accent2 2 4 7" xfId="9149" xr:uid="{00000000-0005-0000-0000-00009D180000}"/>
    <cellStyle name="40% - Accent2 2 5" xfId="1823" xr:uid="{00000000-0005-0000-0000-00009E180000}"/>
    <cellStyle name="40% - Accent2 2 5 2" xfId="3911" xr:uid="{00000000-0005-0000-0000-00009F180000}"/>
    <cellStyle name="40% - Accent2 2 5 2 2" xfId="11419" xr:uid="{00000000-0005-0000-0000-0000A0180000}"/>
    <cellStyle name="40% - Accent2 2 5 3" xfId="6454" xr:uid="{00000000-0005-0000-0000-0000A1180000}"/>
    <cellStyle name="40% - Accent2 2 5 3 2" xfId="13732" xr:uid="{00000000-0005-0000-0000-0000A2180000}"/>
    <cellStyle name="40% - Accent2 2 5 4" xfId="8303" xr:uid="{00000000-0005-0000-0000-0000A3180000}"/>
    <cellStyle name="40% - Accent2 2 5 4 2" xfId="15395" xr:uid="{00000000-0005-0000-0000-0000A4180000}"/>
    <cellStyle name="40% - Accent2 2 5 5" xfId="9619" xr:uid="{00000000-0005-0000-0000-0000A5180000}"/>
    <cellStyle name="40% - Accent2 2 6" xfId="2282" xr:uid="{00000000-0005-0000-0000-0000A6180000}"/>
    <cellStyle name="40% - Accent2 2 6 2" xfId="4028" xr:uid="{00000000-0005-0000-0000-0000A7180000}"/>
    <cellStyle name="40% - Accent2 2 6 2 2" xfId="11536" xr:uid="{00000000-0005-0000-0000-0000A8180000}"/>
    <cellStyle name="40% - Accent2 2 6 3" xfId="6455" xr:uid="{00000000-0005-0000-0000-0000A9180000}"/>
    <cellStyle name="40% - Accent2 2 6 3 2" xfId="13733" xr:uid="{00000000-0005-0000-0000-0000AA180000}"/>
    <cellStyle name="40% - Accent2 2 6 4" xfId="8411" xr:uid="{00000000-0005-0000-0000-0000AB180000}"/>
    <cellStyle name="40% - Accent2 2 6 4 2" xfId="15454" xr:uid="{00000000-0005-0000-0000-0000AC180000}"/>
    <cellStyle name="40% - Accent2 2 6 5" xfId="10078" xr:uid="{00000000-0005-0000-0000-0000AD180000}"/>
    <cellStyle name="40% - Accent2 2 7" xfId="3128" xr:uid="{00000000-0005-0000-0000-0000AE180000}"/>
    <cellStyle name="40% - Accent2 2 7 2" xfId="8500" xr:uid="{00000000-0005-0000-0000-0000AF180000}"/>
    <cellStyle name="40% - Accent2 2 7 2 2" xfId="15543" xr:uid="{00000000-0005-0000-0000-0000B0180000}"/>
    <cellStyle name="40% - Accent2 2 7 3" xfId="10639" xr:uid="{00000000-0005-0000-0000-0000B1180000}"/>
    <cellStyle name="40% - Accent2 2 8" xfId="4727" xr:uid="{00000000-0005-0000-0000-0000B2180000}"/>
    <cellStyle name="40% - Accent2 2 8 2" xfId="7775" xr:uid="{00000000-0005-0000-0000-0000B3180000}"/>
    <cellStyle name="40% - Accent2 2 8 2 2" xfId="14867" xr:uid="{00000000-0005-0000-0000-0000B4180000}"/>
    <cellStyle name="40% - Accent2 2 8 3" xfId="12005" xr:uid="{00000000-0005-0000-0000-0000B5180000}"/>
    <cellStyle name="40% - Accent2 2 9" xfId="5308" xr:uid="{00000000-0005-0000-0000-0000B6180000}"/>
    <cellStyle name="40% - Accent2 2 9 2" xfId="12586" xr:uid="{00000000-0005-0000-0000-0000B7180000}"/>
    <cellStyle name="40% - Accent2 3" xfId="517" xr:uid="{00000000-0005-0000-0000-0000B8180000}"/>
    <cellStyle name="40% - Accent2 3 2" xfId="518" xr:uid="{00000000-0005-0000-0000-0000B9180000}"/>
    <cellStyle name="40% - Accent2 3 2 2" xfId="519" xr:uid="{00000000-0005-0000-0000-0000BA180000}"/>
    <cellStyle name="40% - Accent2 3 2 2 2" xfId="2292" xr:uid="{00000000-0005-0000-0000-0000BB180000}"/>
    <cellStyle name="40% - Accent2 3 2 2 2 2" xfId="8230" xr:uid="{00000000-0005-0000-0000-0000BC180000}"/>
    <cellStyle name="40% - Accent2 3 2 2 2 2 2" xfId="15322" xr:uid="{00000000-0005-0000-0000-0000BD180000}"/>
    <cellStyle name="40% - Accent2 3 2 2 2 3" xfId="10088" xr:uid="{00000000-0005-0000-0000-0000BE180000}"/>
    <cellStyle name="40% - Accent2 3 2 2 3" xfId="3618" xr:uid="{00000000-0005-0000-0000-0000BF180000}"/>
    <cellStyle name="40% - Accent2 3 2 2 3 2" xfId="11126" xr:uid="{00000000-0005-0000-0000-0000C0180000}"/>
    <cellStyle name="40% - Accent2 3 2 2 4" xfId="5182" xr:uid="{00000000-0005-0000-0000-0000C1180000}"/>
    <cellStyle name="40% - Accent2 3 2 2 4 2" xfId="12460" xr:uid="{00000000-0005-0000-0000-0000C2180000}"/>
    <cellStyle name="40% - Accent2 3 2 2 5" xfId="5763" xr:uid="{00000000-0005-0000-0000-0000C3180000}"/>
    <cellStyle name="40% - Accent2 3 2 2 5 2" xfId="13041" xr:uid="{00000000-0005-0000-0000-0000C4180000}"/>
    <cellStyle name="40% - Accent2 3 2 2 6" xfId="7649" xr:uid="{00000000-0005-0000-0000-0000C5180000}"/>
    <cellStyle name="40% - Accent2 3 2 2 6 2" xfId="14741" xr:uid="{00000000-0005-0000-0000-0000C6180000}"/>
    <cellStyle name="40% - Accent2 3 2 2 7" xfId="9152" xr:uid="{00000000-0005-0000-0000-0000C7180000}"/>
    <cellStyle name="40% - Accent2 3 2 3" xfId="2291" xr:uid="{00000000-0005-0000-0000-0000C8180000}"/>
    <cellStyle name="40% - Accent2 3 2 3 2" xfId="7941" xr:uid="{00000000-0005-0000-0000-0000C9180000}"/>
    <cellStyle name="40% - Accent2 3 2 3 2 2" xfId="15033" xr:uid="{00000000-0005-0000-0000-0000CA180000}"/>
    <cellStyle name="40% - Accent2 3 2 3 3" xfId="10087" xr:uid="{00000000-0005-0000-0000-0000CB180000}"/>
    <cellStyle name="40% - Accent2 3 2 4" xfId="3318" xr:uid="{00000000-0005-0000-0000-0000CC180000}"/>
    <cellStyle name="40% - Accent2 3 2 4 2" xfId="10829" xr:uid="{00000000-0005-0000-0000-0000CD180000}"/>
    <cellStyle name="40% - Accent2 3 2 5" xfId="4893" xr:uid="{00000000-0005-0000-0000-0000CE180000}"/>
    <cellStyle name="40% - Accent2 3 2 5 2" xfId="12171" xr:uid="{00000000-0005-0000-0000-0000CF180000}"/>
    <cellStyle name="40% - Accent2 3 2 6" xfId="5474" xr:uid="{00000000-0005-0000-0000-0000D0180000}"/>
    <cellStyle name="40% - Accent2 3 2 6 2" xfId="12752" xr:uid="{00000000-0005-0000-0000-0000D1180000}"/>
    <cellStyle name="40% - Accent2 3 2 7" xfId="7360" xr:uid="{00000000-0005-0000-0000-0000D2180000}"/>
    <cellStyle name="40% - Accent2 3 2 7 2" xfId="14452" xr:uid="{00000000-0005-0000-0000-0000D3180000}"/>
    <cellStyle name="40% - Accent2 3 2 8" xfId="9151" xr:uid="{00000000-0005-0000-0000-0000D4180000}"/>
    <cellStyle name="40% - Accent2 3 3" xfId="520" xr:uid="{00000000-0005-0000-0000-0000D5180000}"/>
    <cellStyle name="40% - Accent2 3 3 2" xfId="2293" xr:uid="{00000000-0005-0000-0000-0000D6180000}"/>
    <cellStyle name="40% - Accent2 3 3 2 2" xfId="8087" xr:uid="{00000000-0005-0000-0000-0000D7180000}"/>
    <cellStyle name="40% - Accent2 3 3 2 2 2" xfId="15179" xr:uid="{00000000-0005-0000-0000-0000D8180000}"/>
    <cellStyle name="40% - Accent2 3 3 2 3" xfId="10089" xr:uid="{00000000-0005-0000-0000-0000D9180000}"/>
    <cellStyle name="40% - Accent2 3 3 3" xfId="3475" xr:uid="{00000000-0005-0000-0000-0000DA180000}"/>
    <cellStyle name="40% - Accent2 3 3 3 2" xfId="10983" xr:uid="{00000000-0005-0000-0000-0000DB180000}"/>
    <cellStyle name="40% - Accent2 3 3 4" xfId="5039" xr:uid="{00000000-0005-0000-0000-0000DC180000}"/>
    <cellStyle name="40% - Accent2 3 3 4 2" xfId="12317" xr:uid="{00000000-0005-0000-0000-0000DD180000}"/>
    <cellStyle name="40% - Accent2 3 3 5" xfId="5620" xr:uid="{00000000-0005-0000-0000-0000DE180000}"/>
    <cellStyle name="40% - Accent2 3 3 5 2" xfId="12898" xr:uid="{00000000-0005-0000-0000-0000DF180000}"/>
    <cellStyle name="40% - Accent2 3 3 6" xfId="7506" xr:uid="{00000000-0005-0000-0000-0000E0180000}"/>
    <cellStyle name="40% - Accent2 3 3 6 2" xfId="14598" xr:uid="{00000000-0005-0000-0000-0000E1180000}"/>
    <cellStyle name="40% - Accent2 3 3 7" xfId="9153" xr:uid="{00000000-0005-0000-0000-0000E2180000}"/>
    <cellStyle name="40% - Accent2 3 4" xfId="2290" xr:uid="{00000000-0005-0000-0000-0000E3180000}"/>
    <cellStyle name="40% - Accent2 3 4 2" xfId="8434" xr:uid="{00000000-0005-0000-0000-0000E4180000}"/>
    <cellStyle name="40% - Accent2 3 4 2 2" xfId="15477" xr:uid="{00000000-0005-0000-0000-0000E5180000}"/>
    <cellStyle name="40% - Accent2 3 4 3" xfId="10086" xr:uid="{00000000-0005-0000-0000-0000E6180000}"/>
    <cellStyle name="40% - Accent2 3 5" xfId="3170" xr:uid="{00000000-0005-0000-0000-0000E7180000}"/>
    <cellStyle name="40% - Accent2 3 5 2" xfId="8523" xr:uid="{00000000-0005-0000-0000-0000E8180000}"/>
    <cellStyle name="40% - Accent2 3 5 2 2" xfId="15566" xr:uid="{00000000-0005-0000-0000-0000E9180000}"/>
    <cellStyle name="40% - Accent2 3 5 3" xfId="10681" xr:uid="{00000000-0005-0000-0000-0000EA180000}"/>
    <cellStyle name="40% - Accent2 3 6" xfId="4750" xr:uid="{00000000-0005-0000-0000-0000EB180000}"/>
    <cellStyle name="40% - Accent2 3 6 2" xfId="7798" xr:uid="{00000000-0005-0000-0000-0000EC180000}"/>
    <cellStyle name="40% - Accent2 3 6 2 2" xfId="14890" xr:uid="{00000000-0005-0000-0000-0000ED180000}"/>
    <cellStyle name="40% - Accent2 3 6 3" xfId="12028" xr:uid="{00000000-0005-0000-0000-0000EE180000}"/>
    <cellStyle name="40% - Accent2 3 7" xfId="5331" xr:uid="{00000000-0005-0000-0000-0000EF180000}"/>
    <cellStyle name="40% - Accent2 3 7 2" xfId="12609" xr:uid="{00000000-0005-0000-0000-0000F0180000}"/>
    <cellStyle name="40% - Accent2 3 8" xfId="7217" xr:uid="{00000000-0005-0000-0000-0000F1180000}"/>
    <cellStyle name="40% - Accent2 3 8 2" xfId="14309" xr:uid="{00000000-0005-0000-0000-0000F2180000}"/>
    <cellStyle name="40% - Accent2 3 9" xfId="9150" xr:uid="{00000000-0005-0000-0000-0000F3180000}"/>
    <cellStyle name="40% - Accent2 4" xfId="521" xr:uid="{00000000-0005-0000-0000-0000F4180000}"/>
    <cellStyle name="40% - Accent2 4 2" xfId="522" xr:uid="{00000000-0005-0000-0000-0000F5180000}"/>
    <cellStyle name="40% - Accent2 4 2 2" xfId="523" xr:uid="{00000000-0005-0000-0000-0000F6180000}"/>
    <cellStyle name="40% - Accent2 4 2 2 2" xfId="2296" xr:uid="{00000000-0005-0000-0000-0000F7180000}"/>
    <cellStyle name="40% - Accent2 4 2 2 2 2" xfId="8188" xr:uid="{00000000-0005-0000-0000-0000F8180000}"/>
    <cellStyle name="40% - Accent2 4 2 2 2 2 2" xfId="15280" xr:uid="{00000000-0005-0000-0000-0000F9180000}"/>
    <cellStyle name="40% - Accent2 4 2 2 2 3" xfId="10092" xr:uid="{00000000-0005-0000-0000-0000FA180000}"/>
    <cellStyle name="40% - Accent2 4 2 2 3" xfId="3576" xr:uid="{00000000-0005-0000-0000-0000FB180000}"/>
    <cellStyle name="40% - Accent2 4 2 2 3 2" xfId="11084" xr:uid="{00000000-0005-0000-0000-0000FC180000}"/>
    <cellStyle name="40% - Accent2 4 2 2 4" xfId="5140" xr:uid="{00000000-0005-0000-0000-0000FD180000}"/>
    <cellStyle name="40% - Accent2 4 2 2 4 2" xfId="12418" xr:uid="{00000000-0005-0000-0000-0000FE180000}"/>
    <cellStyle name="40% - Accent2 4 2 2 5" xfId="5721" xr:uid="{00000000-0005-0000-0000-0000FF180000}"/>
    <cellStyle name="40% - Accent2 4 2 2 5 2" xfId="12999" xr:uid="{00000000-0005-0000-0000-000000190000}"/>
    <cellStyle name="40% - Accent2 4 2 2 6" xfId="7607" xr:uid="{00000000-0005-0000-0000-000001190000}"/>
    <cellStyle name="40% - Accent2 4 2 2 6 2" xfId="14699" xr:uid="{00000000-0005-0000-0000-000002190000}"/>
    <cellStyle name="40% - Accent2 4 2 2 7" xfId="9156" xr:uid="{00000000-0005-0000-0000-000003190000}"/>
    <cellStyle name="40% - Accent2 4 2 3" xfId="2295" xr:uid="{00000000-0005-0000-0000-000004190000}"/>
    <cellStyle name="40% - Accent2 4 2 3 2" xfId="7899" xr:uid="{00000000-0005-0000-0000-000005190000}"/>
    <cellStyle name="40% - Accent2 4 2 3 2 2" xfId="14991" xr:uid="{00000000-0005-0000-0000-000006190000}"/>
    <cellStyle name="40% - Accent2 4 2 3 3" xfId="10091" xr:uid="{00000000-0005-0000-0000-000007190000}"/>
    <cellStyle name="40% - Accent2 4 2 4" xfId="3276" xr:uid="{00000000-0005-0000-0000-000008190000}"/>
    <cellStyle name="40% - Accent2 4 2 4 2" xfId="10787" xr:uid="{00000000-0005-0000-0000-000009190000}"/>
    <cellStyle name="40% - Accent2 4 2 5" xfId="4851" xr:uid="{00000000-0005-0000-0000-00000A190000}"/>
    <cellStyle name="40% - Accent2 4 2 5 2" xfId="12129" xr:uid="{00000000-0005-0000-0000-00000B190000}"/>
    <cellStyle name="40% - Accent2 4 2 6" xfId="5432" xr:uid="{00000000-0005-0000-0000-00000C190000}"/>
    <cellStyle name="40% - Accent2 4 2 6 2" xfId="12710" xr:uid="{00000000-0005-0000-0000-00000D190000}"/>
    <cellStyle name="40% - Accent2 4 2 7" xfId="7318" xr:uid="{00000000-0005-0000-0000-00000E190000}"/>
    <cellStyle name="40% - Accent2 4 2 7 2" xfId="14410" xr:uid="{00000000-0005-0000-0000-00000F190000}"/>
    <cellStyle name="40% - Accent2 4 2 8" xfId="9155" xr:uid="{00000000-0005-0000-0000-000010190000}"/>
    <cellStyle name="40% - Accent2 4 3" xfId="524" xr:uid="{00000000-0005-0000-0000-000011190000}"/>
    <cellStyle name="40% - Accent2 4 3 2" xfId="2297" xr:uid="{00000000-0005-0000-0000-000012190000}"/>
    <cellStyle name="40% - Accent2 4 3 2 2" xfId="8048" xr:uid="{00000000-0005-0000-0000-000013190000}"/>
    <cellStyle name="40% - Accent2 4 3 2 2 2" xfId="15140" xr:uid="{00000000-0005-0000-0000-000014190000}"/>
    <cellStyle name="40% - Accent2 4 3 2 3" xfId="10093" xr:uid="{00000000-0005-0000-0000-000015190000}"/>
    <cellStyle name="40% - Accent2 4 3 3" xfId="3436" xr:uid="{00000000-0005-0000-0000-000016190000}"/>
    <cellStyle name="40% - Accent2 4 3 3 2" xfId="10944" xr:uid="{00000000-0005-0000-0000-000017190000}"/>
    <cellStyle name="40% - Accent2 4 3 4" xfId="5000" xr:uid="{00000000-0005-0000-0000-000018190000}"/>
    <cellStyle name="40% - Accent2 4 3 4 2" xfId="12278" xr:uid="{00000000-0005-0000-0000-000019190000}"/>
    <cellStyle name="40% - Accent2 4 3 5" xfId="5581" xr:uid="{00000000-0005-0000-0000-00001A190000}"/>
    <cellStyle name="40% - Accent2 4 3 5 2" xfId="12859" xr:uid="{00000000-0005-0000-0000-00001B190000}"/>
    <cellStyle name="40% - Accent2 4 3 6" xfId="7467" xr:uid="{00000000-0005-0000-0000-00001C190000}"/>
    <cellStyle name="40% - Accent2 4 3 6 2" xfId="14559" xr:uid="{00000000-0005-0000-0000-00001D190000}"/>
    <cellStyle name="40% - Accent2 4 3 7" xfId="9157" xr:uid="{00000000-0005-0000-0000-00001E190000}"/>
    <cellStyle name="40% - Accent2 4 4" xfId="2294" xr:uid="{00000000-0005-0000-0000-00001F190000}"/>
    <cellStyle name="40% - Accent2 4 4 2" xfId="7756" xr:uid="{00000000-0005-0000-0000-000020190000}"/>
    <cellStyle name="40% - Accent2 4 4 2 2" xfId="14848" xr:uid="{00000000-0005-0000-0000-000021190000}"/>
    <cellStyle name="40% - Accent2 4 4 3" xfId="10090" xr:uid="{00000000-0005-0000-0000-000022190000}"/>
    <cellStyle name="40% - Accent2 4 5" xfId="3107" xr:uid="{00000000-0005-0000-0000-000023190000}"/>
    <cellStyle name="40% - Accent2 4 5 2" xfId="10618" xr:uid="{00000000-0005-0000-0000-000024190000}"/>
    <cellStyle name="40% - Accent2 4 6" xfId="4708" xr:uid="{00000000-0005-0000-0000-000025190000}"/>
    <cellStyle name="40% - Accent2 4 6 2" xfId="11986" xr:uid="{00000000-0005-0000-0000-000026190000}"/>
    <cellStyle name="40% - Accent2 4 7" xfId="5289" xr:uid="{00000000-0005-0000-0000-000027190000}"/>
    <cellStyle name="40% - Accent2 4 7 2" xfId="12567" xr:uid="{00000000-0005-0000-0000-000028190000}"/>
    <cellStyle name="40% - Accent2 4 8" xfId="7175" xr:uid="{00000000-0005-0000-0000-000029190000}"/>
    <cellStyle name="40% - Accent2 4 8 2" xfId="14267" xr:uid="{00000000-0005-0000-0000-00002A190000}"/>
    <cellStyle name="40% - Accent2 4 9" xfId="9154" xr:uid="{00000000-0005-0000-0000-00002B190000}"/>
    <cellStyle name="40% - Accent2 5" xfId="525" xr:uid="{00000000-0005-0000-0000-00002C190000}"/>
    <cellStyle name="40% - Accent2 5 2" xfId="526" xr:uid="{00000000-0005-0000-0000-00002D190000}"/>
    <cellStyle name="40% - Accent2 5 2 2" xfId="527" xr:uid="{00000000-0005-0000-0000-00002E190000}"/>
    <cellStyle name="40% - Accent2 5 2 2 2" xfId="2300" xr:uid="{00000000-0005-0000-0000-00002F190000}"/>
    <cellStyle name="40% - Accent2 5 2 2 2 2" xfId="8171" xr:uid="{00000000-0005-0000-0000-000030190000}"/>
    <cellStyle name="40% - Accent2 5 2 2 2 2 2" xfId="15263" xr:uid="{00000000-0005-0000-0000-000031190000}"/>
    <cellStyle name="40% - Accent2 5 2 2 2 3" xfId="10096" xr:uid="{00000000-0005-0000-0000-000032190000}"/>
    <cellStyle name="40% - Accent2 5 2 2 3" xfId="3559" xr:uid="{00000000-0005-0000-0000-000033190000}"/>
    <cellStyle name="40% - Accent2 5 2 2 3 2" xfId="11067" xr:uid="{00000000-0005-0000-0000-000034190000}"/>
    <cellStyle name="40% - Accent2 5 2 2 4" xfId="5123" xr:uid="{00000000-0005-0000-0000-000035190000}"/>
    <cellStyle name="40% - Accent2 5 2 2 4 2" xfId="12401" xr:uid="{00000000-0005-0000-0000-000036190000}"/>
    <cellStyle name="40% - Accent2 5 2 2 5" xfId="5704" xr:uid="{00000000-0005-0000-0000-000037190000}"/>
    <cellStyle name="40% - Accent2 5 2 2 5 2" xfId="12982" xr:uid="{00000000-0005-0000-0000-000038190000}"/>
    <cellStyle name="40% - Accent2 5 2 2 6" xfId="7590" xr:uid="{00000000-0005-0000-0000-000039190000}"/>
    <cellStyle name="40% - Accent2 5 2 2 6 2" xfId="14682" xr:uid="{00000000-0005-0000-0000-00003A190000}"/>
    <cellStyle name="40% - Accent2 5 2 2 7" xfId="9160" xr:uid="{00000000-0005-0000-0000-00003B190000}"/>
    <cellStyle name="40% - Accent2 5 2 3" xfId="2299" xr:uid="{00000000-0005-0000-0000-00003C190000}"/>
    <cellStyle name="40% - Accent2 5 2 3 2" xfId="7882" xr:uid="{00000000-0005-0000-0000-00003D190000}"/>
    <cellStyle name="40% - Accent2 5 2 3 2 2" xfId="14974" xr:uid="{00000000-0005-0000-0000-00003E190000}"/>
    <cellStyle name="40% - Accent2 5 2 3 3" xfId="10095" xr:uid="{00000000-0005-0000-0000-00003F190000}"/>
    <cellStyle name="40% - Accent2 5 2 4" xfId="3259" xr:uid="{00000000-0005-0000-0000-000040190000}"/>
    <cellStyle name="40% - Accent2 5 2 4 2" xfId="10770" xr:uid="{00000000-0005-0000-0000-000041190000}"/>
    <cellStyle name="40% - Accent2 5 2 5" xfId="4834" xr:uid="{00000000-0005-0000-0000-000042190000}"/>
    <cellStyle name="40% - Accent2 5 2 5 2" xfId="12112" xr:uid="{00000000-0005-0000-0000-000043190000}"/>
    <cellStyle name="40% - Accent2 5 2 6" xfId="5415" xr:uid="{00000000-0005-0000-0000-000044190000}"/>
    <cellStyle name="40% - Accent2 5 2 6 2" xfId="12693" xr:uid="{00000000-0005-0000-0000-000045190000}"/>
    <cellStyle name="40% - Accent2 5 2 7" xfId="7301" xr:uid="{00000000-0005-0000-0000-000046190000}"/>
    <cellStyle name="40% - Accent2 5 2 7 2" xfId="14393" xr:uid="{00000000-0005-0000-0000-000047190000}"/>
    <cellStyle name="40% - Accent2 5 2 8" xfId="9159" xr:uid="{00000000-0005-0000-0000-000048190000}"/>
    <cellStyle name="40% - Accent2 5 3" xfId="528" xr:uid="{00000000-0005-0000-0000-000049190000}"/>
    <cellStyle name="40% - Accent2 5 3 2" xfId="2301" xr:uid="{00000000-0005-0000-0000-00004A190000}"/>
    <cellStyle name="40% - Accent2 5 3 2 2" xfId="8031" xr:uid="{00000000-0005-0000-0000-00004B190000}"/>
    <cellStyle name="40% - Accent2 5 3 2 2 2" xfId="15123" xr:uid="{00000000-0005-0000-0000-00004C190000}"/>
    <cellStyle name="40% - Accent2 5 3 2 3" xfId="10097" xr:uid="{00000000-0005-0000-0000-00004D190000}"/>
    <cellStyle name="40% - Accent2 5 3 3" xfId="3419" xr:uid="{00000000-0005-0000-0000-00004E190000}"/>
    <cellStyle name="40% - Accent2 5 3 3 2" xfId="10927" xr:uid="{00000000-0005-0000-0000-00004F190000}"/>
    <cellStyle name="40% - Accent2 5 3 4" xfId="4983" xr:uid="{00000000-0005-0000-0000-000050190000}"/>
    <cellStyle name="40% - Accent2 5 3 4 2" xfId="12261" xr:uid="{00000000-0005-0000-0000-000051190000}"/>
    <cellStyle name="40% - Accent2 5 3 5" xfId="5564" xr:uid="{00000000-0005-0000-0000-000052190000}"/>
    <cellStyle name="40% - Accent2 5 3 5 2" xfId="12842" xr:uid="{00000000-0005-0000-0000-000053190000}"/>
    <cellStyle name="40% - Accent2 5 3 6" xfId="7450" xr:uid="{00000000-0005-0000-0000-000054190000}"/>
    <cellStyle name="40% - Accent2 5 3 6 2" xfId="14542" xr:uid="{00000000-0005-0000-0000-000055190000}"/>
    <cellStyle name="40% - Accent2 5 3 7" xfId="9161" xr:uid="{00000000-0005-0000-0000-000056190000}"/>
    <cellStyle name="40% - Accent2 5 4" xfId="2298" xr:uid="{00000000-0005-0000-0000-000057190000}"/>
    <cellStyle name="40% - Accent2 5 4 2" xfId="7739" xr:uid="{00000000-0005-0000-0000-000058190000}"/>
    <cellStyle name="40% - Accent2 5 4 2 2" xfId="14831" xr:uid="{00000000-0005-0000-0000-000059190000}"/>
    <cellStyle name="40% - Accent2 5 4 3" xfId="10094" xr:uid="{00000000-0005-0000-0000-00005A190000}"/>
    <cellStyle name="40% - Accent2 5 5" xfId="3090" xr:uid="{00000000-0005-0000-0000-00005B190000}"/>
    <cellStyle name="40% - Accent2 5 5 2" xfId="10601" xr:uid="{00000000-0005-0000-0000-00005C190000}"/>
    <cellStyle name="40% - Accent2 5 6" xfId="4691" xr:uid="{00000000-0005-0000-0000-00005D190000}"/>
    <cellStyle name="40% - Accent2 5 6 2" xfId="11969" xr:uid="{00000000-0005-0000-0000-00005E190000}"/>
    <cellStyle name="40% - Accent2 5 7" xfId="5272" xr:uid="{00000000-0005-0000-0000-00005F190000}"/>
    <cellStyle name="40% - Accent2 5 7 2" xfId="12550" xr:uid="{00000000-0005-0000-0000-000060190000}"/>
    <cellStyle name="40% - Accent2 5 8" xfId="7158" xr:uid="{00000000-0005-0000-0000-000061190000}"/>
    <cellStyle name="40% - Accent2 5 8 2" xfId="14250" xr:uid="{00000000-0005-0000-0000-000062190000}"/>
    <cellStyle name="40% - Accent2 5 9" xfId="9158" xr:uid="{00000000-0005-0000-0000-000063190000}"/>
    <cellStyle name="40% - Accent2 6" xfId="529" xr:uid="{00000000-0005-0000-0000-000064190000}"/>
    <cellStyle name="40% - Accent2 6 2" xfId="530" xr:uid="{00000000-0005-0000-0000-000065190000}"/>
    <cellStyle name="40% - Accent2 6 2 2" xfId="531" xr:uid="{00000000-0005-0000-0000-000066190000}"/>
    <cellStyle name="40% - Accent2 6 2 2 2" xfId="2304" xr:uid="{00000000-0005-0000-0000-000067190000}"/>
    <cellStyle name="40% - Accent2 6 2 2 2 2" xfId="8277" xr:uid="{00000000-0005-0000-0000-000068190000}"/>
    <cellStyle name="40% - Accent2 6 2 2 2 2 2" xfId="15369" xr:uid="{00000000-0005-0000-0000-000069190000}"/>
    <cellStyle name="40% - Accent2 6 2 2 2 3" xfId="10100" xr:uid="{00000000-0005-0000-0000-00006A190000}"/>
    <cellStyle name="40% - Accent2 6 2 2 3" xfId="3665" xr:uid="{00000000-0005-0000-0000-00006B190000}"/>
    <cellStyle name="40% - Accent2 6 2 2 3 2" xfId="11173" xr:uid="{00000000-0005-0000-0000-00006C190000}"/>
    <cellStyle name="40% - Accent2 6 2 2 4" xfId="5229" xr:uid="{00000000-0005-0000-0000-00006D190000}"/>
    <cellStyle name="40% - Accent2 6 2 2 4 2" xfId="12507" xr:uid="{00000000-0005-0000-0000-00006E190000}"/>
    <cellStyle name="40% - Accent2 6 2 2 5" xfId="5810" xr:uid="{00000000-0005-0000-0000-00006F190000}"/>
    <cellStyle name="40% - Accent2 6 2 2 5 2" xfId="13088" xr:uid="{00000000-0005-0000-0000-000070190000}"/>
    <cellStyle name="40% - Accent2 6 2 2 6" xfId="7696" xr:uid="{00000000-0005-0000-0000-000071190000}"/>
    <cellStyle name="40% - Accent2 6 2 2 6 2" xfId="14788" xr:uid="{00000000-0005-0000-0000-000072190000}"/>
    <cellStyle name="40% - Accent2 6 2 2 7" xfId="9164" xr:uid="{00000000-0005-0000-0000-000073190000}"/>
    <cellStyle name="40% - Accent2 6 2 3" xfId="2303" xr:uid="{00000000-0005-0000-0000-000074190000}"/>
    <cellStyle name="40% - Accent2 6 2 3 2" xfId="7988" xr:uid="{00000000-0005-0000-0000-000075190000}"/>
    <cellStyle name="40% - Accent2 6 2 3 2 2" xfId="15080" xr:uid="{00000000-0005-0000-0000-000076190000}"/>
    <cellStyle name="40% - Accent2 6 2 3 3" xfId="10099" xr:uid="{00000000-0005-0000-0000-000077190000}"/>
    <cellStyle name="40% - Accent2 6 2 4" xfId="3365" xr:uid="{00000000-0005-0000-0000-000078190000}"/>
    <cellStyle name="40% - Accent2 6 2 4 2" xfId="10876" xr:uid="{00000000-0005-0000-0000-000079190000}"/>
    <cellStyle name="40% - Accent2 6 2 5" xfId="4940" xr:uid="{00000000-0005-0000-0000-00007A190000}"/>
    <cellStyle name="40% - Accent2 6 2 5 2" xfId="12218" xr:uid="{00000000-0005-0000-0000-00007B190000}"/>
    <cellStyle name="40% - Accent2 6 2 6" xfId="5521" xr:uid="{00000000-0005-0000-0000-00007C190000}"/>
    <cellStyle name="40% - Accent2 6 2 6 2" xfId="12799" xr:uid="{00000000-0005-0000-0000-00007D190000}"/>
    <cellStyle name="40% - Accent2 6 2 7" xfId="7407" xr:uid="{00000000-0005-0000-0000-00007E190000}"/>
    <cellStyle name="40% - Accent2 6 2 7 2" xfId="14499" xr:uid="{00000000-0005-0000-0000-00007F190000}"/>
    <cellStyle name="40% - Accent2 6 2 8" xfId="9163" xr:uid="{00000000-0005-0000-0000-000080190000}"/>
    <cellStyle name="40% - Accent2 6 3" xfId="532" xr:uid="{00000000-0005-0000-0000-000081190000}"/>
    <cellStyle name="40% - Accent2 6 3 2" xfId="2305" xr:uid="{00000000-0005-0000-0000-000082190000}"/>
    <cellStyle name="40% - Accent2 6 3 2 2" xfId="8134" xr:uid="{00000000-0005-0000-0000-000083190000}"/>
    <cellStyle name="40% - Accent2 6 3 2 2 2" xfId="15226" xr:uid="{00000000-0005-0000-0000-000084190000}"/>
    <cellStyle name="40% - Accent2 6 3 2 3" xfId="10101" xr:uid="{00000000-0005-0000-0000-000085190000}"/>
    <cellStyle name="40% - Accent2 6 3 3" xfId="3522" xr:uid="{00000000-0005-0000-0000-000086190000}"/>
    <cellStyle name="40% - Accent2 6 3 3 2" xfId="11030" xr:uid="{00000000-0005-0000-0000-000087190000}"/>
    <cellStyle name="40% - Accent2 6 3 4" xfId="5086" xr:uid="{00000000-0005-0000-0000-000088190000}"/>
    <cellStyle name="40% - Accent2 6 3 4 2" xfId="12364" xr:uid="{00000000-0005-0000-0000-000089190000}"/>
    <cellStyle name="40% - Accent2 6 3 5" xfId="5667" xr:uid="{00000000-0005-0000-0000-00008A190000}"/>
    <cellStyle name="40% - Accent2 6 3 5 2" xfId="12945" xr:uid="{00000000-0005-0000-0000-00008B190000}"/>
    <cellStyle name="40% - Accent2 6 3 6" xfId="7553" xr:uid="{00000000-0005-0000-0000-00008C190000}"/>
    <cellStyle name="40% - Accent2 6 3 6 2" xfId="14645" xr:uid="{00000000-0005-0000-0000-00008D190000}"/>
    <cellStyle name="40% - Accent2 6 3 7" xfId="9165" xr:uid="{00000000-0005-0000-0000-00008E190000}"/>
    <cellStyle name="40% - Accent2 6 4" xfId="2302" xr:uid="{00000000-0005-0000-0000-00008F190000}"/>
    <cellStyle name="40% - Accent2 6 4 2" xfId="7845" xr:uid="{00000000-0005-0000-0000-000090190000}"/>
    <cellStyle name="40% - Accent2 6 4 2 2" xfId="14937" xr:uid="{00000000-0005-0000-0000-000091190000}"/>
    <cellStyle name="40% - Accent2 6 4 3" xfId="10098" xr:uid="{00000000-0005-0000-0000-000092190000}"/>
    <cellStyle name="40% - Accent2 6 5" xfId="3220" xr:uid="{00000000-0005-0000-0000-000093190000}"/>
    <cellStyle name="40% - Accent2 6 5 2" xfId="10731" xr:uid="{00000000-0005-0000-0000-000094190000}"/>
    <cellStyle name="40% - Accent2 6 6" xfId="4797" xr:uid="{00000000-0005-0000-0000-000095190000}"/>
    <cellStyle name="40% - Accent2 6 6 2" xfId="12075" xr:uid="{00000000-0005-0000-0000-000096190000}"/>
    <cellStyle name="40% - Accent2 6 7" xfId="5378" xr:uid="{00000000-0005-0000-0000-000097190000}"/>
    <cellStyle name="40% - Accent2 6 7 2" xfId="12656" xr:uid="{00000000-0005-0000-0000-000098190000}"/>
    <cellStyle name="40% - Accent2 6 8" xfId="7264" xr:uid="{00000000-0005-0000-0000-000099190000}"/>
    <cellStyle name="40% - Accent2 6 8 2" xfId="14356" xr:uid="{00000000-0005-0000-0000-00009A190000}"/>
    <cellStyle name="40% - Accent2 6 9" xfId="9162" xr:uid="{00000000-0005-0000-0000-00009B190000}"/>
    <cellStyle name="40% - Accent2 7" xfId="533" xr:uid="{00000000-0005-0000-0000-00009C190000}"/>
    <cellStyle name="40% - Accent2 7 2" xfId="534" xr:uid="{00000000-0005-0000-0000-00009D190000}"/>
    <cellStyle name="40% - Accent2 7 2 2" xfId="2307" xr:uid="{00000000-0005-0000-0000-00009E190000}"/>
    <cellStyle name="40% - Accent2 7 2 2 2" xfId="8150" xr:uid="{00000000-0005-0000-0000-00009F190000}"/>
    <cellStyle name="40% - Accent2 7 2 2 2 2" xfId="15242" xr:uid="{00000000-0005-0000-0000-0000A0190000}"/>
    <cellStyle name="40% - Accent2 7 2 2 3" xfId="10103" xr:uid="{00000000-0005-0000-0000-0000A1190000}"/>
    <cellStyle name="40% - Accent2 7 2 3" xfId="3538" xr:uid="{00000000-0005-0000-0000-0000A2190000}"/>
    <cellStyle name="40% - Accent2 7 2 3 2" xfId="11046" xr:uid="{00000000-0005-0000-0000-0000A3190000}"/>
    <cellStyle name="40% - Accent2 7 2 4" xfId="5102" xr:uid="{00000000-0005-0000-0000-0000A4190000}"/>
    <cellStyle name="40% - Accent2 7 2 4 2" xfId="12380" xr:uid="{00000000-0005-0000-0000-0000A5190000}"/>
    <cellStyle name="40% - Accent2 7 2 5" xfId="5683" xr:uid="{00000000-0005-0000-0000-0000A6190000}"/>
    <cellStyle name="40% - Accent2 7 2 5 2" xfId="12961" xr:uid="{00000000-0005-0000-0000-0000A7190000}"/>
    <cellStyle name="40% - Accent2 7 2 6" xfId="7569" xr:uid="{00000000-0005-0000-0000-0000A8190000}"/>
    <cellStyle name="40% - Accent2 7 2 6 2" xfId="14661" xr:uid="{00000000-0005-0000-0000-0000A9190000}"/>
    <cellStyle name="40% - Accent2 7 2 7" xfId="9167" xr:uid="{00000000-0005-0000-0000-0000AA190000}"/>
    <cellStyle name="40% - Accent2 7 3" xfId="2306" xr:uid="{00000000-0005-0000-0000-0000AB190000}"/>
    <cellStyle name="40% - Accent2 7 3 2" xfId="7861" xr:uid="{00000000-0005-0000-0000-0000AC190000}"/>
    <cellStyle name="40% - Accent2 7 3 2 2" xfId="14953" xr:uid="{00000000-0005-0000-0000-0000AD190000}"/>
    <cellStyle name="40% - Accent2 7 3 3" xfId="10102" xr:uid="{00000000-0005-0000-0000-0000AE190000}"/>
    <cellStyle name="40% - Accent2 7 4" xfId="3236" xr:uid="{00000000-0005-0000-0000-0000AF190000}"/>
    <cellStyle name="40% - Accent2 7 4 2" xfId="10747" xr:uid="{00000000-0005-0000-0000-0000B0190000}"/>
    <cellStyle name="40% - Accent2 7 5" xfId="4813" xr:uid="{00000000-0005-0000-0000-0000B1190000}"/>
    <cellStyle name="40% - Accent2 7 5 2" xfId="12091" xr:uid="{00000000-0005-0000-0000-0000B2190000}"/>
    <cellStyle name="40% - Accent2 7 6" xfId="5394" xr:uid="{00000000-0005-0000-0000-0000B3190000}"/>
    <cellStyle name="40% - Accent2 7 6 2" xfId="12672" xr:uid="{00000000-0005-0000-0000-0000B4190000}"/>
    <cellStyle name="40% - Accent2 7 7" xfId="7280" xr:uid="{00000000-0005-0000-0000-0000B5190000}"/>
    <cellStyle name="40% - Accent2 7 7 2" xfId="14372" xr:uid="{00000000-0005-0000-0000-0000B6190000}"/>
    <cellStyle name="40% - Accent2 7 8" xfId="9166" xr:uid="{00000000-0005-0000-0000-0000B7190000}"/>
    <cellStyle name="40% - Accent2 8" xfId="535" xr:uid="{00000000-0005-0000-0000-0000B8190000}"/>
    <cellStyle name="40% - Accent2 8 2" xfId="2308" xr:uid="{00000000-0005-0000-0000-0000B9190000}"/>
    <cellStyle name="40% - Accent2 8 2 2" xfId="8008" xr:uid="{00000000-0005-0000-0000-0000BA190000}"/>
    <cellStyle name="40% - Accent2 8 2 2 2" xfId="15100" xr:uid="{00000000-0005-0000-0000-0000BB190000}"/>
    <cellStyle name="40% - Accent2 8 2 3" xfId="10104" xr:uid="{00000000-0005-0000-0000-0000BC190000}"/>
    <cellStyle name="40% - Accent2 8 3" xfId="3386" xr:uid="{00000000-0005-0000-0000-0000BD190000}"/>
    <cellStyle name="40% - Accent2 8 3 2" xfId="10896" xr:uid="{00000000-0005-0000-0000-0000BE190000}"/>
    <cellStyle name="40% - Accent2 8 4" xfId="4960" xr:uid="{00000000-0005-0000-0000-0000BF190000}"/>
    <cellStyle name="40% - Accent2 8 4 2" xfId="12238" xr:uid="{00000000-0005-0000-0000-0000C0190000}"/>
    <cellStyle name="40% - Accent2 8 5" xfId="5541" xr:uid="{00000000-0005-0000-0000-0000C1190000}"/>
    <cellStyle name="40% - Accent2 8 5 2" xfId="12819" xr:uid="{00000000-0005-0000-0000-0000C2190000}"/>
    <cellStyle name="40% - Accent2 8 6" xfId="7427" xr:uid="{00000000-0005-0000-0000-0000C3190000}"/>
    <cellStyle name="40% - Accent2 8 6 2" xfId="14519" xr:uid="{00000000-0005-0000-0000-0000C4190000}"/>
    <cellStyle name="40% - Accent2 8 7" xfId="9168" xr:uid="{00000000-0005-0000-0000-0000C5190000}"/>
    <cellStyle name="40% - Accent2 9" xfId="1756" xr:uid="{00000000-0005-0000-0000-0000C6190000}"/>
    <cellStyle name="40% - Accent2 9 2" xfId="3006" xr:uid="{00000000-0005-0000-0000-0000C7190000}"/>
    <cellStyle name="40% - Accent2 9 2 2" xfId="10523" xr:uid="{00000000-0005-0000-0000-0000C8190000}"/>
    <cellStyle name="40% - Accent2 9 3" xfId="3823" xr:uid="{00000000-0005-0000-0000-0000C9190000}"/>
    <cellStyle name="40% - Accent2 9 3 2" xfId="11331" xr:uid="{00000000-0005-0000-0000-0000CA190000}"/>
    <cellStyle name="40% - Accent2 9 4" xfId="6456" xr:uid="{00000000-0005-0000-0000-0000CB190000}"/>
    <cellStyle name="40% - Accent2 9 4 2" xfId="13734" xr:uid="{00000000-0005-0000-0000-0000CC190000}"/>
    <cellStyle name="40% - Accent2 9 5" xfId="8392" xr:uid="{00000000-0005-0000-0000-0000CD190000}"/>
    <cellStyle name="40% - Accent2 9 5 2" xfId="15435" xr:uid="{00000000-0005-0000-0000-0000CE190000}"/>
    <cellStyle name="40% - Accent2 9 6" xfId="9585" xr:uid="{00000000-0005-0000-0000-0000CF190000}"/>
    <cellStyle name="40% - Accent3" xfId="29" builtinId="39" customBuiltin="1"/>
    <cellStyle name="40% - Accent3 10" xfId="537" xr:uid="{00000000-0005-0000-0000-0000D1190000}"/>
    <cellStyle name="40% - Accent3 10 2" xfId="2310" xr:uid="{00000000-0005-0000-0000-0000D2190000}"/>
    <cellStyle name="40% - Accent3 10 2 2" xfId="4081" xr:uid="{00000000-0005-0000-0000-0000D3190000}"/>
    <cellStyle name="40% - Accent3 10 2 2 2" xfId="11589" xr:uid="{00000000-0005-0000-0000-0000D4190000}"/>
    <cellStyle name="40% - Accent3 10 2 3" xfId="6459" xr:uid="{00000000-0005-0000-0000-0000D5190000}"/>
    <cellStyle name="40% - Accent3 10 2 3 2" xfId="13737" xr:uid="{00000000-0005-0000-0000-0000D6190000}"/>
    <cellStyle name="40% - Accent3 10 2 4" xfId="10106" xr:uid="{00000000-0005-0000-0000-0000D7190000}"/>
    <cellStyle name="40% - Accent3 10 3" xfId="3995" xr:uid="{00000000-0005-0000-0000-0000D8190000}"/>
    <cellStyle name="40% - Accent3 10 3 2" xfId="11503" xr:uid="{00000000-0005-0000-0000-0000D9190000}"/>
    <cellStyle name="40% - Accent3 10 4" xfId="6458" xr:uid="{00000000-0005-0000-0000-0000DA190000}"/>
    <cellStyle name="40% - Accent3 10 4 2" xfId="13736" xr:uid="{00000000-0005-0000-0000-0000DB190000}"/>
    <cellStyle name="40% - Accent3 10 5" xfId="8482" xr:uid="{00000000-0005-0000-0000-0000DC190000}"/>
    <cellStyle name="40% - Accent3 10 5 2" xfId="15525" xr:uid="{00000000-0005-0000-0000-0000DD190000}"/>
    <cellStyle name="40% - Accent3 10 6" xfId="9170" xr:uid="{00000000-0005-0000-0000-0000DE190000}"/>
    <cellStyle name="40% - Accent3 11" xfId="538" xr:uid="{00000000-0005-0000-0000-0000DF190000}"/>
    <cellStyle name="40% - Accent3 11 2" xfId="2311" xr:uid="{00000000-0005-0000-0000-0000E0190000}"/>
    <cellStyle name="40% - Accent3 11 2 2" xfId="10107" xr:uid="{00000000-0005-0000-0000-0000E1190000}"/>
    <cellStyle name="40% - Accent3 11 3" xfId="3914" xr:uid="{00000000-0005-0000-0000-0000E2190000}"/>
    <cellStyle name="40% - Accent3 11 3 2" xfId="11422" xr:uid="{00000000-0005-0000-0000-0000E3190000}"/>
    <cellStyle name="40% - Accent3 11 4" xfId="6460" xr:uid="{00000000-0005-0000-0000-0000E4190000}"/>
    <cellStyle name="40% - Accent3 11 4 2" xfId="13738" xr:uid="{00000000-0005-0000-0000-0000E5190000}"/>
    <cellStyle name="40% - Accent3 11 5" xfId="8571" xr:uid="{00000000-0005-0000-0000-0000E6190000}"/>
    <cellStyle name="40% - Accent3 11 5 2" xfId="15614" xr:uid="{00000000-0005-0000-0000-0000E7190000}"/>
    <cellStyle name="40% - Accent3 11 6" xfId="9171" xr:uid="{00000000-0005-0000-0000-0000E8190000}"/>
    <cellStyle name="40% - Accent3 12" xfId="539" xr:uid="{00000000-0005-0000-0000-0000E9190000}"/>
    <cellStyle name="40% - Accent3 12 2" xfId="540" xr:uid="{00000000-0005-0000-0000-0000EA190000}"/>
    <cellStyle name="40% - Accent3 12 2 2" xfId="2313" xr:uid="{00000000-0005-0000-0000-0000EB190000}"/>
    <cellStyle name="40% - Accent3 12 2 2 2" xfId="10109" xr:uid="{00000000-0005-0000-0000-0000EC190000}"/>
    <cellStyle name="40% - Accent3 12 2 3" xfId="3926" xr:uid="{00000000-0005-0000-0000-0000ED190000}"/>
    <cellStyle name="40% - Accent3 12 2 3 2" xfId="11434" xr:uid="{00000000-0005-0000-0000-0000EE190000}"/>
    <cellStyle name="40% - Accent3 12 2 4" xfId="6462" xr:uid="{00000000-0005-0000-0000-0000EF190000}"/>
    <cellStyle name="40% - Accent3 12 2 4 2" xfId="13740" xr:uid="{00000000-0005-0000-0000-0000F0190000}"/>
    <cellStyle name="40% - Accent3 12 2 5" xfId="9173" xr:uid="{00000000-0005-0000-0000-0000F1190000}"/>
    <cellStyle name="40% - Accent3 12 3" xfId="2312" xr:uid="{00000000-0005-0000-0000-0000F2190000}"/>
    <cellStyle name="40% - Accent3 12 3 2" xfId="10108" xr:uid="{00000000-0005-0000-0000-0000F3190000}"/>
    <cellStyle name="40% - Accent3 12 4" xfId="3183" xr:uid="{00000000-0005-0000-0000-0000F4190000}"/>
    <cellStyle name="40% - Accent3 12 4 2" xfId="10694" xr:uid="{00000000-0005-0000-0000-0000F5190000}"/>
    <cellStyle name="40% - Accent3 12 5" xfId="6461" xr:uid="{00000000-0005-0000-0000-0000F6190000}"/>
    <cellStyle name="40% - Accent3 12 5 2" xfId="13739" xr:uid="{00000000-0005-0000-0000-0000F7190000}"/>
    <cellStyle name="40% - Accent3 12 6" xfId="7723" xr:uid="{00000000-0005-0000-0000-0000F8190000}"/>
    <cellStyle name="40% - Accent3 12 6 2" xfId="14815" xr:uid="{00000000-0005-0000-0000-0000F9190000}"/>
    <cellStyle name="40% - Accent3 12 7" xfId="9172" xr:uid="{00000000-0005-0000-0000-0000FA190000}"/>
    <cellStyle name="40% - Accent3 13" xfId="541" xr:uid="{00000000-0005-0000-0000-0000FB190000}"/>
    <cellStyle name="40% - Accent3 13 2" xfId="2314" xr:uid="{00000000-0005-0000-0000-0000FC190000}"/>
    <cellStyle name="40% - Accent3 13 2 2" xfId="10110" xr:uid="{00000000-0005-0000-0000-0000FD190000}"/>
    <cellStyle name="40% - Accent3 13 3" xfId="3179" xr:uid="{00000000-0005-0000-0000-0000FE190000}"/>
    <cellStyle name="40% - Accent3 13 3 2" xfId="10690" xr:uid="{00000000-0005-0000-0000-0000FF190000}"/>
    <cellStyle name="40% - Accent3 13 4" xfId="6463" xr:uid="{00000000-0005-0000-0000-0000001A0000}"/>
    <cellStyle name="40% - Accent3 13 4 2" xfId="13741" xr:uid="{00000000-0005-0000-0000-0000011A0000}"/>
    <cellStyle name="40% - Accent3 13 5" xfId="9174" xr:uid="{00000000-0005-0000-0000-0000021A0000}"/>
    <cellStyle name="40% - Accent3 14" xfId="542" xr:uid="{00000000-0005-0000-0000-0000031A0000}"/>
    <cellStyle name="40% - Accent3 14 2" xfId="2315" xr:uid="{00000000-0005-0000-0000-0000041A0000}"/>
    <cellStyle name="40% - Accent3 14 2 2" xfId="10111" xr:uid="{00000000-0005-0000-0000-0000051A0000}"/>
    <cellStyle name="40% - Accent3 14 3" xfId="3918" xr:uid="{00000000-0005-0000-0000-0000061A0000}"/>
    <cellStyle name="40% - Accent3 14 3 2" xfId="11426" xr:uid="{00000000-0005-0000-0000-0000071A0000}"/>
    <cellStyle name="40% - Accent3 14 4" xfId="6464" xr:uid="{00000000-0005-0000-0000-0000081A0000}"/>
    <cellStyle name="40% - Accent3 14 4 2" xfId="13742" xr:uid="{00000000-0005-0000-0000-0000091A0000}"/>
    <cellStyle name="40% - Accent3 14 5" xfId="9175" xr:uid="{00000000-0005-0000-0000-00000A1A0000}"/>
    <cellStyle name="40% - Accent3 15" xfId="543" xr:uid="{00000000-0005-0000-0000-00000B1A0000}"/>
    <cellStyle name="40% - Accent3 15 2" xfId="2316" xr:uid="{00000000-0005-0000-0000-00000C1A0000}"/>
    <cellStyle name="40% - Accent3 15 2 2" xfId="10112" xr:uid="{00000000-0005-0000-0000-00000D1A0000}"/>
    <cellStyle name="40% - Accent3 15 3" xfId="3860" xr:uid="{00000000-0005-0000-0000-00000E1A0000}"/>
    <cellStyle name="40% - Accent3 15 3 2" xfId="11368" xr:uid="{00000000-0005-0000-0000-00000F1A0000}"/>
    <cellStyle name="40% - Accent3 15 4" xfId="6465" xr:uid="{00000000-0005-0000-0000-0000101A0000}"/>
    <cellStyle name="40% - Accent3 15 4 2" xfId="13743" xr:uid="{00000000-0005-0000-0000-0000111A0000}"/>
    <cellStyle name="40% - Accent3 15 5" xfId="9176" xr:uid="{00000000-0005-0000-0000-0000121A0000}"/>
    <cellStyle name="40% - Accent3 16" xfId="544" xr:uid="{00000000-0005-0000-0000-0000131A0000}"/>
    <cellStyle name="40% - Accent3 16 2" xfId="2317" xr:uid="{00000000-0005-0000-0000-0000141A0000}"/>
    <cellStyle name="40% - Accent3 16 2 2" xfId="10113" xr:uid="{00000000-0005-0000-0000-0000151A0000}"/>
    <cellStyle name="40% - Accent3 16 3" xfId="3151" xr:uid="{00000000-0005-0000-0000-0000161A0000}"/>
    <cellStyle name="40% - Accent3 16 3 2" xfId="10662" xr:uid="{00000000-0005-0000-0000-0000171A0000}"/>
    <cellStyle name="40% - Accent3 16 4" xfId="6466" xr:uid="{00000000-0005-0000-0000-0000181A0000}"/>
    <cellStyle name="40% - Accent3 16 4 2" xfId="13744" xr:uid="{00000000-0005-0000-0000-0000191A0000}"/>
    <cellStyle name="40% - Accent3 16 5" xfId="9177" xr:uid="{00000000-0005-0000-0000-00001A1A0000}"/>
    <cellStyle name="40% - Accent3 17" xfId="545" xr:uid="{00000000-0005-0000-0000-00001B1A0000}"/>
    <cellStyle name="40% - Accent3 17 2" xfId="2318" xr:uid="{00000000-0005-0000-0000-00001C1A0000}"/>
    <cellStyle name="40% - Accent3 17 2 2" xfId="10114" xr:uid="{00000000-0005-0000-0000-00001D1A0000}"/>
    <cellStyle name="40% - Accent3 17 3" xfId="3082" xr:uid="{00000000-0005-0000-0000-00001E1A0000}"/>
    <cellStyle name="40% - Accent3 17 3 2" xfId="10593" xr:uid="{00000000-0005-0000-0000-00001F1A0000}"/>
    <cellStyle name="40% - Accent3 17 4" xfId="6467" xr:uid="{00000000-0005-0000-0000-0000201A0000}"/>
    <cellStyle name="40% - Accent3 17 4 2" xfId="13745" xr:uid="{00000000-0005-0000-0000-0000211A0000}"/>
    <cellStyle name="40% - Accent3 17 5" xfId="9178" xr:uid="{00000000-0005-0000-0000-0000221A0000}"/>
    <cellStyle name="40% - Accent3 18" xfId="546" xr:uid="{00000000-0005-0000-0000-0000231A0000}"/>
    <cellStyle name="40% - Accent3 18 2" xfId="2319" xr:uid="{00000000-0005-0000-0000-0000241A0000}"/>
    <cellStyle name="40% - Accent3 18 2 2" xfId="10115" xr:uid="{00000000-0005-0000-0000-0000251A0000}"/>
    <cellStyle name="40% - Accent3 18 3" xfId="3906" xr:uid="{00000000-0005-0000-0000-0000261A0000}"/>
    <cellStyle name="40% - Accent3 18 3 2" xfId="11414" xr:uid="{00000000-0005-0000-0000-0000271A0000}"/>
    <cellStyle name="40% - Accent3 18 4" xfId="6468" xr:uid="{00000000-0005-0000-0000-0000281A0000}"/>
    <cellStyle name="40% - Accent3 18 4 2" xfId="13746" xr:uid="{00000000-0005-0000-0000-0000291A0000}"/>
    <cellStyle name="40% - Accent3 18 5" xfId="9179" xr:uid="{00000000-0005-0000-0000-00002A1A0000}"/>
    <cellStyle name="40% - Accent3 19" xfId="1757" xr:uid="{00000000-0005-0000-0000-00002B1A0000}"/>
    <cellStyle name="40% - Accent3 19 2" xfId="3007" xr:uid="{00000000-0005-0000-0000-00002C1A0000}"/>
    <cellStyle name="40% - Accent3 19 2 2" xfId="10524" xr:uid="{00000000-0005-0000-0000-00002D1A0000}"/>
    <cellStyle name="40% - Accent3 19 3" xfId="4096" xr:uid="{00000000-0005-0000-0000-00002E1A0000}"/>
    <cellStyle name="40% - Accent3 19 3 2" xfId="11604" xr:uid="{00000000-0005-0000-0000-00002F1A0000}"/>
    <cellStyle name="40% - Accent3 19 4" xfId="6469" xr:uid="{00000000-0005-0000-0000-0000301A0000}"/>
    <cellStyle name="40% - Accent3 19 4 2" xfId="13747" xr:uid="{00000000-0005-0000-0000-0000311A0000}"/>
    <cellStyle name="40% - Accent3 19 5" xfId="9586" xr:uid="{00000000-0005-0000-0000-0000321A0000}"/>
    <cellStyle name="40% - Accent3 2" xfId="547" xr:uid="{00000000-0005-0000-0000-0000331A0000}"/>
    <cellStyle name="40% - Accent3 2 10" xfId="3130" xr:uid="{00000000-0005-0000-0000-0000341A0000}"/>
    <cellStyle name="40% - Accent3 2 10 2" xfId="6471" xr:uid="{00000000-0005-0000-0000-0000351A0000}"/>
    <cellStyle name="40% - Accent3 2 10 2 2" xfId="13749" xr:uid="{00000000-0005-0000-0000-0000361A0000}"/>
    <cellStyle name="40% - Accent3 2 10 3" xfId="10641" xr:uid="{00000000-0005-0000-0000-0000371A0000}"/>
    <cellStyle name="40% - Accent3 2 11" xfId="3040" xr:uid="{00000000-0005-0000-0000-0000381A0000}"/>
    <cellStyle name="40% - Accent3 2 11 2" xfId="10551" xr:uid="{00000000-0005-0000-0000-0000391A0000}"/>
    <cellStyle name="40% - Accent3 2 12" xfId="4729" xr:uid="{00000000-0005-0000-0000-00003A1A0000}"/>
    <cellStyle name="40% - Accent3 2 12 2" xfId="12007" xr:uid="{00000000-0005-0000-0000-00003B1A0000}"/>
    <cellStyle name="40% - Accent3 2 13" xfId="5310" xr:uid="{00000000-0005-0000-0000-00003C1A0000}"/>
    <cellStyle name="40% - Accent3 2 13 2" xfId="12588" xr:uid="{00000000-0005-0000-0000-00003D1A0000}"/>
    <cellStyle name="40% - Accent3 2 14" xfId="6470" xr:uid="{00000000-0005-0000-0000-00003E1A0000}"/>
    <cellStyle name="40% - Accent3 2 14 2" xfId="13748" xr:uid="{00000000-0005-0000-0000-00003F1A0000}"/>
    <cellStyle name="40% - Accent3 2 15" xfId="7196" xr:uid="{00000000-0005-0000-0000-0000401A0000}"/>
    <cellStyle name="40% - Accent3 2 15 2" xfId="14288" xr:uid="{00000000-0005-0000-0000-0000411A0000}"/>
    <cellStyle name="40% - Accent3 2 16" xfId="8638" xr:uid="{00000000-0005-0000-0000-0000421A0000}"/>
    <cellStyle name="40% - Accent3 2 17" xfId="9180" xr:uid="{00000000-0005-0000-0000-0000431A0000}"/>
    <cellStyle name="40% - Accent3 2 2" xfId="548" xr:uid="{00000000-0005-0000-0000-0000441A0000}"/>
    <cellStyle name="40% - Accent3 2 2 10" xfId="6472" xr:uid="{00000000-0005-0000-0000-0000451A0000}"/>
    <cellStyle name="40% - Accent3 2 2 10 2" xfId="13750" xr:uid="{00000000-0005-0000-0000-0000461A0000}"/>
    <cellStyle name="40% - Accent3 2 2 11" xfId="7242" xr:uid="{00000000-0005-0000-0000-0000471A0000}"/>
    <cellStyle name="40% - Accent3 2 2 11 2" xfId="14334" xr:uid="{00000000-0005-0000-0000-0000481A0000}"/>
    <cellStyle name="40% - Accent3 2 2 12" xfId="9181" xr:uid="{00000000-0005-0000-0000-0000491A0000}"/>
    <cellStyle name="40% - Accent3 2 2 2" xfId="549" xr:uid="{00000000-0005-0000-0000-00004A1A0000}"/>
    <cellStyle name="40% - Accent3 2 2 2 10" xfId="7385" xr:uid="{00000000-0005-0000-0000-00004B1A0000}"/>
    <cellStyle name="40% - Accent3 2 2 2 10 2" xfId="14477" xr:uid="{00000000-0005-0000-0000-00004C1A0000}"/>
    <cellStyle name="40% - Accent3 2 2 2 11" xfId="9182" xr:uid="{00000000-0005-0000-0000-00004D1A0000}"/>
    <cellStyle name="40% - Accent3 2 2 2 2" xfId="550" xr:uid="{00000000-0005-0000-0000-00004E1A0000}"/>
    <cellStyle name="40% - Accent3 2 2 2 2 10" xfId="9183" xr:uid="{00000000-0005-0000-0000-00004F1A0000}"/>
    <cellStyle name="40% - Accent3 2 2 2 2 2" xfId="551" xr:uid="{00000000-0005-0000-0000-0000501A0000}"/>
    <cellStyle name="40% - Accent3 2 2 2 2 2 2" xfId="2324" xr:uid="{00000000-0005-0000-0000-0000511A0000}"/>
    <cellStyle name="40% - Accent3 2 2 2 2 2 2 2" xfId="10120" xr:uid="{00000000-0005-0000-0000-0000521A0000}"/>
    <cellStyle name="40% - Accent3 2 2 2 2 2 3" xfId="3959" xr:uid="{00000000-0005-0000-0000-0000531A0000}"/>
    <cellStyle name="40% - Accent3 2 2 2 2 2 3 2" xfId="11467" xr:uid="{00000000-0005-0000-0000-0000541A0000}"/>
    <cellStyle name="40% - Accent3 2 2 2 2 2 4" xfId="6475" xr:uid="{00000000-0005-0000-0000-0000551A0000}"/>
    <cellStyle name="40% - Accent3 2 2 2 2 2 4 2" xfId="13753" xr:uid="{00000000-0005-0000-0000-0000561A0000}"/>
    <cellStyle name="40% - Accent3 2 2 2 2 2 5" xfId="8255" xr:uid="{00000000-0005-0000-0000-0000571A0000}"/>
    <cellStyle name="40% - Accent3 2 2 2 2 2 5 2" xfId="15347" xr:uid="{00000000-0005-0000-0000-0000581A0000}"/>
    <cellStyle name="40% - Accent3 2 2 2 2 2 6" xfId="9184" xr:uid="{00000000-0005-0000-0000-0000591A0000}"/>
    <cellStyle name="40% - Accent3 2 2 2 2 3" xfId="2323" xr:uid="{00000000-0005-0000-0000-00005A1A0000}"/>
    <cellStyle name="40% - Accent3 2 2 2 2 3 2" xfId="6476" xr:uid="{00000000-0005-0000-0000-00005B1A0000}"/>
    <cellStyle name="40% - Accent3 2 2 2 2 3 2 2" xfId="13754" xr:uid="{00000000-0005-0000-0000-00005C1A0000}"/>
    <cellStyle name="40% - Accent3 2 2 2 2 3 3" xfId="10119" xr:uid="{00000000-0005-0000-0000-00005D1A0000}"/>
    <cellStyle name="40% - Accent3 2 2 2 2 4" xfId="3643" xr:uid="{00000000-0005-0000-0000-00005E1A0000}"/>
    <cellStyle name="40% - Accent3 2 2 2 2 4 2" xfId="11151" xr:uid="{00000000-0005-0000-0000-00005F1A0000}"/>
    <cellStyle name="40% - Accent3 2 2 2 2 5" xfId="3922" xr:uid="{00000000-0005-0000-0000-0000601A0000}"/>
    <cellStyle name="40% - Accent3 2 2 2 2 5 2" xfId="11430" xr:uid="{00000000-0005-0000-0000-0000611A0000}"/>
    <cellStyle name="40% - Accent3 2 2 2 2 6" xfId="5207" xr:uid="{00000000-0005-0000-0000-0000621A0000}"/>
    <cellStyle name="40% - Accent3 2 2 2 2 6 2" xfId="12485" xr:uid="{00000000-0005-0000-0000-0000631A0000}"/>
    <cellStyle name="40% - Accent3 2 2 2 2 7" xfId="5788" xr:uid="{00000000-0005-0000-0000-0000641A0000}"/>
    <cellStyle name="40% - Accent3 2 2 2 2 7 2" xfId="13066" xr:uid="{00000000-0005-0000-0000-0000651A0000}"/>
    <cellStyle name="40% - Accent3 2 2 2 2 8" xfId="6474" xr:uid="{00000000-0005-0000-0000-0000661A0000}"/>
    <cellStyle name="40% - Accent3 2 2 2 2 8 2" xfId="13752" xr:uid="{00000000-0005-0000-0000-0000671A0000}"/>
    <cellStyle name="40% - Accent3 2 2 2 2 9" xfId="7674" xr:uid="{00000000-0005-0000-0000-0000681A0000}"/>
    <cellStyle name="40% - Accent3 2 2 2 2 9 2" xfId="14766" xr:uid="{00000000-0005-0000-0000-0000691A0000}"/>
    <cellStyle name="40% - Accent3 2 2 2 3" xfId="552" xr:uid="{00000000-0005-0000-0000-00006A1A0000}"/>
    <cellStyle name="40% - Accent3 2 2 2 3 2" xfId="2325" xr:uid="{00000000-0005-0000-0000-00006B1A0000}"/>
    <cellStyle name="40% - Accent3 2 2 2 3 2 2" xfId="10121" xr:uid="{00000000-0005-0000-0000-00006C1A0000}"/>
    <cellStyle name="40% - Accent3 2 2 2 3 3" xfId="3781" xr:uid="{00000000-0005-0000-0000-00006D1A0000}"/>
    <cellStyle name="40% - Accent3 2 2 2 3 3 2" xfId="11289" xr:uid="{00000000-0005-0000-0000-00006E1A0000}"/>
    <cellStyle name="40% - Accent3 2 2 2 3 4" xfId="6477" xr:uid="{00000000-0005-0000-0000-00006F1A0000}"/>
    <cellStyle name="40% - Accent3 2 2 2 3 4 2" xfId="13755" xr:uid="{00000000-0005-0000-0000-0000701A0000}"/>
    <cellStyle name="40% - Accent3 2 2 2 3 5" xfId="7966" xr:uid="{00000000-0005-0000-0000-0000711A0000}"/>
    <cellStyle name="40% - Accent3 2 2 2 3 5 2" xfId="15058" xr:uid="{00000000-0005-0000-0000-0000721A0000}"/>
    <cellStyle name="40% - Accent3 2 2 2 3 6" xfId="9185" xr:uid="{00000000-0005-0000-0000-0000731A0000}"/>
    <cellStyle name="40% - Accent3 2 2 2 4" xfId="2322" xr:uid="{00000000-0005-0000-0000-0000741A0000}"/>
    <cellStyle name="40% - Accent3 2 2 2 4 2" xfId="6478" xr:uid="{00000000-0005-0000-0000-0000751A0000}"/>
    <cellStyle name="40% - Accent3 2 2 2 4 2 2" xfId="13756" xr:uid="{00000000-0005-0000-0000-0000761A0000}"/>
    <cellStyle name="40% - Accent3 2 2 2 4 3" xfId="10118" xr:uid="{00000000-0005-0000-0000-0000771A0000}"/>
    <cellStyle name="40% - Accent3 2 2 2 5" xfId="3343" xr:uid="{00000000-0005-0000-0000-0000781A0000}"/>
    <cellStyle name="40% - Accent3 2 2 2 5 2" xfId="10854" xr:uid="{00000000-0005-0000-0000-0000791A0000}"/>
    <cellStyle name="40% - Accent3 2 2 2 6" xfId="3757" xr:uid="{00000000-0005-0000-0000-00007A1A0000}"/>
    <cellStyle name="40% - Accent3 2 2 2 6 2" xfId="11265" xr:uid="{00000000-0005-0000-0000-00007B1A0000}"/>
    <cellStyle name="40% - Accent3 2 2 2 7" xfId="4918" xr:uid="{00000000-0005-0000-0000-00007C1A0000}"/>
    <cellStyle name="40% - Accent3 2 2 2 7 2" xfId="12196" xr:uid="{00000000-0005-0000-0000-00007D1A0000}"/>
    <cellStyle name="40% - Accent3 2 2 2 8" xfId="5499" xr:uid="{00000000-0005-0000-0000-00007E1A0000}"/>
    <cellStyle name="40% - Accent3 2 2 2 8 2" xfId="12777" xr:uid="{00000000-0005-0000-0000-00007F1A0000}"/>
    <cellStyle name="40% - Accent3 2 2 2 9" xfId="6473" xr:uid="{00000000-0005-0000-0000-0000801A0000}"/>
    <cellStyle name="40% - Accent3 2 2 2 9 2" xfId="13751" xr:uid="{00000000-0005-0000-0000-0000811A0000}"/>
    <cellStyle name="40% - Accent3 2 2 3" xfId="553" xr:uid="{00000000-0005-0000-0000-0000821A0000}"/>
    <cellStyle name="40% - Accent3 2 2 3 10" xfId="9186" xr:uid="{00000000-0005-0000-0000-0000831A0000}"/>
    <cellStyle name="40% - Accent3 2 2 3 2" xfId="554" xr:uid="{00000000-0005-0000-0000-0000841A0000}"/>
    <cellStyle name="40% - Accent3 2 2 3 2 2" xfId="2327" xr:uid="{00000000-0005-0000-0000-0000851A0000}"/>
    <cellStyle name="40% - Accent3 2 2 3 2 2 2" xfId="10123" xr:uid="{00000000-0005-0000-0000-0000861A0000}"/>
    <cellStyle name="40% - Accent3 2 2 3 2 3" xfId="4014" xr:uid="{00000000-0005-0000-0000-0000871A0000}"/>
    <cellStyle name="40% - Accent3 2 2 3 2 3 2" xfId="11522" xr:uid="{00000000-0005-0000-0000-0000881A0000}"/>
    <cellStyle name="40% - Accent3 2 2 3 2 4" xfId="6480" xr:uid="{00000000-0005-0000-0000-0000891A0000}"/>
    <cellStyle name="40% - Accent3 2 2 3 2 4 2" xfId="13758" xr:uid="{00000000-0005-0000-0000-00008A1A0000}"/>
    <cellStyle name="40% - Accent3 2 2 3 2 5" xfId="8112" xr:uid="{00000000-0005-0000-0000-00008B1A0000}"/>
    <cellStyle name="40% - Accent3 2 2 3 2 5 2" xfId="15204" xr:uid="{00000000-0005-0000-0000-00008C1A0000}"/>
    <cellStyle name="40% - Accent3 2 2 3 2 6" xfId="9187" xr:uid="{00000000-0005-0000-0000-00008D1A0000}"/>
    <cellStyle name="40% - Accent3 2 2 3 3" xfId="2326" xr:uid="{00000000-0005-0000-0000-00008E1A0000}"/>
    <cellStyle name="40% - Accent3 2 2 3 3 2" xfId="6481" xr:uid="{00000000-0005-0000-0000-00008F1A0000}"/>
    <cellStyle name="40% - Accent3 2 2 3 3 2 2" xfId="13759" xr:uid="{00000000-0005-0000-0000-0000901A0000}"/>
    <cellStyle name="40% - Accent3 2 2 3 3 3" xfId="10122" xr:uid="{00000000-0005-0000-0000-0000911A0000}"/>
    <cellStyle name="40% - Accent3 2 2 3 4" xfId="3500" xr:uid="{00000000-0005-0000-0000-0000921A0000}"/>
    <cellStyle name="40% - Accent3 2 2 3 4 2" xfId="11008" xr:uid="{00000000-0005-0000-0000-0000931A0000}"/>
    <cellStyle name="40% - Accent3 2 2 3 5" xfId="3790" xr:uid="{00000000-0005-0000-0000-0000941A0000}"/>
    <cellStyle name="40% - Accent3 2 2 3 5 2" xfId="11298" xr:uid="{00000000-0005-0000-0000-0000951A0000}"/>
    <cellStyle name="40% - Accent3 2 2 3 6" xfId="5064" xr:uid="{00000000-0005-0000-0000-0000961A0000}"/>
    <cellStyle name="40% - Accent3 2 2 3 6 2" xfId="12342" xr:uid="{00000000-0005-0000-0000-0000971A0000}"/>
    <cellStyle name="40% - Accent3 2 2 3 7" xfId="5645" xr:uid="{00000000-0005-0000-0000-0000981A0000}"/>
    <cellStyle name="40% - Accent3 2 2 3 7 2" xfId="12923" xr:uid="{00000000-0005-0000-0000-0000991A0000}"/>
    <cellStyle name="40% - Accent3 2 2 3 8" xfId="6479" xr:uid="{00000000-0005-0000-0000-00009A1A0000}"/>
    <cellStyle name="40% - Accent3 2 2 3 8 2" xfId="13757" xr:uid="{00000000-0005-0000-0000-00009B1A0000}"/>
    <cellStyle name="40% - Accent3 2 2 3 9" xfId="7531" xr:uid="{00000000-0005-0000-0000-00009C1A0000}"/>
    <cellStyle name="40% - Accent3 2 2 3 9 2" xfId="14623" xr:uid="{00000000-0005-0000-0000-00009D1A0000}"/>
    <cellStyle name="40% - Accent3 2 2 4" xfId="555" xr:uid="{00000000-0005-0000-0000-00009E1A0000}"/>
    <cellStyle name="40% - Accent3 2 2 4 2" xfId="2328" xr:uid="{00000000-0005-0000-0000-00009F1A0000}"/>
    <cellStyle name="40% - Accent3 2 2 4 2 2" xfId="10124" xr:uid="{00000000-0005-0000-0000-0000A01A0000}"/>
    <cellStyle name="40% - Accent3 2 2 4 3" xfId="3680" xr:uid="{00000000-0005-0000-0000-0000A11A0000}"/>
    <cellStyle name="40% - Accent3 2 2 4 3 2" xfId="11188" xr:uid="{00000000-0005-0000-0000-0000A21A0000}"/>
    <cellStyle name="40% - Accent3 2 2 4 4" xfId="6482" xr:uid="{00000000-0005-0000-0000-0000A31A0000}"/>
    <cellStyle name="40% - Accent3 2 2 4 4 2" xfId="13760" xr:uid="{00000000-0005-0000-0000-0000A41A0000}"/>
    <cellStyle name="40% - Accent3 2 2 4 5" xfId="8459" xr:uid="{00000000-0005-0000-0000-0000A51A0000}"/>
    <cellStyle name="40% - Accent3 2 2 4 5 2" xfId="15502" xr:uid="{00000000-0005-0000-0000-0000A61A0000}"/>
    <cellStyle name="40% - Accent3 2 2 4 6" xfId="9188" xr:uid="{00000000-0005-0000-0000-0000A71A0000}"/>
    <cellStyle name="40% - Accent3 2 2 5" xfId="2321" xr:uid="{00000000-0005-0000-0000-0000A81A0000}"/>
    <cellStyle name="40% - Accent3 2 2 5 2" xfId="6483" xr:uid="{00000000-0005-0000-0000-0000A91A0000}"/>
    <cellStyle name="40% - Accent3 2 2 5 2 2" xfId="13761" xr:uid="{00000000-0005-0000-0000-0000AA1A0000}"/>
    <cellStyle name="40% - Accent3 2 2 5 3" xfId="8548" xr:uid="{00000000-0005-0000-0000-0000AB1A0000}"/>
    <cellStyle name="40% - Accent3 2 2 5 3 2" xfId="15591" xr:uid="{00000000-0005-0000-0000-0000AC1A0000}"/>
    <cellStyle name="40% - Accent3 2 2 5 4" xfId="10117" xr:uid="{00000000-0005-0000-0000-0000AD1A0000}"/>
    <cellStyle name="40% - Accent3 2 2 6" xfId="3198" xr:uid="{00000000-0005-0000-0000-0000AE1A0000}"/>
    <cellStyle name="40% - Accent3 2 2 6 2" xfId="7823" xr:uid="{00000000-0005-0000-0000-0000AF1A0000}"/>
    <cellStyle name="40% - Accent3 2 2 6 2 2" xfId="14915" xr:uid="{00000000-0005-0000-0000-0000B01A0000}"/>
    <cellStyle name="40% - Accent3 2 2 6 3" xfId="10709" xr:uid="{00000000-0005-0000-0000-0000B11A0000}"/>
    <cellStyle name="40% - Accent3 2 2 7" xfId="3688" xr:uid="{00000000-0005-0000-0000-0000B21A0000}"/>
    <cellStyle name="40% - Accent3 2 2 7 2" xfId="11196" xr:uid="{00000000-0005-0000-0000-0000B31A0000}"/>
    <cellStyle name="40% - Accent3 2 2 8" xfId="4775" xr:uid="{00000000-0005-0000-0000-0000B41A0000}"/>
    <cellStyle name="40% - Accent3 2 2 8 2" xfId="12053" xr:uid="{00000000-0005-0000-0000-0000B51A0000}"/>
    <cellStyle name="40% - Accent3 2 2 9" xfId="5356" xr:uid="{00000000-0005-0000-0000-0000B61A0000}"/>
    <cellStyle name="40% - Accent3 2 2 9 2" xfId="12634" xr:uid="{00000000-0005-0000-0000-0000B71A0000}"/>
    <cellStyle name="40% - Accent3 2 3" xfId="556" xr:uid="{00000000-0005-0000-0000-0000B81A0000}"/>
    <cellStyle name="40% - Accent3 2 3 10" xfId="7339" xr:uid="{00000000-0005-0000-0000-0000B91A0000}"/>
    <cellStyle name="40% - Accent3 2 3 10 2" xfId="14431" xr:uid="{00000000-0005-0000-0000-0000BA1A0000}"/>
    <cellStyle name="40% - Accent3 2 3 11" xfId="9189" xr:uid="{00000000-0005-0000-0000-0000BB1A0000}"/>
    <cellStyle name="40% - Accent3 2 3 2" xfId="557" xr:uid="{00000000-0005-0000-0000-0000BC1A0000}"/>
    <cellStyle name="40% - Accent3 2 3 2 10" xfId="9190" xr:uid="{00000000-0005-0000-0000-0000BD1A0000}"/>
    <cellStyle name="40% - Accent3 2 3 2 2" xfId="558" xr:uid="{00000000-0005-0000-0000-0000BE1A0000}"/>
    <cellStyle name="40% - Accent3 2 3 2 2 2" xfId="2331" xr:uid="{00000000-0005-0000-0000-0000BF1A0000}"/>
    <cellStyle name="40% - Accent3 2 3 2 2 2 2" xfId="10127" xr:uid="{00000000-0005-0000-0000-0000C01A0000}"/>
    <cellStyle name="40% - Accent3 2 3 2 2 3" xfId="3719" xr:uid="{00000000-0005-0000-0000-0000C11A0000}"/>
    <cellStyle name="40% - Accent3 2 3 2 2 3 2" xfId="11227" xr:uid="{00000000-0005-0000-0000-0000C21A0000}"/>
    <cellStyle name="40% - Accent3 2 3 2 2 4" xfId="6486" xr:uid="{00000000-0005-0000-0000-0000C31A0000}"/>
    <cellStyle name="40% - Accent3 2 3 2 2 4 2" xfId="13764" xr:uid="{00000000-0005-0000-0000-0000C41A0000}"/>
    <cellStyle name="40% - Accent3 2 3 2 2 5" xfId="8209" xr:uid="{00000000-0005-0000-0000-0000C51A0000}"/>
    <cellStyle name="40% - Accent3 2 3 2 2 5 2" xfId="15301" xr:uid="{00000000-0005-0000-0000-0000C61A0000}"/>
    <cellStyle name="40% - Accent3 2 3 2 2 6" xfId="9191" xr:uid="{00000000-0005-0000-0000-0000C71A0000}"/>
    <cellStyle name="40% - Accent3 2 3 2 3" xfId="2330" xr:uid="{00000000-0005-0000-0000-0000C81A0000}"/>
    <cellStyle name="40% - Accent3 2 3 2 3 2" xfId="6487" xr:uid="{00000000-0005-0000-0000-0000C91A0000}"/>
    <cellStyle name="40% - Accent3 2 3 2 3 2 2" xfId="13765" xr:uid="{00000000-0005-0000-0000-0000CA1A0000}"/>
    <cellStyle name="40% - Accent3 2 3 2 3 3" xfId="10126" xr:uid="{00000000-0005-0000-0000-0000CB1A0000}"/>
    <cellStyle name="40% - Accent3 2 3 2 4" xfId="3597" xr:uid="{00000000-0005-0000-0000-0000CC1A0000}"/>
    <cellStyle name="40% - Accent3 2 3 2 4 2" xfId="11105" xr:uid="{00000000-0005-0000-0000-0000CD1A0000}"/>
    <cellStyle name="40% - Accent3 2 3 2 5" xfId="3863" xr:uid="{00000000-0005-0000-0000-0000CE1A0000}"/>
    <cellStyle name="40% - Accent3 2 3 2 5 2" xfId="11371" xr:uid="{00000000-0005-0000-0000-0000CF1A0000}"/>
    <cellStyle name="40% - Accent3 2 3 2 6" xfId="5161" xr:uid="{00000000-0005-0000-0000-0000D01A0000}"/>
    <cellStyle name="40% - Accent3 2 3 2 6 2" xfId="12439" xr:uid="{00000000-0005-0000-0000-0000D11A0000}"/>
    <cellStyle name="40% - Accent3 2 3 2 7" xfId="5742" xr:uid="{00000000-0005-0000-0000-0000D21A0000}"/>
    <cellStyle name="40% - Accent3 2 3 2 7 2" xfId="13020" xr:uid="{00000000-0005-0000-0000-0000D31A0000}"/>
    <cellStyle name="40% - Accent3 2 3 2 8" xfId="6485" xr:uid="{00000000-0005-0000-0000-0000D41A0000}"/>
    <cellStyle name="40% - Accent3 2 3 2 8 2" xfId="13763" xr:uid="{00000000-0005-0000-0000-0000D51A0000}"/>
    <cellStyle name="40% - Accent3 2 3 2 9" xfId="7628" xr:uid="{00000000-0005-0000-0000-0000D61A0000}"/>
    <cellStyle name="40% - Accent3 2 3 2 9 2" xfId="14720" xr:uid="{00000000-0005-0000-0000-0000D71A0000}"/>
    <cellStyle name="40% - Accent3 2 3 3" xfId="559" xr:uid="{00000000-0005-0000-0000-0000D81A0000}"/>
    <cellStyle name="40% - Accent3 2 3 3 2" xfId="2332" xr:uid="{00000000-0005-0000-0000-0000D91A0000}"/>
    <cellStyle name="40% - Accent3 2 3 3 2 2" xfId="10128" xr:uid="{00000000-0005-0000-0000-0000DA1A0000}"/>
    <cellStyle name="40% - Accent3 2 3 3 3" xfId="4102" xr:uid="{00000000-0005-0000-0000-0000DB1A0000}"/>
    <cellStyle name="40% - Accent3 2 3 3 3 2" xfId="11610" xr:uid="{00000000-0005-0000-0000-0000DC1A0000}"/>
    <cellStyle name="40% - Accent3 2 3 3 4" xfId="6488" xr:uid="{00000000-0005-0000-0000-0000DD1A0000}"/>
    <cellStyle name="40% - Accent3 2 3 3 4 2" xfId="13766" xr:uid="{00000000-0005-0000-0000-0000DE1A0000}"/>
    <cellStyle name="40% - Accent3 2 3 3 5" xfId="7920" xr:uid="{00000000-0005-0000-0000-0000DF1A0000}"/>
    <cellStyle name="40% - Accent3 2 3 3 5 2" xfId="15012" xr:uid="{00000000-0005-0000-0000-0000E01A0000}"/>
    <cellStyle name="40% - Accent3 2 3 3 6" xfId="9192" xr:uid="{00000000-0005-0000-0000-0000E11A0000}"/>
    <cellStyle name="40% - Accent3 2 3 4" xfId="2329" xr:uid="{00000000-0005-0000-0000-0000E21A0000}"/>
    <cellStyle name="40% - Accent3 2 3 4 2" xfId="6489" xr:uid="{00000000-0005-0000-0000-0000E31A0000}"/>
    <cellStyle name="40% - Accent3 2 3 4 2 2" xfId="13767" xr:uid="{00000000-0005-0000-0000-0000E41A0000}"/>
    <cellStyle name="40% - Accent3 2 3 4 3" xfId="10125" xr:uid="{00000000-0005-0000-0000-0000E51A0000}"/>
    <cellStyle name="40% - Accent3 2 3 5" xfId="3297" xr:uid="{00000000-0005-0000-0000-0000E61A0000}"/>
    <cellStyle name="40% - Accent3 2 3 5 2" xfId="10808" xr:uid="{00000000-0005-0000-0000-0000E71A0000}"/>
    <cellStyle name="40% - Accent3 2 3 6" xfId="3907" xr:uid="{00000000-0005-0000-0000-0000E81A0000}"/>
    <cellStyle name="40% - Accent3 2 3 6 2" xfId="11415" xr:uid="{00000000-0005-0000-0000-0000E91A0000}"/>
    <cellStyle name="40% - Accent3 2 3 7" xfId="4872" xr:uid="{00000000-0005-0000-0000-0000EA1A0000}"/>
    <cellStyle name="40% - Accent3 2 3 7 2" xfId="12150" xr:uid="{00000000-0005-0000-0000-0000EB1A0000}"/>
    <cellStyle name="40% - Accent3 2 3 8" xfId="5453" xr:uid="{00000000-0005-0000-0000-0000EC1A0000}"/>
    <cellStyle name="40% - Accent3 2 3 8 2" xfId="12731" xr:uid="{00000000-0005-0000-0000-0000ED1A0000}"/>
    <cellStyle name="40% - Accent3 2 3 9" xfId="6484" xr:uid="{00000000-0005-0000-0000-0000EE1A0000}"/>
    <cellStyle name="40% - Accent3 2 3 9 2" xfId="13762" xr:uid="{00000000-0005-0000-0000-0000EF1A0000}"/>
    <cellStyle name="40% - Accent3 2 4" xfId="560" xr:uid="{00000000-0005-0000-0000-0000F01A0000}"/>
    <cellStyle name="40% - Accent3 2 4 10" xfId="9193" xr:uid="{00000000-0005-0000-0000-0000F11A0000}"/>
    <cellStyle name="40% - Accent3 2 4 2" xfId="561" xr:uid="{00000000-0005-0000-0000-0000F21A0000}"/>
    <cellStyle name="40% - Accent3 2 4 2 2" xfId="2334" xr:uid="{00000000-0005-0000-0000-0000F31A0000}"/>
    <cellStyle name="40% - Accent3 2 4 2 2 2" xfId="10130" xr:uid="{00000000-0005-0000-0000-0000F41A0000}"/>
    <cellStyle name="40% - Accent3 2 4 2 3" xfId="4104" xr:uid="{00000000-0005-0000-0000-0000F51A0000}"/>
    <cellStyle name="40% - Accent3 2 4 2 3 2" xfId="11612" xr:uid="{00000000-0005-0000-0000-0000F61A0000}"/>
    <cellStyle name="40% - Accent3 2 4 2 4" xfId="6491" xr:uid="{00000000-0005-0000-0000-0000F71A0000}"/>
    <cellStyle name="40% - Accent3 2 4 2 4 2" xfId="13769" xr:uid="{00000000-0005-0000-0000-0000F81A0000}"/>
    <cellStyle name="40% - Accent3 2 4 2 5" xfId="8066" xr:uid="{00000000-0005-0000-0000-0000F91A0000}"/>
    <cellStyle name="40% - Accent3 2 4 2 5 2" xfId="15158" xr:uid="{00000000-0005-0000-0000-0000FA1A0000}"/>
    <cellStyle name="40% - Accent3 2 4 2 6" xfId="9194" xr:uid="{00000000-0005-0000-0000-0000FB1A0000}"/>
    <cellStyle name="40% - Accent3 2 4 3" xfId="2333" xr:uid="{00000000-0005-0000-0000-0000FC1A0000}"/>
    <cellStyle name="40% - Accent3 2 4 3 2" xfId="6492" xr:uid="{00000000-0005-0000-0000-0000FD1A0000}"/>
    <cellStyle name="40% - Accent3 2 4 3 2 2" xfId="13770" xr:uid="{00000000-0005-0000-0000-0000FE1A0000}"/>
    <cellStyle name="40% - Accent3 2 4 3 3" xfId="10129" xr:uid="{00000000-0005-0000-0000-0000FF1A0000}"/>
    <cellStyle name="40% - Accent3 2 4 4" xfId="3454" xr:uid="{00000000-0005-0000-0000-0000001B0000}"/>
    <cellStyle name="40% - Accent3 2 4 4 2" xfId="10962" xr:uid="{00000000-0005-0000-0000-0000011B0000}"/>
    <cellStyle name="40% - Accent3 2 4 5" xfId="4103" xr:uid="{00000000-0005-0000-0000-0000021B0000}"/>
    <cellStyle name="40% - Accent3 2 4 5 2" xfId="11611" xr:uid="{00000000-0005-0000-0000-0000031B0000}"/>
    <cellStyle name="40% - Accent3 2 4 6" xfId="5018" xr:uid="{00000000-0005-0000-0000-0000041B0000}"/>
    <cellStyle name="40% - Accent3 2 4 6 2" xfId="12296" xr:uid="{00000000-0005-0000-0000-0000051B0000}"/>
    <cellStyle name="40% - Accent3 2 4 7" xfId="5599" xr:uid="{00000000-0005-0000-0000-0000061B0000}"/>
    <cellStyle name="40% - Accent3 2 4 7 2" xfId="12877" xr:uid="{00000000-0005-0000-0000-0000071B0000}"/>
    <cellStyle name="40% - Accent3 2 4 8" xfId="6490" xr:uid="{00000000-0005-0000-0000-0000081B0000}"/>
    <cellStyle name="40% - Accent3 2 4 8 2" xfId="13768" xr:uid="{00000000-0005-0000-0000-0000091B0000}"/>
    <cellStyle name="40% - Accent3 2 4 9" xfId="7485" xr:uid="{00000000-0005-0000-0000-00000A1B0000}"/>
    <cellStyle name="40% - Accent3 2 4 9 2" xfId="14577" xr:uid="{00000000-0005-0000-0000-00000B1B0000}"/>
    <cellStyle name="40% - Accent3 2 5" xfId="562" xr:uid="{00000000-0005-0000-0000-00000C1B0000}"/>
    <cellStyle name="40% - Accent3 2 5 2" xfId="563" xr:uid="{00000000-0005-0000-0000-00000D1B0000}"/>
    <cellStyle name="40% - Accent3 2 5 2 2" xfId="2336" xr:uid="{00000000-0005-0000-0000-00000E1B0000}"/>
    <cellStyle name="40% - Accent3 2 5 2 2 2" xfId="10132" xr:uid="{00000000-0005-0000-0000-00000F1B0000}"/>
    <cellStyle name="40% - Accent3 2 5 2 3" xfId="4106" xr:uid="{00000000-0005-0000-0000-0000101B0000}"/>
    <cellStyle name="40% - Accent3 2 5 2 3 2" xfId="11614" xr:uid="{00000000-0005-0000-0000-0000111B0000}"/>
    <cellStyle name="40% - Accent3 2 5 2 4" xfId="6494" xr:uid="{00000000-0005-0000-0000-0000121B0000}"/>
    <cellStyle name="40% - Accent3 2 5 2 4 2" xfId="13772" xr:uid="{00000000-0005-0000-0000-0000131B0000}"/>
    <cellStyle name="40% - Accent3 2 5 2 5" xfId="9196" xr:uid="{00000000-0005-0000-0000-0000141B0000}"/>
    <cellStyle name="40% - Accent3 2 5 3" xfId="2335" xr:uid="{00000000-0005-0000-0000-0000151B0000}"/>
    <cellStyle name="40% - Accent3 2 5 3 2" xfId="10131" xr:uid="{00000000-0005-0000-0000-0000161B0000}"/>
    <cellStyle name="40% - Accent3 2 5 4" xfId="4105" xr:uid="{00000000-0005-0000-0000-0000171B0000}"/>
    <cellStyle name="40% - Accent3 2 5 4 2" xfId="11613" xr:uid="{00000000-0005-0000-0000-0000181B0000}"/>
    <cellStyle name="40% - Accent3 2 5 5" xfId="6493" xr:uid="{00000000-0005-0000-0000-0000191B0000}"/>
    <cellStyle name="40% - Accent3 2 5 5 2" xfId="13771" xr:uid="{00000000-0005-0000-0000-00001A1B0000}"/>
    <cellStyle name="40% - Accent3 2 5 6" xfId="8304" xr:uid="{00000000-0005-0000-0000-00001B1B0000}"/>
    <cellStyle name="40% - Accent3 2 5 6 2" xfId="15396" xr:uid="{00000000-0005-0000-0000-00001C1B0000}"/>
    <cellStyle name="40% - Accent3 2 5 7" xfId="9195" xr:uid="{00000000-0005-0000-0000-00001D1B0000}"/>
    <cellStyle name="40% - Accent3 2 6" xfId="564" xr:uid="{00000000-0005-0000-0000-00001E1B0000}"/>
    <cellStyle name="40% - Accent3 2 6 2" xfId="2337" xr:uid="{00000000-0005-0000-0000-00001F1B0000}"/>
    <cellStyle name="40% - Accent3 2 6 2 2" xfId="10133" xr:uid="{00000000-0005-0000-0000-0000201B0000}"/>
    <cellStyle name="40% - Accent3 2 6 3" xfId="4107" xr:uid="{00000000-0005-0000-0000-0000211B0000}"/>
    <cellStyle name="40% - Accent3 2 6 3 2" xfId="11615" xr:uid="{00000000-0005-0000-0000-0000221B0000}"/>
    <cellStyle name="40% - Accent3 2 6 4" xfId="6495" xr:uid="{00000000-0005-0000-0000-0000231B0000}"/>
    <cellStyle name="40% - Accent3 2 6 4 2" xfId="13773" xr:uid="{00000000-0005-0000-0000-0000241B0000}"/>
    <cellStyle name="40% - Accent3 2 6 5" xfId="8413" xr:uid="{00000000-0005-0000-0000-0000251B0000}"/>
    <cellStyle name="40% - Accent3 2 6 5 2" xfId="15456" xr:uid="{00000000-0005-0000-0000-0000261B0000}"/>
    <cellStyle name="40% - Accent3 2 6 6" xfId="9197" xr:uid="{00000000-0005-0000-0000-0000271B0000}"/>
    <cellStyle name="40% - Accent3 2 7" xfId="565" xr:uid="{00000000-0005-0000-0000-0000281B0000}"/>
    <cellStyle name="40% - Accent3 2 7 2" xfId="2338" xr:uid="{00000000-0005-0000-0000-0000291B0000}"/>
    <cellStyle name="40% - Accent3 2 7 2 2" xfId="10134" xr:uid="{00000000-0005-0000-0000-00002A1B0000}"/>
    <cellStyle name="40% - Accent3 2 7 3" xfId="4108" xr:uid="{00000000-0005-0000-0000-00002B1B0000}"/>
    <cellStyle name="40% - Accent3 2 7 3 2" xfId="11616" xr:uid="{00000000-0005-0000-0000-00002C1B0000}"/>
    <cellStyle name="40% - Accent3 2 7 4" xfId="6496" xr:uid="{00000000-0005-0000-0000-00002D1B0000}"/>
    <cellStyle name="40% - Accent3 2 7 4 2" xfId="13774" xr:uid="{00000000-0005-0000-0000-00002E1B0000}"/>
    <cellStyle name="40% - Accent3 2 7 5" xfId="8502" xr:uid="{00000000-0005-0000-0000-00002F1B0000}"/>
    <cellStyle name="40% - Accent3 2 7 5 2" xfId="15545" xr:uid="{00000000-0005-0000-0000-0000301B0000}"/>
    <cellStyle name="40% - Accent3 2 7 6" xfId="9198" xr:uid="{00000000-0005-0000-0000-0000311B0000}"/>
    <cellStyle name="40% - Accent3 2 8" xfId="1824" xr:uid="{00000000-0005-0000-0000-0000321B0000}"/>
    <cellStyle name="40% - Accent3 2 8 2" xfId="4109" xr:uid="{00000000-0005-0000-0000-0000331B0000}"/>
    <cellStyle name="40% - Accent3 2 8 2 2" xfId="11617" xr:uid="{00000000-0005-0000-0000-0000341B0000}"/>
    <cellStyle name="40% - Accent3 2 8 3" xfId="6497" xr:uid="{00000000-0005-0000-0000-0000351B0000}"/>
    <cellStyle name="40% - Accent3 2 8 3 2" xfId="13775" xr:uid="{00000000-0005-0000-0000-0000361B0000}"/>
    <cellStyle name="40% - Accent3 2 8 4" xfId="7777" xr:uid="{00000000-0005-0000-0000-0000371B0000}"/>
    <cellStyle name="40% - Accent3 2 8 4 2" xfId="14869" xr:uid="{00000000-0005-0000-0000-0000381B0000}"/>
    <cellStyle name="40% - Accent3 2 8 5" xfId="9620" xr:uid="{00000000-0005-0000-0000-0000391B0000}"/>
    <cellStyle name="40% - Accent3 2 9" xfId="2320" xr:uid="{00000000-0005-0000-0000-00003A1B0000}"/>
    <cellStyle name="40% - Accent3 2 9 2" xfId="4110" xr:uid="{00000000-0005-0000-0000-00003B1B0000}"/>
    <cellStyle name="40% - Accent3 2 9 2 2" xfId="11618" xr:uid="{00000000-0005-0000-0000-00003C1B0000}"/>
    <cellStyle name="40% - Accent3 2 9 3" xfId="6498" xr:uid="{00000000-0005-0000-0000-00003D1B0000}"/>
    <cellStyle name="40% - Accent3 2 9 3 2" xfId="13776" xr:uid="{00000000-0005-0000-0000-00003E1B0000}"/>
    <cellStyle name="40% - Accent3 2 9 4" xfId="10116" xr:uid="{00000000-0005-0000-0000-00003F1B0000}"/>
    <cellStyle name="40% - Accent3 20" xfId="1798" xr:uid="{00000000-0005-0000-0000-0000401B0000}"/>
    <cellStyle name="40% - Accent3 20 2" xfId="4111" xr:uid="{00000000-0005-0000-0000-0000411B0000}"/>
    <cellStyle name="40% - Accent3 20 2 2" xfId="11619" xr:uid="{00000000-0005-0000-0000-0000421B0000}"/>
    <cellStyle name="40% - Accent3 20 3" xfId="6499" xr:uid="{00000000-0005-0000-0000-0000431B0000}"/>
    <cellStyle name="40% - Accent3 20 3 2" xfId="13777" xr:uid="{00000000-0005-0000-0000-0000441B0000}"/>
    <cellStyle name="40% - Accent3 20 4" xfId="9603" xr:uid="{00000000-0005-0000-0000-0000451B0000}"/>
    <cellStyle name="40% - Accent3 21" xfId="2309" xr:uid="{00000000-0005-0000-0000-0000461B0000}"/>
    <cellStyle name="40% - Accent3 21 2" xfId="4112" xr:uid="{00000000-0005-0000-0000-0000471B0000}"/>
    <cellStyle name="40% - Accent3 21 2 2" xfId="11620" xr:uid="{00000000-0005-0000-0000-0000481B0000}"/>
    <cellStyle name="40% - Accent3 21 3" xfId="6500" xr:uid="{00000000-0005-0000-0000-0000491B0000}"/>
    <cellStyle name="40% - Accent3 21 3 2" xfId="13778" xr:uid="{00000000-0005-0000-0000-00004A1B0000}"/>
    <cellStyle name="40% - Accent3 21 4" xfId="10105" xr:uid="{00000000-0005-0000-0000-00004B1B0000}"/>
    <cellStyle name="40% - Accent3 22" xfId="3036" xr:uid="{00000000-0005-0000-0000-00004C1B0000}"/>
    <cellStyle name="40% - Accent3 22 2" xfId="10547" xr:uid="{00000000-0005-0000-0000-00004D1B0000}"/>
    <cellStyle name="40% - Accent3 23" xfId="3783" xr:uid="{00000000-0005-0000-0000-00004E1B0000}"/>
    <cellStyle name="40% - Accent3 23 2" xfId="11291" xr:uid="{00000000-0005-0000-0000-00004F1B0000}"/>
    <cellStyle name="40% - Accent3 24" xfId="4675" xr:uid="{00000000-0005-0000-0000-0000501B0000}"/>
    <cellStyle name="40% - Accent3 24 2" xfId="11953" xr:uid="{00000000-0005-0000-0000-0000511B0000}"/>
    <cellStyle name="40% - Accent3 25" xfId="5256" xr:uid="{00000000-0005-0000-0000-0000521B0000}"/>
    <cellStyle name="40% - Accent3 25 2" xfId="12534" xr:uid="{00000000-0005-0000-0000-0000531B0000}"/>
    <cellStyle name="40% - Accent3 26" xfId="6457" xr:uid="{00000000-0005-0000-0000-0000541B0000}"/>
    <cellStyle name="40% - Accent3 26 2" xfId="13735" xr:uid="{00000000-0005-0000-0000-0000551B0000}"/>
    <cellStyle name="40% - Accent3 27" xfId="7122" xr:uid="{00000000-0005-0000-0000-0000561B0000}"/>
    <cellStyle name="40% - Accent3 27 2" xfId="14214" xr:uid="{00000000-0005-0000-0000-0000571B0000}"/>
    <cellStyle name="40% - Accent3 28" xfId="7142" xr:uid="{00000000-0005-0000-0000-0000581B0000}"/>
    <cellStyle name="40% - Accent3 28 2" xfId="14234" xr:uid="{00000000-0005-0000-0000-0000591B0000}"/>
    <cellStyle name="40% - Accent3 29" xfId="536" xr:uid="{00000000-0005-0000-0000-00005A1B0000}"/>
    <cellStyle name="40% - Accent3 29 2" xfId="9169" xr:uid="{00000000-0005-0000-0000-00005B1B0000}"/>
    <cellStyle name="40% - Accent3 3" xfId="566" xr:uid="{00000000-0005-0000-0000-00005C1B0000}"/>
    <cellStyle name="40% - Accent3 3 10" xfId="5333" xr:uid="{00000000-0005-0000-0000-00005D1B0000}"/>
    <cellStyle name="40% - Accent3 3 10 2" xfId="12611" xr:uid="{00000000-0005-0000-0000-00005E1B0000}"/>
    <cellStyle name="40% - Accent3 3 11" xfId="6501" xr:uid="{00000000-0005-0000-0000-00005F1B0000}"/>
    <cellStyle name="40% - Accent3 3 11 2" xfId="13779" xr:uid="{00000000-0005-0000-0000-0000601B0000}"/>
    <cellStyle name="40% - Accent3 3 12" xfId="7219" xr:uid="{00000000-0005-0000-0000-0000611B0000}"/>
    <cellStyle name="40% - Accent3 3 12 2" xfId="14311" xr:uid="{00000000-0005-0000-0000-0000621B0000}"/>
    <cellStyle name="40% - Accent3 3 13" xfId="9199" xr:uid="{00000000-0005-0000-0000-0000631B0000}"/>
    <cellStyle name="40% - Accent3 3 2" xfId="567" xr:uid="{00000000-0005-0000-0000-0000641B0000}"/>
    <cellStyle name="40% - Accent3 3 2 10" xfId="7362" xr:uid="{00000000-0005-0000-0000-0000651B0000}"/>
    <cellStyle name="40% - Accent3 3 2 10 2" xfId="14454" xr:uid="{00000000-0005-0000-0000-0000661B0000}"/>
    <cellStyle name="40% - Accent3 3 2 11" xfId="9200" xr:uid="{00000000-0005-0000-0000-0000671B0000}"/>
    <cellStyle name="40% - Accent3 3 2 2" xfId="568" xr:uid="{00000000-0005-0000-0000-0000681B0000}"/>
    <cellStyle name="40% - Accent3 3 2 2 10" xfId="9201" xr:uid="{00000000-0005-0000-0000-0000691B0000}"/>
    <cellStyle name="40% - Accent3 3 2 2 2" xfId="569" xr:uid="{00000000-0005-0000-0000-00006A1B0000}"/>
    <cellStyle name="40% - Accent3 3 2 2 2 2" xfId="2342" xr:uid="{00000000-0005-0000-0000-00006B1B0000}"/>
    <cellStyle name="40% - Accent3 3 2 2 2 2 2" xfId="10138" xr:uid="{00000000-0005-0000-0000-00006C1B0000}"/>
    <cellStyle name="40% - Accent3 3 2 2 2 3" xfId="4116" xr:uid="{00000000-0005-0000-0000-00006D1B0000}"/>
    <cellStyle name="40% - Accent3 3 2 2 2 3 2" xfId="11624" xr:uid="{00000000-0005-0000-0000-00006E1B0000}"/>
    <cellStyle name="40% - Accent3 3 2 2 2 4" xfId="6504" xr:uid="{00000000-0005-0000-0000-00006F1B0000}"/>
    <cellStyle name="40% - Accent3 3 2 2 2 4 2" xfId="13782" xr:uid="{00000000-0005-0000-0000-0000701B0000}"/>
    <cellStyle name="40% - Accent3 3 2 2 2 5" xfId="8232" xr:uid="{00000000-0005-0000-0000-0000711B0000}"/>
    <cellStyle name="40% - Accent3 3 2 2 2 5 2" xfId="15324" xr:uid="{00000000-0005-0000-0000-0000721B0000}"/>
    <cellStyle name="40% - Accent3 3 2 2 2 6" xfId="9202" xr:uid="{00000000-0005-0000-0000-0000731B0000}"/>
    <cellStyle name="40% - Accent3 3 2 2 3" xfId="2341" xr:uid="{00000000-0005-0000-0000-0000741B0000}"/>
    <cellStyle name="40% - Accent3 3 2 2 3 2" xfId="6505" xr:uid="{00000000-0005-0000-0000-0000751B0000}"/>
    <cellStyle name="40% - Accent3 3 2 2 3 2 2" xfId="13783" xr:uid="{00000000-0005-0000-0000-0000761B0000}"/>
    <cellStyle name="40% - Accent3 3 2 2 3 3" xfId="10137" xr:uid="{00000000-0005-0000-0000-0000771B0000}"/>
    <cellStyle name="40% - Accent3 3 2 2 4" xfId="3620" xr:uid="{00000000-0005-0000-0000-0000781B0000}"/>
    <cellStyle name="40% - Accent3 3 2 2 4 2" xfId="11128" xr:uid="{00000000-0005-0000-0000-0000791B0000}"/>
    <cellStyle name="40% - Accent3 3 2 2 5" xfId="4115" xr:uid="{00000000-0005-0000-0000-00007A1B0000}"/>
    <cellStyle name="40% - Accent3 3 2 2 5 2" xfId="11623" xr:uid="{00000000-0005-0000-0000-00007B1B0000}"/>
    <cellStyle name="40% - Accent3 3 2 2 6" xfId="5184" xr:uid="{00000000-0005-0000-0000-00007C1B0000}"/>
    <cellStyle name="40% - Accent3 3 2 2 6 2" xfId="12462" xr:uid="{00000000-0005-0000-0000-00007D1B0000}"/>
    <cellStyle name="40% - Accent3 3 2 2 7" xfId="5765" xr:uid="{00000000-0005-0000-0000-00007E1B0000}"/>
    <cellStyle name="40% - Accent3 3 2 2 7 2" xfId="13043" xr:uid="{00000000-0005-0000-0000-00007F1B0000}"/>
    <cellStyle name="40% - Accent3 3 2 2 8" xfId="6503" xr:uid="{00000000-0005-0000-0000-0000801B0000}"/>
    <cellStyle name="40% - Accent3 3 2 2 8 2" xfId="13781" xr:uid="{00000000-0005-0000-0000-0000811B0000}"/>
    <cellStyle name="40% - Accent3 3 2 2 9" xfId="7651" xr:uid="{00000000-0005-0000-0000-0000821B0000}"/>
    <cellStyle name="40% - Accent3 3 2 2 9 2" xfId="14743" xr:uid="{00000000-0005-0000-0000-0000831B0000}"/>
    <cellStyle name="40% - Accent3 3 2 3" xfId="570" xr:uid="{00000000-0005-0000-0000-0000841B0000}"/>
    <cellStyle name="40% - Accent3 3 2 3 2" xfId="2343" xr:uid="{00000000-0005-0000-0000-0000851B0000}"/>
    <cellStyle name="40% - Accent3 3 2 3 2 2" xfId="10139" xr:uid="{00000000-0005-0000-0000-0000861B0000}"/>
    <cellStyle name="40% - Accent3 3 2 3 3" xfId="4117" xr:uid="{00000000-0005-0000-0000-0000871B0000}"/>
    <cellStyle name="40% - Accent3 3 2 3 3 2" xfId="11625" xr:uid="{00000000-0005-0000-0000-0000881B0000}"/>
    <cellStyle name="40% - Accent3 3 2 3 4" xfId="6506" xr:uid="{00000000-0005-0000-0000-0000891B0000}"/>
    <cellStyle name="40% - Accent3 3 2 3 4 2" xfId="13784" xr:uid="{00000000-0005-0000-0000-00008A1B0000}"/>
    <cellStyle name="40% - Accent3 3 2 3 5" xfId="7943" xr:uid="{00000000-0005-0000-0000-00008B1B0000}"/>
    <cellStyle name="40% - Accent3 3 2 3 5 2" xfId="15035" xr:uid="{00000000-0005-0000-0000-00008C1B0000}"/>
    <cellStyle name="40% - Accent3 3 2 3 6" xfId="9203" xr:uid="{00000000-0005-0000-0000-00008D1B0000}"/>
    <cellStyle name="40% - Accent3 3 2 4" xfId="2340" xr:uid="{00000000-0005-0000-0000-00008E1B0000}"/>
    <cellStyle name="40% - Accent3 3 2 4 2" xfId="6507" xr:uid="{00000000-0005-0000-0000-00008F1B0000}"/>
    <cellStyle name="40% - Accent3 3 2 4 2 2" xfId="13785" xr:uid="{00000000-0005-0000-0000-0000901B0000}"/>
    <cellStyle name="40% - Accent3 3 2 4 3" xfId="10136" xr:uid="{00000000-0005-0000-0000-0000911B0000}"/>
    <cellStyle name="40% - Accent3 3 2 5" xfId="3320" xr:uid="{00000000-0005-0000-0000-0000921B0000}"/>
    <cellStyle name="40% - Accent3 3 2 5 2" xfId="10831" xr:uid="{00000000-0005-0000-0000-0000931B0000}"/>
    <cellStyle name="40% - Accent3 3 2 6" xfId="4114" xr:uid="{00000000-0005-0000-0000-0000941B0000}"/>
    <cellStyle name="40% - Accent3 3 2 6 2" xfId="11622" xr:uid="{00000000-0005-0000-0000-0000951B0000}"/>
    <cellStyle name="40% - Accent3 3 2 7" xfId="4895" xr:uid="{00000000-0005-0000-0000-0000961B0000}"/>
    <cellStyle name="40% - Accent3 3 2 7 2" xfId="12173" xr:uid="{00000000-0005-0000-0000-0000971B0000}"/>
    <cellStyle name="40% - Accent3 3 2 8" xfId="5476" xr:uid="{00000000-0005-0000-0000-0000981B0000}"/>
    <cellStyle name="40% - Accent3 3 2 8 2" xfId="12754" xr:uid="{00000000-0005-0000-0000-0000991B0000}"/>
    <cellStyle name="40% - Accent3 3 2 9" xfId="6502" xr:uid="{00000000-0005-0000-0000-00009A1B0000}"/>
    <cellStyle name="40% - Accent3 3 2 9 2" xfId="13780" xr:uid="{00000000-0005-0000-0000-00009B1B0000}"/>
    <cellStyle name="40% - Accent3 3 3" xfId="571" xr:uid="{00000000-0005-0000-0000-00009C1B0000}"/>
    <cellStyle name="40% - Accent3 3 3 10" xfId="9204" xr:uid="{00000000-0005-0000-0000-00009D1B0000}"/>
    <cellStyle name="40% - Accent3 3 3 2" xfId="572" xr:uid="{00000000-0005-0000-0000-00009E1B0000}"/>
    <cellStyle name="40% - Accent3 3 3 2 2" xfId="2345" xr:uid="{00000000-0005-0000-0000-00009F1B0000}"/>
    <cellStyle name="40% - Accent3 3 3 2 2 2" xfId="10141" xr:uid="{00000000-0005-0000-0000-0000A01B0000}"/>
    <cellStyle name="40% - Accent3 3 3 2 3" xfId="4119" xr:uid="{00000000-0005-0000-0000-0000A11B0000}"/>
    <cellStyle name="40% - Accent3 3 3 2 3 2" xfId="11627" xr:uid="{00000000-0005-0000-0000-0000A21B0000}"/>
    <cellStyle name="40% - Accent3 3 3 2 4" xfId="6509" xr:uid="{00000000-0005-0000-0000-0000A31B0000}"/>
    <cellStyle name="40% - Accent3 3 3 2 4 2" xfId="13787" xr:uid="{00000000-0005-0000-0000-0000A41B0000}"/>
    <cellStyle name="40% - Accent3 3 3 2 5" xfId="8089" xr:uid="{00000000-0005-0000-0000-0000A51B0000}"/>
    <cellStyle name="40% - Accent3 3 3 2 5 2" xfId="15181" xr:uid="{00000000-0005-0000-0000-0000A61B0000}"/>
    <cellStyle name="40% - Accent3 3 3 2 6" xfId="9205" xr:uid="{00000000-0005-0000-0000-0000A71B0000}"/>
    <cellStyle name="40% - Accent3 3 3 3" xfId="2344" xr:uid="{00000000-0005-0000-0000-0000A81B0000}"/>
    <cellStyle name="40% - Accent3 3 3 3 2" xfId="6510" xr:uid="{00000000-0005-0000-0000-0000A91B0000}"/>
    <cellStyle name="40% - Accent3 3 3 3 2 2" xfId="13788" xr:uid="{00000000-0005-0000-0000-0000AA1B0000}"/>
    <cellStyle name="40% - Accent3 3 3 3 3" xfId="10140" xr:uid="{00000000-0005-0000-0000-0000AB1B0000}"/>
    <cellStyle name="40% - Accent3 3 3 4" xfId="3477" xr:uid="{00000000-0005-0000-0000-0000AC1B0000}"/>
    <cellStyle name="40% - Accent3 3 3 4 2" xfId="10985" xr:uid="{00000000-0005-0000-0000-0000AD1B0000}"/>
    <cellStyle name="40% - Accent3 3 3 5" xfId="4118" xr:uid="{00000000-0005-0000-0000-0000AE1B0000}"/>
    <cellStyle name="40% - Accent3 3 3 5 2" xfId="11626" xr:uid="{00000000-0005-0000-0000-0000AF1B0000}"/>
    <cellStyle name="40% - Accent3 3 3 6" xfId="5041" xr:uid="{00000000-0005-0000-0000-0000B01B0000}"/>
    <cellStyle name="40% - Accent3 3 3 6 2" xfId="12319" xr:uid="{00000000-0005-0000-0000-0000B11B0000}"/>
    <cellStyle name="40% - Accent3 3 3 7" xfId="5622" xr:uid="{00000000-0005-0000-0000-0000B21B0000}"/>
    <cellStyle name="40% - Accent3 3 3 7 2" xfId="12900" xr:uid="{00000000-0005-0000-0000-0000B31B0000}"/>
    <cellStyle name="40% - Accent3 3 3 8" xfId="6508" xr:uid="{00000000-0005-0000-0000-0000B41B0000}"/>
    <cellStyle name="40% - Accent3 3 3 8 2" xfId="13786" xr:uid="{00000000-0005-0000-0000-0000B51B0000}"/>
    <cellStyle name="40% - Accent3 3 3 9" xfId="7508" xr:uid="{00000000-0005-0000-0000-0000B61B0000}"/>
    <cellStyle name="40% - Accent3 3 3 9 2" xfId="14600" xr:uid="{00000000-0005-0000-0000-0000B71B0000}"/>
    <cellStyle name="40% - Accent3 3 4" xfId="573" xr:uid="{00000000-0005-0000-0000-0000B81B0000}"/>
    <cellStyle name="40% - Accent3 3 4 2" xfId="2346" xr:uid="{00000000-0005-0000-0000-0000B91B0000}"/>
    <cellStyle name="40% - Accent3 3 4 2 2" xfId="10142" xr:uid="{00000000-0005-0000-0000-0000BA1B0000}"/>
    <cellStyle name="40% - Accent3 3 4 3" xfId="4120" xr:uid="{00000000-0005-0000-0000-0000BB1B0000}"/>
    <cellStyle name="40% - Accent3 3 4 3 2" xfId="11628" xr:uid="{00000000-0005-0000-0000-0000BC1B0000}"/>
    <cellStyle name="40% - Accent3 3 4 4" xfId="6511" xr:uid="{00000000-0005-0000-0000-0000BD1B0000}"/>
    <cellStyle name="40% - Accent3 3 4 4 2" xfId="13789" xr:uid="{00000000-0005-0000-0000-0000BE1B0000}"/>
    <cellStyle name="40% - Accent3 3 4 5" xfId="8436" xr:uid="{00000000-0005-0000-0000-0000BF1B0000}"/>
    <cellStyle name="40% - Accent3 3 4 5 2" xfId="15479" xr:uid="{00000000-0005-0000-0000-0000C01B0000}"/>
    <cellStyle name="40% - Accent3 3 4 6" xfId="9206" xr:uid="{00000000-0005-0000-0000-0000C11B0000}"/>
    <cellStyle name="40% - Accent3 3 5" xfId="574" xr:uid="{00000000-0005-0000-0000-0000C21B0000}"/>
    <cellStyle name="40% - Accent3 3 5 2" xfId="2347" xr:uid="{00000000-0005-0000-0000-0000C31B0000}"/>
    <cellStyle name="40% - Accent3 3 5 2 2" xfId="10143" xr:uid="{00000000-0005-0000-0000-0000C41B0000}"/>
    <cellStyle name="40% - Accent3 3 5 3" xfId="4121" xr:uid="{00000000-0005-0000-0000-0000C51B0000}"/>
    <cellStyle name="40% - Accent3 3 5 3 2" xfId="11629" xr:uid="{00000000-0005-0000-0000-0000C61B0000}"/>
    <cellStyle name="40% - Accent3 3 5 4" xfId="6512" xr:uid="{00000000-0005-0000-0000-0000C71B0000}"/>
    <cellStyle name="40% - Accent3 3 5 4 2" xfId="13790" xr:uid="{00000000-0005-0000-0000-0000C81B0000}"/>
    <cellStyle name="40% - Accent3 3 5 5" xfId="8525" xr:uid="{00000000-0005-0000-0000-0000C91B0000}"/>
    <cellStyle name="40% - Accent3 3 5 5 2" xfId="15568" xr:uid="{00000000-0005-0000-0000-0000CA1B0000}"/>
    <cellStyle name="40% - Accent3 3 5 6" xfId="9207" xr:uid="{00000000-0005-0000-0000-0000CB1B0000}"/>
    <cellStyle name="40% - Accent3 3 6" xfId="2339" xr:uid="{00000000-0005-0000-0000-0000CC1B0000}"/>
    <cellStyle name="40% - Accent3 3 6 2" xfId="6513" xr:uid="{00000000-0005-0000-0000-0000CD1B0000}"/>
    <cellStyle name="40% - Accent3 3 6 2 2" xfId="13791" xr:uid="{00000000-0005-0000-0000-0000CE1B0000}"/>
    <cellStyle name="40% - Accent3 3 6 3" xfId="7800" xr:uid="{00000000-0005-0000-0000-0000CF1B0000}"/>
    <cellStyle name="40% - Accent3 3 6 3 2" xfId="14892" xr:uid="{00000000-0005-0000-0000-0000D01B0000}"/>
    <cellStyle name="40% - Accent3 3 6 4" xfId="10135" xr:uid="{00000000-0005-0000-0000-0000D11B0000}"/>
    <cellStyle name="40% - Accent3 3 7" xfId="3172" xr:uid="{00000000-0005-0000-0000-0000D21B0000}"/>
    <cellStyle name="40% - Accent3 3 7 2" xfId="10683" xr:uid="{00000000-0005-0000-0000-0000D31B0000}"/>
    <cellStyle name="40% - Accent3 3 8" xfId="4113" xr:uid="{00000000-0005-0000-0000-0000D41B0000}"/>
    <cellStyle name="40% - Accent3 3 8 2" xfId="11621" xr:uid="{00000000-0005-0000-0000-0000D51B0000}"/>
    <cellStyle name="40% - Accent3 3 9" xfId="4752" xr:uid="{00000000-0005-0000-0000-0000D61B0000}"/>
    <cellStyle name="40% - Accent3 3 9 2" xfId="12030" xr:uid="{00000000-0005-0000-0000-0000D71B0000}"/>
    <cellStyle name="40% - Accent3 30" xfId="8593" xr:uid="{00000000-0005-0000-0000-0000D81B0000}"/>
    <cellStyle name="40% - Accent3 30 2" xfId="15636" xr:uid="{00000000-0005-0000-0000-0000D91B0000}"/>
    <cellStyle name="40% - Accent3 31" xfId="8683" xr:uid="{00000000-0005-0000-0000-0000DA1B0000}"/>
    <cellStyle name="40% - Accent3 4" xfId="575" xr:uid="{00000000-0005-0000-0000-0000DB1B0000}"/>
    <cellStyle name="40% - Accent3 4 10" xfId="6514" xr:uid="{00000000-0005-0000-0000-0000DC1B0000}"/>
    <cellStyle name="40% - Accent3 4 10 2" xfId="13792" xr:uid="{00000000-0005-0000-0000-0000DD1B0000}"/>
    <cellStyle name="40% - Accent3 4 11" xfId="7176" xr:uid="{00000000-0005-0000-0000-0000DE1B0000}"/>
    <cellStyle name="40% - Accent3 4 11 2" xfId="14268" xr:uid="{00000000-0005-0000-0000-0000DF1B0000}"/>
    <cellStyle name="40% - Accent3 4 12" xfId="9208" xr:uid="{00000000-0005-0000-0000-0000E01B0000}"/>
    <cellStyle name="40% - Accent3 4 2" xfId="576" xr:uid="{00000000-0005-0000-0000-0000E11B0000}"/>
    <cellStyle name="40% - Accent3 4 2 10" xfId="7319" xr:uid="{00000000-0005-0000-0000-0000E21B0000}"/>
    <cellStyle name="40% - Accent3 4 2 10 2" xfId="14411" xr:uid="{00000000-0005-0000-0000-0000E31B0000}"/>
    <cellStyle name="40% - Accent3 4 2 11" xfId="9209" xr:uid="{00000000-0005-0000-0000-0000E41B0000}"/>
    <cellStyle name="40% - Accent3 4 2 2" xfId="577" xr:uid="{00000000-0005-0000-0000-0000E51B0000}"/>
    <cellStyle name="40% - Accent3 4 2 2 10" xfId="9210" xr:uid="{00000000-0005-0000-0000-0000E61B0000}"/>
    <cellStyle name="40% - Accent3 4 2 2 2" xfId="578" xr:uid="{00000000-0005-0000-0000-0000E71B0000}"/>
    <cellStyle name="40% - Accent3 4 2 2 2 2" xfId="2351" xr:uid="{00000000-0005-0000-0000-0000E81B0000}"/>
    <cellStyle name="40% - Accent3 4 2 2 2 2 2" xfId="10147" xr:uid="{00000000-0005-0000-0000-0000E91B0000}"/>
    <cellStyle name="40% - Accent3 4 2 2 2 3" xfId="4125" xr:uid="{00000000-0005-0000-0000-0000EA1B0000}"/>
    <cellStyle name="40% - Accent3 4 2 2 2 3 2" xfId="11633" xr:uid="{00000000-0005-0000-0000-0000EB1B0000}"/>
    <cellStyle name="40% - Accent3 4 2 2 2 4" xfId="6517" xr:uid="{00000000-0005-0000-0000-0000EC1B0000}"/>
    <cellStyle name="40% - Accent3 4 2 2 2 4 2" xfId="13795" xr:uid="{00000000-0005-0000-0000-0000ED1B0000}"/>
    <cellStyle name="40% - Accent3 4 2 2 2 5" xfId="8189" xr:uid="{00000000-0005-0000-0000-0000EE1B0000}"/>
    <cellStyle name="40% - Accent3 4 2 2 2 5 2" xfId="15281" xr:uid="{00000000-0005-0000-0000-0000EF1B0000}"/>
    <cellStyle name="40% - Accent3 4 2 2 2 6" xfId="9211" xr:uid="{00000000-0005-0000-0000-0000F01B0000}"/>
    <cellStyle name="40% - Accent3 4 2 2 3" xfId="2350" xr:uid="{00000000-0005-0000-0000-0000F11B0000}"/>
    <cellStyle name="40% - Accent3 4 2 2 3 2" xfId="6518" xr:uid="{00000000-0005-0000-0000-0000F21B0000}"/>
    <cellStyle name="40% - Accent3 4 2 2 3 2 2" xfId="13796" xr:uid="{00000000-0005-0000-0000-0000F31B0000}"/>
    <cellStyle name="40% - Accent3 4 2 2 3 3" xfId="10146" xr:uid="{00000000-0005-0000-0000-0000F41B0000}"/>
    <cellStyle name="40% - Accent3 4 2 2 4" xfId="3577" xr:uid="{00000000-0005-0000-0000-0000F51B0000}"/>
    <cellStyle name="40% - Accent3 4 2 2 4 2" xfId="11085" xr:uid="{00000000-0005-0000-0000-0000F61B0000}"/>
    <cellStyle name="40% - Accent3 4 2 2 5" xfId="4124" xr:uid="{00000000-0005-0000-0000-0000F71B0000}"/>
    <cellStyle name="40% - Accent3 4 2 2 5 2" xfId="11632" xr:uid="{00000000-0005-0000-0000-0000F81B0000}"/>
    <cellStyle name="40% - Accent3 4 2 2 6" xfId="5141" xr:uid="{00000000-0005-0000-0000-0000F91B0000}"/>
    <cellStyle name="40% - Accent3 4 2 2 6 2" xfId="12419" xr:uid="{00000000-0005-0000-0000-0000FA1B0000}"/>
    <cellStyle name="40% - Accent3 4 2 2 7" xfId="5722" xr:uid="{00000000-0005-0000-0000-0000FB1B0000}"/>
    <cellStyle name="40% - Accent3 4 2 2 7 2" xfId="13000" xr:uid="{00000000-0005-0000-0000-0000FC1B0000}"/>
    <cellStyle name="40% - Accent3 4 2 2 8" xfId="6516" xr:uid="{00000000-0005-0000-0000-0000FD1B0000}"/>
    <cellStyle name="40% - Accent3 4 2 2 8 2" xfId="13794" xr:uid="{00000000-0005-0000-0000-0000FE1B0000}"/>
    <cellStyle name="40% - Accent3 4 2 2 9" xfId="7608" xr:uid="{00000000-0005-0000-0000-0000FF1B0000}"/>
    <cellStyle name="40% - Accent3 4 2 2 9 2" xfId="14700" xr:uid="{00000000-0005-0000-0000-0000001C0000}"/>
    <cellStyle name="40% - Accent3 4 2 3" xfId="579" xr:uid="{00000000-0005-0000-0000-0000011C0000}"/>
    <cellStyle name="40% - Accent3 4 2 3 2" xfId="2352" xr:uid="{00000000-0005-0000-0000-0000021C0000}"/>
    <cellStyle name="40% - Accent3 4 2 3 2 2" xfId="10148" xr:uid="{00000000-0005-0000-0000-0000031C0000}"/>
    <cellStyle name="40% - Accent3 4 2 3 3" xfId="4126" xr:uid="{00000000-0005-0000-0000-0000041C0000}"/>
    <cellStyle name="40% - Accent3 4 2 3 3 2" xfId="11634" xr:uid="{00000000-0005-0000-0000-0000051C0000}"/>
    <cellStyle name="40% - Accent3 4 2 3 4" xfId="6519" xr:uid="{00000000-0005-0000-0000-0000061C0000}"/>
    <cellStyle name="40% - Accent3 4 2 3 4 2" xfId="13797" xr:uid="{00000000-0005-0000-0000-0000071C0000}"/>
    <cellStyle name="40% - Accent3 4 2 3 5" xfId="7900" xr:uid="{00000000-0005-0000-0000-0000081C0000}"/>
    <cellStyle name="40% - Accent3 4 2 3 5 2" xfId="14992" xr:uid="{00000000-0005-0000-0000-0000091C0000}"/>
    <cellStyle name="40% - Accent3 4 2 3 6" xfId="9212" xr:uid="{00000000-0005-0000-0000-00000A1C0000}"/>
    <cellStyle name="40% - Accent3 4 2 4" xfId="2349" xr:uid="{00000000-0005-0000-0000-00000B1C0000}"/>
    <cellStyle name="40% - Accent3 4 2 4 2" xfId="6520" xr:uid="{00000000-0005-0000-0000-00000C1C0000}"/>
    <cellStyle name="40% - Accent3 4 2 4 2 2" xfId="13798" xr:uid="{00000000-0005-0000-0000-00000D1C0000}"/>
    <cellStyle name="40% - Accent3 4 2 4 3" xfId="10145" xr:uid="{00000000-0005-0000-0000-00000E1C0000}"/>
    <cellStyle name="40% - Accent3 4 2 5" xfId="3277" xr:uid="{00000000-0005-0000-0000-00000F1C0000}"/>
    <cellStyle name="40% - Accent3 4 2 5 2" xfId="10788" xr:uid="{00000000-0005-0000-0000-0000101C0000}"/>
    <cellStyle name="40% - Accent3 4 2 6" xfId="4123" xr:uid="{00000000-0005-0000-0000-0000111C0000}"/>
    <cellStyle name="40% - Accent3 4 2 6 2" xfId="11631" xr:uid="{00000000-0005-0000-0000-0000121C0000}"/>
    <cellStyle name="40% - Accent3 4 2 7" xfId="4852" xr:uid="{00000000-0005-0000-0000-0000131C0000}"/>
    <cellStyle name="40% - Accent3 4 2 7 2" xfId="12130" xr:uid="{00000000-0005-0000-0000-0000141C0000}"/>
    <cellStyle name="40% - Accent3 4 2 8" xfId="5433" xr:uid="{00000000-0005-0000-0000-0000151C0000}"/>
    <cellStyle name="40% - Accent3 4 2 8 2" xfId="12711" xr:uid="{00000000-0005-0000-0000-0000161C0000}"/>
    <cellStyle name="40% - Accent3 4 2 9" xfId="6515" xr:uid="{00000000-0005-0000-0000-0000171C0000}"/>
    <cellStyle name="40% - Accent3 4 2 9 2" xfId="13793" xr:uid="{00000000-0005-0000-0000-0000181C0000}"/>
    <cellStyle name="40% - Accent3 4 3" xfId="580" xr:uid="{00000000-0005-0000-0000-0000191C0000}"/>
    <cellStyle name="40% - Accent3 4 3 10" xfId="9213" xr:uid="{00000000-0005-0000-0000-00001A1C0000}"/>
    <cellStyle name="40% - Accent3 4 3 2" xfId="581" xr:uid="{00000000-0005-0000-0000-00001B1C0000}"/>
    <cellStyle name="40% - Accent3 4 3 2 2" xfId="2354" xr:uid="{00000000-0005-0000-0000-00001C1C0000}"/>
    <cellStyle name="40% - Accent3 4 3 2 2 2" xfId="10150" xr:uid="{00000000-0005-0000-0000-00001D1C0000}"/>
    <cellStyle name="40% - Accent3 4 3 2 3" xfId="4128" xr:uid="{00000000-0005-0000-0000-00001E1C0000}"/>
    <cellStyle name="40% - Accent3 4 3 2 3 2" xfId="11636" xr:uid="{00000000-0005-0000-0000-00001F1C0000}"/>
    <cellStyle name="40% - Accent3 4 3 2 4" xfId="6522" xr:uid="{00000000-0005-0000-0000-0000201C0000}"/>
    <cellStyle name="40% - Accent3 4 3 2 4 2" xfId="13800" xr:uid="{00000000-0005-0000-0000-0000211C0000}"/>
    <cellStyle name="40% - Accent3 4 3 2 5" xfId="8049" xr:uid="{00000000-0005-0000-0000-0000221C0000}"/>
    <cellStyle name="40% - Accent3 4 3 2 5 2" xfId="15141" xr:uid="{00000000-0005-0000-0000-0000231C0000}"/>
    <cellStyle name="40% - Accent3 4 3 2 6" xfId="9214" xr:uid="{00000000-0005-0000-0000-0000241C0000}"/>
    <cellStyle name="40% - Accent3 4 3 3" xfId="2353" xr:uid="{00000000-0005-0000-0000-0000251C0000}"/>
    <cellStyle name="40% - Accent3 4 3 3 2" xfId="6523" xr:uid="{00000000-0005-0000-0000-0000261C0000}"/>
    <cellStyle name="40% - Accent3 4 3 3 2 2" xfId="13801" xr:uid="{00000000-0005-0000-0000-0000271C0000}"/>
    <cellStyle name="40% - Accent3 4 3 3 3" xfId="10149" xr:uid="{00000000-0005-0000-0000-0000281C0000}"/>
    <cellStyle name="40% - Accent3 4 3 4" xfId="3437" xr:uid="{00000000-0005-0000-0000-0000291C0000}"/>
    <cellStyle name="40% - Accent3 4 3 4 2" xfId="10945" xr:uid="{00000000-0005-0000-0000-00002A1C0000}"/>
    <cellStyle name="40% - Accent3 4 3 5" xfId="4127" xr:uid="{00000000-0005-0000-0000-00002B1C0000}"/>
    <cellStyle name="40% - Accent3 4 3 5 2" xfId="11635" xr:uid="{00000000-0005-0000-0000-00002C1C0000}"/>
    <cellStyle name="40% - Accent3 4 3 6" xfId="5001" xr:uid="{00000000-0005-0000-0000-00002D1C0000}"/>
    <cellStyle name="40% - Accent3 4 3 6 2" xfId="12279" xr:uid="{00000000-0005-0000-0000-00002E1C0000}"/>
    <cellStyle name="40% - Accent3 4 3 7" xfId="5582" xr:uid="{00000000-0005-0000-0000-00002F1C0000}"/>
    <cellStyle name="40% - Accent3 4 3 7 2" xfId="12860" xr:uid="{00000000-0005-0000-0000-0000301C0000}"/>
    <cellStyle name="40% - Accent3 4 3 8" xfId="6521" xr:uid="{00000000-0005-0000-0000-0000311C0000}"/>
    <cellStyle name="40% - Accent3 4 3 8 2" xfId="13799" xr:uid="{00000000-0005-0000-0000-0000321C0000}"/>
    <cellStyle name="40% - Accent3 4 3 9" xfId="7468" xr:uid="{00000000-0005-0000-0000-0000331C0000}"/>
    <cellStyle name="40% - Accent3 4 3 9 2" xfId="14560" xr:uid="{00000000-0005-0000-0000-0000341C0000}"/>
    <cellStyle name="40% - Accent3 4 4" xfId="582" xr:uid="{00000000-0005-0000-0000-0000351C0000}"/>
    <cellStyle name="40% - Accent3 4 4 2" xfId="2355" xr:uid="{00000000-0005-0000-0000-0000361C0000}"/>
    <cellStyle name="40% - Accent3 4 4 2 2" xfId="10151" xr:uid="{00000000-0005-0000-0000-0000371C0000}"/>
    <cellStyle name="40% - Accent3 4 4 3" xfId="4129" xr:uid="{00000000-0005-0000-0000-0000381C0000}"/>
    <cellStyle name="40% - Accent3 4 4 3 2" xfId="11637" xr:uid="{00000000-0005-0000-0000-0000391C0000}"/>
    <cellStyle name="40% - Accent3 4 4 4" xfId="6524" xr:uid="{00000000-0005-0000-0000-00003A1C0000}"/>
    <cellStyle name="40% - Accent3 4 4 4 2" xfId="13802" xr:uid="{00000000-0005-0000-0000-00003B1C0000}"/>
    <cellStyle name="40% - Accent3 4 4 5" xfId="7757" xr:uid="{00000000-0005-0000-0000-00003C1C0000}"/>
    <cellStyle name="40% - Accent3 4 4 5 2" xfId="14849" xr:uid="{00000000-0005-0000-0000-00003D1C0000}"/>
    <cellStyle name="40% - Accent3 4 4 6" xfId="9215" xr:uid="{00000000-0005-0000-0000-00003E1C0000}"/>
    <cellStyle name="40% - Accent3 4 5" xfId="2348" xr:uid="{00000000-0005-0000-0000-00003F1C0000}"/>
    <cellStyle name="40% - Accent3 4 5 2" xfId="6525" xr:uid="{00000000-0005-0000-0000-0000401C0000}"/>
    <cellStyle name="40% - Accent3 4 5 2 2" xfId="13803" xr:uid="{00000000-0005-0000-0000-0000411C0000}"/>
    <cellStyle name="40% - Accent3 4 5 3" xfId="10144" xr:uid="{00000000-0005-0000-0000-0000421C0000}"/>
    <cellStyle name="40% - Accent3 4 6" xfId="3108" xr:uid="{00000000-0005-0000-0000-0000431C0000}"/>
    <cellStyle name="40% - Accent3 4 6 2" xfId="10619" xr:uid="{00000000-0005-0000-0000-0000441C0000}"/>
    <cellStyle name="40% - Accent3 4 7" xfId="4122" xr:uid="{00000000-0005-0000-0000-0000451C0000}"/>
    <cellStyle name="40% - Accent3 4 7 2" xfId="11630" xr:uid="{00000000-0005-0000-0000-0000461C0000}"/>
    <cellStyle name="40% - Accent3 4 8" xfId="4709" xr:uid="{00000000-0005-0000-0000-0000471C0000}"/>
    <cellStyle name="40% - Accent3 4 8 2" xfId="11987" xr:uid="{00000000-0005-0000-0000-0000481C0000}"/>
    <cellStyle name="40% - Accent3 4 9" xfId="5290" xr:uid="{00000000-0005-0000-0000-0000491C0000}"/>
    <cellStyle name="40% - Accent3 4 9 2" xfId="12568" xr:uid="{00000000-0005-0000-0000-00004A1C0000}"/>
    <cellStyle name="40% - Accent3 5" xfId="583" xr:uid="{00000000-0005-0000-0000-00004B1C0000}"/>
    <cellStyle name="40% - Accent3 5 10" xfId="6526" xr:uid="{00000000-0005-0000-0000-00004C1C0000}"/>
    <cellStyle name="40% - Accent3 5 10 2" xfId="13804" xr:uid="{00000000-0005-0000-0000-00004D1C0000}"/>
    <cellStyle name="40% - Accent3 5 11" xfId="7159" xr:uid="{00000000-0005-0000-0000-00004E1C0000}"/>
    <cellStyle name="40% - Accent3 5 11 2" xfId="14251" xr:uid="{00000000-0005-0000-0000-00004F1C0000}"/>
    <cellStyle name="40% - Accent3 5 12" xfId="9216" xr:uid="{00000000-0005-0000-0000-0000501C0000}"/>
    <cellStyle name="40% - Accent3 5 2" xfId="584" xr:uid="{00000000-0005-0000-0000-0000511C0000}"/>
    <cellStyle name="40% - Accent3 5 2 10" xfId="7302" xr:uid="{00000000-0005-0000-0000-0000521C0000}"/>
    <cellStyle name="40% - Accent3 5 2 10 2" xfId="14394" xr:uid="{00000000-0005-0000-0000-0000531C0000}"/>
    <cellStyle name="40% - Accent3 5 2 11" xfId="9217" xr:uid="{00000000-0005-0000-0000-0000541C0000}"/>
    <cellStyle name="40% - Accent3 5 2 2" xfId="585" xr:uid="{00000000-0005-0000-0000-0000551C0000}"/>
    <cellStyle name="40% - Accent3 5 2 2 10" xfId="9218" xr:uid="{00000000-0005-0000-0000-0000561C0000}"/>
    <cellStyle name="40% - Accent3 5 2 2 2" xfId="586" xr:uid="{00000000-0005-0000-0000-0000571C0000}"/>
    <cellStyle name="40% - Accent3 5 2 2 2 2" xfId="2359" xr:uid="{00000000-0005-0000-0000-0000581C0000}"/>
    <cellStyle name="40% - Accent3 5 2 2 2 2 2" xfId="10155" xr:uid="{00000000-0005-0000-0000-0000591C0000}"/>
    <cellStyle name="40% - Accent3 5 2 2 2 3" xfId="4133" xr:uid="{00000000-0005-0000-0000-00005A1C0000}"/>
    <cellStyle name="40% - Accent3 5 2 2 2 3 2" xfId="11641" xr:uid="{00000000-0005-0000-0000-00005B1C0000}"/>
    <cellStyle name="40% - Accent3 5 2 2 2 4" xfId="6529" xr:uid="{00000000-0005-0000-0000-00005C1C0000}"/>
    <cellStyle name="40% - Accent3 5 2 2 2 4 2" xfId="13807" xr:uid="{00000000-0005-0000-0000-00005D1C0000}"/>
    <cellStyle name="40% - Accent3 5 2 2 2 5" xfId="8172" xr:uid="{00000000-0005-0000-0000-00005E1C0000}"/>
    <cellStyle name="40% - Accent3 5 2 2 2 5 2" xfId="15264" xr:uid="{00000000-0005-0000-0000-00005F1C0000}"/>
    <cellStyle name="40% - Accent3 5 2 2 2 6" xfId="9219" xr:uid="{00000000-0005-0000-0000-0000601C0000}"/>
    <cellStyle name="40% - Accent3 5 2 2 3" xfId="2358" xr:uid="{00000000-0005-0000-0000-0000611C0000}"/>
    <cellStyle name="40% - Accent3 5 2 2 3 2" xfId="6530" xr:uid="{00000000-0005-0000-0000-0000621C0000}"/>
    <cellStyle name="40% - Accent3 5 2 2 3 2 2" xfId="13808" xr:uid="{00000000-0005-0000-0000-0000631C0000}"/>
    <cellStyle name="40% - Accent3 5 2 2 3 3" xfId="10154" xr:uid="{00000000-0005-0000-0000-0000641C0000}"/>
    <cellStyle name="40% - Accent3 5 2 2 4" xfId="3560" xr:uid="{00000000-0005-0000-0000-0000651C0000}"/>
    <cellStyle name="40% - Accent3 5 2 2 4 2" xfId="11068" xr:uid="{00000000-0005-0000-0000-0000661C0000}"/>
    <cellStyle name="40% - Accent3 5 2 2 5" xfId="4132" xr:uid="{00000000-0005-0000-0000-0000671C0000}"/>
    <cellStyle name="40% - Accent3 5 2 2 5 2" xfId="11640" xr:uid="{00000000-0005-0000-0000-0000681C0000}"/>
    <cellStyle name="40% - Accent3 5 2 2 6" xfId="5124" xr:uid="{00000000-0005-0000-0000-0000691C0000}"/>
    <cellStyle name="40% - Accent3 5 2 2 6 2" xfId="12402" xr:uid="{00000000-0005-0000-0000-00006A1C0000}"/>
    <cellStyle name="40% - Accent3 5 2 2 7" xfId="5705" xr:uid="{00000000-0005-0000-0000-00006B1C0000}"/>
    <cellStyle name="40% - Accent3 5 2 2 7 2" xfId="12983" xr:uid="{00000000-0005-0000-0000-00006C1C0000}"/>
    <cellStyle name="40% - Accent3 5 2 2 8" xfId="6528" xr:uid="{00000000-0005-0000-0000-00006D1C0000}"/>
    <cellStyle name="40% - Accent3 5 2 2 8 2" xfId="13806" xr:uid="{00000000-0005-0000-0000-00006E1C0000}"/>
    <cellStyle name="40% - Accent3 5 2 2 9" xfId="7591" xr:uid="{00000000-0005-0000-0000-00006F1C0000}"/>
    <cellStyle name="40% - Accent3 5 2 2 9 2" xfId="14683" xr:uid="{00000000-0005-0000-0000-0000701C0000}"/>
    <cellStyle name="40% - Accent3 5 2 3" xfId="587" xr:uid="{00000000-0005-0000-0000-0000711C0000}"/>
    <cellStyle name="40% - Accent3 5 2 3 2" xfId="2360" xr:uid="{00000000-0005-0000-0000-0000721C0000}"/>
    <cellStyle name="40% - Accent3 5 2 3 2 2" xfId="10156" xr:uid="{00000000-0005-0000-0000-0000731C0000}"/>
    <cellStyle name="40% - Accent3 5 2 3 3" xfId="4134" xr:uid="{00000000-0005-0000-0000-0000741C0000}"/>
    <cellStyle name="40% - Accent3 5 2 3 3 2" xfId="11642" xr:uid="{00000000-0005-0000-0000-0000751C0000}"/>
    <cellStyle name="40% - Accent3 5 2 3 4" xfId="6531" xr:uid="{00000000-0005-0000-0000-0000761C0000}"/>
    <cellStyle name="40% - Accent3 5 2 3 4 2" xfId="13809" xr:uid="{00000000-0005-0000-0000-0000771C0000}"/>
    <cellStyle name="40% - Accent3 5 2 3 5" xfId="7883" xr:uid="{00000000-0005-0000-0000-0000781C0000}"/>
    <cellStyle name="40% - Accent3 5 2 3 5 2" xfId="14975" xr:uid="{00000000-0005-0000-0000-0000791C0000}"/>
    <cellStyle name="40% - Accent3 5 2 3 6" xfId="9220" xr:uid="{00000000-0005-0000-0000-00007A1C0000}"/>
    <cellStyle name="40% - Accent3 5 2 4" xfId="2357" xr:uid="{00000000-0005-0000-0000-00007B1C0000}"/>
    <cellStyle name="40% - Accent3 5 2 4 2" xfId="6532" xr:uid="{00000000-0005-0000-0000-00007C1C0000}"/>
    <cellStyle name="40% - Accent3 5 2 4 2 2" xfId="13810" xr:uid="{00000000-0005-0000-0000-00007D1C0000}"/>
    <cellStyle name="40% - Accent3 5 2 4 3" xfId="10153" xr:uid="{00000000-0005-0000-0000-00007E1C0000}"/>
    <cellStyle name="40% - Accent3 5 2 5" xfId="3260" xr:uid="{00000000-0005-0000-0000-00007F1C0000}"/>
    <cellStyle name="40% - Accent3 5 2 5 2" xfId="10771" xr:uid="{00000000-0005-0000-0000-0000801C0000}"/>
    <cellStyle name="40% - Accent3 5 2 6" xfId="4131" xr:uid="{00000000-0005-0000-0000-0000811C0000}"/>
    <cellStyle name="40% - Accent3 5 2 6 2" xfId="11639" xr:uid="{00000000-0005-0000-0000-0000821C0000}"/>
    <cellStyle name="40% - Accent3 5 2 7" xfId="4835" xr:uid="{00000000-0005-0000-0000-0000831C0000}"/>
    <cellStyle name="40% - Accent3 5 2 7 2" xfId="12113" xr:uid="{00000000-0005-0000-0000-0000841C0000}"/>
    <cellStyle name="40% - Accent3 5 2 8" xfId="5416" xr:uid="{00000000-0005-0000-0000-0000851C0000}"/>
    <cellStyle name="40% - Accent3 5 2 8 2" xfId="12694" xr:uid="{00000000-0005-0000-0000-0000861C0000}"/>
    <cellStyle name="40% - Accent3 5 2 9" xfId="6527" xr:uid="{00000000-0005-0000-0000-0000871C0000}"/>
    <cellStyle name="40% - Accent3 5 2 9 2" xfId="13805" xr:uid="{00000000-0005-0000-0000-0000881C0000}"/>
    <cellStyle name="40% - Accent3 5 3" xfId="588" xr:uid="{00000000-0005-0000-0000-0000891C0000}"/>
    <cellStyle name="40% - Accent3 5 3 10" xfId="9221" xr:uid="{00000000-0005-0000-0000-00008A1C0000}"/>
    <cellStyle name="40% - Accent3 5 3 2" xfId="589" xr:uid="{00000000-0005-0000-0000-00008B1C0000}"/>
    <cellStyle name="40% - Accent3 5 3 2 2" xfId="2362" xr:uid="{00000000-0005-0000-0000-00008C1C0000}"/>
    <cellStyle name="40% - Accent3 5 3 2 2 2" xfId="10158" xr:uid="{00000000-0005-0000-0000-00008D1C0000}"/>
    <cellStyle name="40% - Accent3 5 3 2 3" xfId="4136" xr:uid="{00000000-0005-0000-0000-00008E1C0000}"/>
    <cellStyle name="40% - Accent3 5 3 2 3 2" xfId="11644" xr:uid="{00000000-0005-0000-0000-00008F1C0000}"/>
    <cellStyle name="40% - Accent3 5 3 2 4" xfId="6534" xr:uid="{00000000-0005-0000-0000-0000901C0000}"/>
    <cellStyle name="40% - Accent3 5 3 2 4 2" xfId="13812" xr:uid="{00000000-0005-0000-0000-0000911C0000}"/>
    <cellStyle name="40% - Accent3 5 3 2 5" xfId="8032" xr:uid="{00000000-0005-0000-0000-0000921C0000}"/>
    <cellStyle name="40% - Accent3 5 3 2 5 2" xfId="15124" xr:uid="{00000000-0005-0000-0000-0000931C0000}"/>
    <cellStyle name="40% - Accent3 5 3 2 6" xfId="9222" xr:uid="{00000000-0005-0000-0000-0000941C0000}"/>
    <cellStyle name="40% - Accent3 5 3 3" xfId="2361" xr:uid="{00000000-0005-0000-0000-0000951C0000}"/>
    <cellStyle name="40% - Accent3 5 3 3 2" xfId="6535" xr:uid="{00000000-0005-0000-0000-0000961C0000}"/>
    <cellStyle name="40% - Accent3 5 3 3 2 2" xfId="13813" xr:uid="{00000000-0005-0000-0000-0000971C0000}"/>
    <cellStyle name="40% - Accent3 5 3 3 3" xfId="10157" xr:uid="{00000000-0005-0000-0000-0000981C0000}"/>
    <cellStyle name="40% - Accent3 5 3 4" xfId="3420" xr:uid="{00000000-0005-0000-0000-0000991C0000}"/>
    <cellStyle name="40% - Accent3 5 3 4 2" xfId="10928" xr:uid="{00000000-0005-0000-0000-00009A1C0000}"/>
    <cellStyle name="40% - Accent3 5 3 5" xfId="4135" xr:uid="{00000000-0005-0000-0000-00009B1C0000}"/>
    <cellStyle name="40% - Accent3 5 3 5 2" xfId="11643" xr:uid="{00000000-0005-0000-0000-00009C1C0000}"/>
    <cellStyle name="40% - Accent3 5 3 6" xfId="4984" xr:uid="{00000000-0005-0000-0000-00009D1C0000}"/>
    <cellStyle name="40% - Accent3 5 3 6 2" xfId="12262" xr:uid="{00000000-0005-0000-0000-00009E1C0000}"/>
    <cellStyle name="40% - Accent3 5 3 7" xfId="5565" xr:uid="{00000000-0005-0000-0000-00009F1C0000}"/>
    <cellStyle name="40% - Accent3 5 3 7 2" xfId="12843" xr:uid="{00000000-0005-0000-0000-0000A01C0000}"/>
    <cellStyle name="40% - Accent3 5 3 8" xfId="6533" xr:uid="{00000000-0005-0000-0000-0000A11C0000}"/>
    <cellStyle name="40% - Accent3 5 3 8 2" xfId="13811" xr:uid="{00000000-0005-0000-0000-0000A21C0000}"/>
    <cellStyle name="40% - Accent3 5 3 9" xfId="7451" xr:uid="{00000000-0005-0000-0000-0000A31C0000}"/>
    <cellStyle name="40% - Accent3 5 3 9 2" xfId="14543" xr:uid="{00000000-0005-0000-0000-0000A41C0000}"/>
    <cellStyle name="40% - Accent3 5 4" xfId="590" xr:uid="{00000000-0005-0000-0000-0000A51C0000}"/>
    <cellStyle name="40% - Accent3 5 4 2" xfId="2363" xr:uid="{00000000-0005-0000-0000-0000A61C0000}"/>
    <cellStyle name="40% - Accent3 5 4 2 2" xfId="10159" xr:uid="{00000000-0005-0000-0000-0000A71C0000}"/>
    <cellStyle name="40% - Accent3 5 4 3" xfId="4137" xr:uid="{00000000-0005-0000-0000-0000A81C0000}"/>
    <cellStyle name="40% - Accent3 5 4 3 2" xfId="11645" xr:uid="{00000000-0005-0000-0000-0000A91C0000}"/>
    <cellStyle name="40% - Accent3 5 4 4" xfId="6536" xr:uid="{00000000-0005-0000-0000-0000AA1C0000}"/>
    <cellStyle name="40% - Accent3 5 4 4 2" xfId="13814" xr:uid="{00000000-0005-0000-0000-0000AB1C0000}"/>
    <cellStyle name="40% - Accent3 5 4 5" xfId="7740" xr:uid="{00000000-0005-0000-0000-0000AC1C0000}"/>
    <cellStyle name="40% - Accent3 5 4 5 2" xfId="14832" xr:uid="{00000000-0005-0000-0000-0000AD1C0000}"/>
    <cellStyle name="40% - Accent3 5 4 6" xfId="9223" xr:uid="{00000000-0005-0000-0000-0000AE1C0000}"/>
    <cellStyle name="40% - Accent3 5 5" xfId="2356" xr:uid="{00000000-0005-0000-0000-0000AF1C0000}"/>
    <cellStyle name="40% - Accent3 5 5 2" xfId="6537" xr:uid="{00000000-0005-0000-0000-0000B01C0000}"/>
    <cellStyle name="40% - Accent3 5 5 2 2" xfId="13815" xr:uid="{00000000-0005-0000-0000-0000B11C0000}"/>
    <cellStyle name="40% - Accent3 5 5 3" xfId="10152" xr:uid="{00000000-0005-0000-0000-0000B21C0000}"/>
    <cellStyle name="40% - Accent3 5 6" xfId="3091" xr:uid="{00000000-0005-0000-0000-0000B31C0000}"/>
    <cellStyle name="40% - Accent3 5 6 2" xfId="10602" xr:uid="{00000000-0005-0000-0000-0000B41C0000}"/>
    <cellStyle name="40% - Accent3 5 7" xfId="4130" xr:uid="{00000000-0005-0000-0000-0000B51C0000}"/>
    <cellStyle name="40% - Accent3 5 7 2" xfId="11638" xr:uid="{00000000-0005-0000-0000-0000B61C0000}"/>
    <cellStyle name="40% - Accent3 5 8" xfId="4692" xr:uid="{00000000-0005-0000-0000-0000B71C0000}"/>
    <cellStyle name="40% - Accent3 5 8 2" xfId="11970" xr:uid="{00000000-0005-0000-0000-0000B81C0000}"/>
    <cellStyle name="40% - Accent3 5 9" xfId="5273" xr:uid="{00000000-0005-0000-0000-0000B91C0000}"/>
    <cellStyle name="40% - Accent3 5 9 2" xfId="12551" xr:uid="{00000000-0005-0000-0000-0000BA1C0000}"/>
    <cellStyle name="40% - Accent3 6" xfId="591" xr:uid="{00000000-0005-0000-0000-0000BB1C0000}"/>
    <cellStyle name="40% - Accent3 6 10" xfId="6538" xr:uid="{00000000-0005-0000-0000-0000BC1C0000}"/>
    <cellStyle name="40% - Accent3 6 10 2" xfId="13816" xr:uid="{00000000-0005-0000-0000-0000BD1C0000}"/>
    <cellStyle name="40% - Accent3 6 11" xfId="7265" xr:uid="{00000000-0005-0000-0000-0000BE1C0000}"/>
    <cellStyle name="40% - Accent3 6 11 2" xfId="14357" xr:uid="{00000000-0005-0000-0000-0000BF1C0000}"/>
    <cellStyle name="40% - Accent3 6 12" xfId="9224" xr:uid="{00000000-0005-0000-0000-0000C01C0000}"/>
    <cellStyle name="40% - Accent3 6 2" xfId="592" xr:uid="{00000000-0005-0000-0000-0000C11C0000}"/>
    <cellStyle name="40% - Accent3 6 2 10" xfId="7408" xr:uid="{00000000-0005-0000-0000-0000C21C0000}"/>
    <cellStyle name="40% - Accent3 6 2 10 2" xfId="14500" xr:uid="{00000000-0005-0000-0000-0000C31C0000}"/>
    <cellStyle name="40% - Accent3 6 2 11" xfId="9225" xr:uid="{00000000-0005-0000-0000-0000C41C0000}"/>
    <cellStyle name="40% - Accent3 6 2 2" xfId="593" xr:uid="{00000000-0005-0000-0000-0000C51C0000}"/>
    <cellStyle name="40% - Accent3 6 2 2 10" xfId="9226" xr:uid="{00000000-0005-0000-0000-0000C61C0000}"/>
    <cellStyle name="40% - Accent3 6 2 2 2" xfId="594" xr:uid="{00000000-0005-0000-0000-0000C71C0000}"/>
    <cellStyle name="40% - Accent3 6 2 2 2 2" xfId="2367" xr:uid="{00000000-0005-0000-0000-0000C81C0000}"/>
    <cellStyle name="40% - Accent3 6 2 2 2 2 2" xfId="10163" xr:uid="{00000000-0005-0000-0000-0000C91C0000}"/>
    <cellStyle name="40% - Accent3 6 2 2 2 3" xfId="4141" xr:uid="{00000000-0005-0000-0000-0000CA1C0000}"/>
    <cellStyle name="40% - Accent3 6 2 2 2 3 2" xfId="11649" xr:uid="{00000000-0005-0000-0000-0000CB1C0000}"/>
    <cellStyle name="40% - Accent3 6 2 2 2 4" xfId="6541" xr:uid="{00000000-0005-0000-0000-0000CC1C0000}"/>
    <cellStyle name="40% - Accent3 6 2 2 2 4 2" xfId="13819" xr:uid="{00000000-0005-0000-0000-0000CD1C0000}"/>
    <cellStyle name="40% - Accent3 6 2 2 2 5" xfId="8278" xr:uid="{00000000-0005-0000-0000-0000CE1C0000}"/>
    <cellStyle name="40% - Accent3 6 2 2 2 5 2" xfId="15370" xr:uid="{00000000-0005-0000-0000-0000CF1C0000}"/>
    <cellStyle name="40% - Accent3 6 2 2 2 6" xfId="9227" xr:uid="{00000000-0005-0000-0000-0000D01C0000}"/>
    <cellStyle name="40% - Accent3 6 2 2 3" xfId="2366" xr:uid="{00000000-0005-0000-0000-0000D11C0000}"/>
    <cellStyle name="40% - Accent3 6 2 2 3 2" xfId="6542" xr:uid="{00000000-0005-0000-0000-0000D21C0000}"/>
    <cellStyle name="40% - Accent3 6 2 2 3 2 2" xfId="13820" xr:uid="{00000000-0005-0000-0000-0000D31C0000}"/>
    <cellStyle name="40% - Accent3 6 2 2 3 3" xfId="10162" xr:uid="{00000000-0005-0000-0000-0000D41C0000}"/>
    <cellStyle name="40% - Accent3 6 2 2 4" xfId="3666" xr:uid="{00000000-0005-0000-0000-0000D51C0000}"/>
    <cellStyle name="40% - Accent3 6 2 2 4 2" xfId="11174" xr:uid="{00000000-0005-0000-0000-0000D61C0000}"/>
    <cellStyle name="40% - Accent3 6 2 2 5" xfId="4140" xr:uid="{00000000-0005-0000-0000-0000D71C0000}"/>
    <cellStyle name="40% - Accent3 6 2 2 5 2" xfId="11648" xr:uid="{00000000-0005-0000-0000-0000D81C0000}"/>
    <cellStyle name="40% - Accent3 6 2 2 6" xfId="5230" xr:uid="{00000000-0005-0000-0000-0000D91C0000}"/>
    <cellStyle name="40% - Accent3 6 2 2 6 2" xfId="12508" xr:uid="{00000000-0005-0000-0000-0000DA1C0000}"/>
    <cellStyle name="40% - Accent3 6 2 2 7" xfId="5811" xr:uid="{00000000-0005-0000-0000-0000DB1C0000}"/>
    <cellStyle name="40% - Accent3 6 2 2 7 2" xfId="13089" xr:uid="{00000000-0005-0000-0000-0000DC1C0000}"/>
    <cellStyle name="40% - Accent3 6 2 2 8" xfId="6540" xr:uid="{00000000-0005-0000-0000-0000DD1C0000}"/>
    <cellStyle name="40% - Accent3 6 2 2 8 2" xfId="13818" xr:uid="{00000000-0005-0000-0000-0000DE1C0000}"/>
    <cellStyle name="40% - Accent3 6 2 2 9" xfId="7697" xr:uid="{00000000-0005-0000-0000-0000DF1C0000}"/>
    <cellStyle name="40% - Accent3 6 2 2 9 2" xfId="14789" xr:uid="{00000000-0005-0000-0000-0000E01C0000}"/>
    <cellStyle name="40% - Accent3 6 2 3" xfId="595" xr:uid="{00000000-0005-0000-0000-0000E11C0000}"/>
    <cellStyle name="40% - Accent3 6 2 3 2" xfId="2368" xr:uid="{00000000-0005-0000-0000-0000E21C0000}"/>
    <cellStyle name="40% - Accent3 6 2 3 2 2" xfId="10164" xr:uid="{00000000-0005-0000-0000-0000E31C0000}"/>
    <cellStyle name="40% - Accent3 6 2 3 3" xfId="4142" xr:uid="{00000000-0005-0000-0000-0000E41C0000}"/>
    <cellStyle name="40% - Accent3 6 2 3 3 2" xfId="11650" xr:uid="{00000000-0005-0000-0000-0000E51C0000}"/>
    <cellStyle name="40% - Accent3 6 2 3 4" xfId="6543" xr:uid="{00000000-0005-0000-0000-0000E61C0000}"/>
    <cellStyle name="40% - Accent3 6 2 3 4 2" xfId="13821" xr:uid="{00000000-0005-0000-0000-0000E71C0000}"/>
    <cellStyle name="40% - Accent3 6 2 3 5" xfId="7989" xr:uid="{00000000-0005-0000-0000-0000E81C0000}"/>
    <cellStyle name="40% - Accent3 6 2 3 5 2" xfId="15081" xr:uid="{00000000-0005-0000-0000-0000E91C0000}"/>
    <cellStyle name="40% - Accent3 6 2 3 6" xfId="9228" xr:uid="{00000000-0005-0000-0000-0000EA1C0000}"/>
    <cellStyle name="40% - Accent3 6 2 4" xfId="2365" xr:uid="{00000000-0005-0000-0000-0000EB1C0000}"/>
    <cellStyle name="40% - Accent3 6 2 4 2" xfId="6544" xr:uid="{00000000-0005-0000-0000-0000EC1C0000}"/>
    <cellStyle name="40% - Accent3 6 2 4 2 2" xfId="13822" xr:uid="{00000000-0005-0000-0000-0000ED1C0000}"/>
    <cellStyle name="40% - Accent3 6 2 4 3" xfId="10161" xr:uid="{00000000-0005-0000-0000-0000EE1C0000}"/>
    <cellStyle name="40% - Accent3 6 2 5" xfId="3366" xr:uid="{00000000-0005-0000-0000-0000EF1C0000}"/>
    <cellStyle name="40% - Accent3 6 2 5 2" xfId="10877" xr:uid="{00000000-0005-0000-0000-0000F01C0000}"/>
    <cellStyle name="40% - Accent3 6 2 6" xfId="4139" xr:uid="{00000000-0005-0000-0000-0000F11C0000}"/>
    <cellStyle name="40% - Accent3 6 2 6 2" xfId="11647" xr:uid="{00000000-0005-0000-0000-0000F21C0000}"/>
    <cellStyle name="40% - Accent3 6 2 7" xfId="4941" xr:uid="{00000000-0005-0000-0000-0000F31C0000}"/>
    <cellStyle name="40% - Accent3 6 2 7 2" xfId="12219" xr:uid="{00000000-0005-0000-0000-0000F41C0000}"/>
    <cellStyle name="40% - Accent3 6 2 8" xfId="5522" xr:uid="{00000000-0005-0000-0000-0000F51C0000}"/>
    <cellStyle name="40% - Accent3 6 2 8 2" xfId="12800" xr:uid="{00000000-0005-0000-0000-0000F61C0000}"/>
    <cellStyle name="40% - Accent3 6 2 9" xfId="6539" xr:uid="{00000000-0005-0000-0000-0000F71C0000}"/>
    <cellStyle name="40% - Accent3 6 2 9 2" xfId="13817" xr:uid="{00000000-0005-0000-0000-0000F81C0000}"/>
    <cellStyle name="40% - Accent3 6 3" xfId="596" xr:uid="{00000000-0005-0000-0000-0000F91C0000}"/>
    <cellStyle name="40% - Accent3 6 3 10" xfId="9229" xr:uid="{00000000-0005-0000-0000-0000FA1C0000}"/>
    <cellStyle name="40% - Accent3 6 3 2" xfId="597" xr:uid="{00000000-0005-0000-0000-0000FB1C0000}"/>
    <cellStyle name="40% - Accent3 6 3 2 2" xfId="2370" xr:uid="{00000000-0005-0000-0000-0000FC1C0000}"/>
    <cellStyle name="40% - Accent3 6 3 2 2 2" xfId="10166" xr:uid="{00000000-0005-0000-0000-0000FD1C0000}"/>
    <cellStyle name="40% - Accent3 6 3 2 3" xfId="4144" xr:uid="{00000000-0005-0000-0000-0000FE1C0000}"/>
    <cellStyle name="40% - Accent3 6 3 2 3 2" xfId="11652" xr:uid="{00000000-0005-0000-0000-0000FF1C0000}"/>
    <cellStyle name="40% - Accent3 6 3 2 4" xfId="6546" xr:uid="{00000000-0005-0000-0000-0000001D0000}"/>
    <cellStyle name="40% - Accent3 6 3 2 4 2" xfId="13824" xr:uid="{00000000-0005-0000-0000-0000011D0000}"/>
    <cellStyle name="40% - Accent3 6 3 2 5" xfId="8135" xr:uid="{00000000-0005-0000-0000-0000021D0000}"/>
    <cellStyle name="40% - Accent3 6 3 2 5 2" xfId="15227" xr:uid="{00000000-0005-0000-0000-0000031D0000}"/>
    <cellStyle name="40% - Accent3 6 3 2 6" xfId="9230" xr:uid="{00000000-0005-0000-0000-0000041D0000}"/>
    <cellStyle name="40% - Accent3 6 3 3" xfId="2369" xr:uid="{00000000-0005-0000-0000-0000051D0000}"/>
    <cellStyle name="40% - Accent3 6 3 3 2" xfId="6547" xr:uid="{00000000-0005-0000-0000-0000061D0000}"/>
    <cellStyle name="40% - Accent3 6 3 3 2 2" xfId="13825" xr:uid="{00000000-0005-0000-0000-0000071D0000}"/>
    <cellStyle name="40% - Accent3 6 3 3 3" xfId="10165" xr:uid="{00000000-0005-0000-0000-0000081D0000}"/>
    <cellStyle name="40% - Accent3 6 3 4" xfId="3523" xr:uid="{00000000-0005-0000-0000-0000091D0000}"/>
    <cellStyle name="40% - Accent3 6 3 4 2" xfId="11031" xr:uid="{00000000-0005-0000-0000-00000A1D0000}"/>
    <cellStyle name="40% - Accent3 6 3 5" xfId="4143" xr:uid="{00000000-0005-0000-0000-00000B1D0000}"/>
    <cellStyle name="40% - Accent3 6 3 5 2" xfId="11651" xr:uid="{00000000-0005-0000-0000-00000C1D0000}"/>
    <cellStyle name="40% - Accent3 6 3 6" xfId="5087" xr:uid="{00000000-0005-0000-0000-00000D1D0000}"/>
    <cellStyle name="40% - Accent3 6 3 6 2" xfId="12365" xr:uid="{00000000-0005-0000-0000-00000E1D0000}"/>
    <cellStyle name="40% - Accent3 6 3 7" xfId="5668" xr:uid="{00000000-0005-0000-0000-00000F1D0000}"/>
    <cellStyle name="40% - Accent3 6 3 7 2" xfId="12946" xr:uid="{00000000-0005-0000-0000-0000101D0000}"/>
    <cellStyle name="40% - Accent3 6 3 8" xfId="6545" xr:uid="{00000000-0005-0000-0000-0000111D0000}"/>
    <cellStyle name="40% - Accent3 6 3 8 2" xfId="13823" xr:uid="{00000000-0005-0000-0000-0000121D0000}"/>
    <cellStyle name="40% - Accent3 6 3 9" xfId="7554" xr:uid="{00000000-0005-0000-0000-0000131D0000}"/>
    <cellStyle name="40% - Accent3 6 3 9 2" xfId="14646" xr:uid="{00000000-0005-0000-0000-0000141D0000}"/>
    <cellStyle name="40% - Accent3 6 4" xfId="598" xr:uid="{00000000-0005-0000-0000-0000151D0000}"/>
    <cellStyle name="40% - Accent3 6 4 2" xfId="2371" xr:uid="{00000000-0005-0000-0000-0000161D0000}"/>
    <cellStyle name="40% - Accent3 6 4 2 2" xfId="10167" xr:uid="{00000000-0005-0000-0000-0000171D0000}"/>
    <cellStyle name="40% - Accent3 6 4 3" xfId="4145" xr:uid="{00000000-0005-0000-0000-0000181D0000}"/>
    <cellStyle name="40% - Accent3 6 4 3 2" xfId="11653" xr:uid="{00000000-0005-0000-0000-0000191D0000}"/>
    <cellStyle name="40% - Accent3 6 4 4" xfId="6548" xr:uid="{00000000-0005-0000-0000-00001A1D0000}"/>
    <cellStyle name="40% - Accent3 6 4 4 2" xfId="13826" xr:uid="{00000000-0005-0000-0000-00001B1D0000}"/>
    <cellStyle name="40% - Accent3 6 4 5" xfId="7846" xr:uid="{00000000-0005-0000-0000-00001C1D0000}"/>
    <cellStyle name="40% - Accent3 6 4 5 2" xfId="14938" xr:uid="{00000000-0005-0000-0000-00001D1D0000}"/>
    <cellStyle name="40% - Accent3 6 4 6" xfId="9231" xr:uid="{00000000-0005-0000-0000-00001E1D0000}"/>
    <cellStyle name="40% - Accent3 6 5" xfId="2364" xr:uid="{00000000-0005-0000-0000-00001F1D0000}"/>
    <cellStyle name="40% - Accent3 6 5 2" xfId="6549" xr:uid="{00000000-0005-0000-0000-0000201D0000}"/>
    <cellStyle name="40% - Accent3 6 5 2 2" xfId="13827" xr:uid="{00000000-0005-0000-0000-0000211D0000}"/>
    <cellStyle name="40% - Accent3 6 5 3" xfId="10160" xr:uid="{00000000-0005-0000-0000-0000221D0000}"/>
    <cellStyle name="40% - Accent3 6 6" xfId="3221" xr:uid="{00000000-0005-0000-0000-0000231D0000}"/>
    <cellStyle name="40% - Accent3 6 6 2" xfId="10732" xr:uid="{00000000-0005-0000-0000-0000241D0000}"/>
    <cellStyle name="40% - Accent3 6 7" xfId="4138" xr:uid="{00000000-0005-0000-0000-0000251D0000}"/>
    <cellStyle name="40% - Accent3 6 7 2" xfId="11646" xr:uid="{00000000-0005-0000-0000-0000261D0000}"/>
    <cellStyle name="40% - Accent3 6 8" xfId="4798" xr:uid="{00000000-0005-0000-0000-0000271D0000}"/>
    <cellStyle name="40% - Accent3 6 8 2" xfId="12076" xr:uid="{00000000-0005-0000-0000-0000281D0000}"/>
    <cellStyle name="40% - Accent3 6 9" xfId="5379" xr:uid="{00000000-0005-0000-0000-0000291D0000}"/>
    <cellStyle name="40% - Accent3 6 9 2" xfId="12657" xr:uid="{00000000-0005-0000-0000-00002A1D0000}"/>
    <cellStyle name="40% - Accent3 7" xfId="599" xr:uid="{00000000-0005-0000-0000-00002B1D0000}"/>
    <cellStyle name="40% - Accent3 7 10" xfId="7282" xr:uid="{00000000-0005-0000-0000-00002C1D0000}"/>
    <cellStyle name="40% - Accent3 7 10 2" xfId="14374" xr:uid="{00000000-0005-0000-0000-00002D1D0000}"/>
    <cellStyle name="40% - Accent3 7 11" xfId="9232" xr:uid="{00000000-0005-0000-0000-00002E1D0000}"/>
    <cellStyle name="40% - Accent3 7 2" xfId="600" xr:uid="{00000000-0005-0000-0000-00002F1D0000}"/>
    <cellStyle name="40% - Accent3 7 2 10" xfId="9233" xr:uid="{00000000-0005-0000-0000-0000301D0000}"/>
    <cellStyle name="40% - Accent3 7 2 2" xfId="601" xr:uid="{00000000-0005-0000-0000-0000311D0000}"/>
    <cellStyle name="40% - Accent3 7 2 2 2" xfId="2374" xr:uid="{00000000-0005-0000-0000-0000321D0000}"/>
    <cellStyle name="40% - Accent3 7 2 2 2 2" xfId="10170" xr:uid="{00000000-0005-0000-0000-0000331D0000}"/>
    <cellStyle name="40% - Accent3 7 2 2 3" xfId="4148" xr:uid="{00000000-0005-0000-0000-0000341D0000}"/>
    <cellStyle name="40% - Accent3 7 2 2 3 2" xfId="11656" xr:uid="{00000000-0005-0000-0000-0000351D0000}"/>
    <cellStyle name="40% - Accent3 7 2 2 4" xfId="6552" xr:uid="{00000000-0005-0000-0000-0000361D0000}"/>
    <cellStyle name="40% - Accent3 7 2 2 4 2" xfId="13830" xr:uid="{00000000-0005-0000-0000-0000371D0000}"/>
    <cellStyle name="40% - Accent3 7 2 2 5" xfId="8152" xr:uid="{00000000-0005-0000-0000-0000381D0000}"/>
    <cellStyle name="40% - Accent3 7 2 2 5 2" xfId="15244" xr:uid="{00000000-0005-0000-0000-0000391D0000}"/>
    <cellStyle name="40% - Accent3 7 2 2 6" xfId="9234" xr:uid="{00000000-0005-0000-0000-00003A1D0000}"/>
    <cellStyle name="40% - Accent3 7 2 3" xfId="2373" xr:uid="{00000000-0005-0000-0000-00003B1D0000}"/>
    <cellStyle name="40% - Accent3 7 2 3 2" xfId="6553" xr:uid="{00000000-0005-0000-0000-00003C1D0000}"/>
    <cellStyle name="40% - Accent3 7 2 3 2 2" xfId="13831" xr:uid="{00000000-0005-0000-0000-00003D1D0000}"/>
    <cellStyle name="40% - Accent3 7 2 3 3" xfId="10169" xr:uid="{00000000-0005-0000-0000-00003E1D0000}"/>
    <cellStyle name="40% - Accent3 7 2 4" xfId="3540" xr:uid="{00000000-0005-0000-0000-00003F1D0000}"/>
    <cellStyle name="40% - Accent3 7 2 4 2" xfId="11048" xr:uid="{00000000-0005-0000-0000-0000401D0000}"/>
    <cellStyle name="40% - Accent3 7 2 5" xfId="4147" xr:uid="{00000000-0005-0000-0000-0000411D0000}"/>
    <cellStyle name="40% - Accent3 7 2 5 2" xfId="11655" xr:uid="{00000000-0005-0000-0000-0000421D0000}"/>
    <cellStyle name="40% - Accent3 7 2 6" xfId="5104" xr:uid="{00000000-0005-0000-0000-0000431D0000}"/>
    <cellStyle name="40% - Accent3 7 2 6 2" xfId="12382" xr:uid="{00000000-0005-0000-0000-0000441D0000}"/>
    <cellStyle name="40% - Accent3 7 2 7" xfId="5685" xr:uid="{00000000-0005-0000-0000-0000451D0000}"/>
    <cellStyle name="40% - Accent3 7 2 7 2" xfId="12963" xr:uid="{00000000-0005-0000-0000-0000461D0000}"/>
    <cellStyle name="40% - Accent3 7 2 8" xfId="6551" xr:uid="{00000000-0005-0000-0000-0000471D0000}"/>
    <cellStyle name="40% - Accent3 7 2 8 2" xfId="13829" xr:uid="{00000000-0005-0000-0000-0000481D0000}"/>
    <cellStyle name="40% - Accent3 7 2 9" xfId="7571" xr:uid="{00000000-0005-0000-0000-0000491D0000}"/>
    <cellStyle name="40% - Accent3 7 2 9 2" xfId="14663" xr:uid="{00000000-0005-0000-0000-00004A1D0000}"/>
    <cellStyle name="40% - Accent3 7 3" xfId="602" xr:uid="{00000000-0005-0000-0000-00004B1D0000}"/>
    <cellStyle name="40% - Accent3 7 3 2" xfId="2375" xr:uid="{00000000-0005-0000-0000-00004C1D0000}"/>
    <cellStyle name="40% - Accent3 7 3 2 2" xfId="10171" xr:uid="{00000000-0005-0000-0000-00004D1D0000}"/>
    <cellStyle name="40% - Accent3 7 3 3" xfId="4149" xr:uid="{00000000-0005-0000-0000-00004E1D0000}"/>
    <cellStyle name="40% - Accent3 7 3 3 2" xfId="11657" xr:uid="{00000000-0005-0000-0000-00004F1D0000}"/>
    <cellStyle name="40% - Accent3 7 3 4" xfId="6554" xr:uid="{00000000-0005-0000-0000-0000501D0000}"/>
    <cellStyle name="40% - Accent3 7 3 4 2" xfId="13832" xr:uid="{00000000-0005-0000-0000-0000511D0000}"/>
    <cellStyle name="40% - Accent3 7 3 5" xfId="7863" xr:uid="{00000000-0005-0000-0000-0000521D0000}"/>
    <cellStyle name="40% - Accent3 7 3 5 2" xfId="14955" xr:uid="{00000000-0005-0000-0000-0000531D0000}"/>
    <cellStyle name="40% - Accent3 7 3 6" xfId="9235" xr:uid="{00000000-0005-0000-0000-0000541D0000}"/>
    <cellStyle name="40% - Accent3 7 4" xfId="2372" xr:uid="{00000000-0005-0000-0000-0000551D0000}"/>
    <cellStyle name="40% - Accent3 7 4 2" xfId="6555" xr:uid="{00000000-0005-0000-0000-0000561D0000}"/>
    <cellStyle name="40% - Accent3 7 4 2 2" xfId="13833" xr:uid="{00000000-0005-0000-0000-0000571D0000}"/>
    <cellStyle name="40% - Accent3 7 4 3" xfId="10168" xr:uid="{00000000-0005-0000-0000-0000581D0000}"/>
    <cellStyle name="40% - Accent3 7 5" xfId="3238" xr:uid="{00000000-0005-0000-0000-0000591D0000}"/>
    <cellStyle name="40% - Accent3 7 5 2" xfId="10749" xr:uid="{00000000-0005-0000-0000-00005A1D0000}"/>
    <cellStyle name="40% - Accent3 7 6" xfId="4146" xr:uid="{00000000-0005-0000-0000-00005B1D0000}"/>
    <cellStyle name="40% - Accent3 7 6 2" xfId="11654" xr:uid="{00000000-0005-0000-0000-00005C1D0000}"/>
    <cellStyle name="40% - Accent3 7 7" xfId="4815" xr:uid="{00000000-0005-0000-0000-00005D1D0000}"/>
    <cellStyle name="40% - Accent3 7 7 2" xfId="12093" xr:uid="{00000000-0005-0000-0000-00005E1D0000}"/>
    <cellStyle name="40% - Accent3 7 8" xfId="5396" xr:uid="{00000000-0005-0000-0000-00005F1D0000}"/>
    <cellStyle name="40% - Accent3 7 8 2" xfId="12674" xr:uid="{00000000-0005-0000-0000-0000601D0000}"/>
    <cellStyle name="40% - Accent3 7 9" xfId="6550" xr:uid="{00000000-0005-0000-0000-0000611D0000}"/>
    <cellStyle name="40% - Accent3 7 9 2" xfId="13828" xr:uid="{00000000-0005-0000-0000-0000621D0000}"/>
    <cellStyle name="40% - Accent3 8" xfId="603" xr:uid="{00000000-0005-0000-0000-0000631D0000}"/>
    <cellStyle name="40% - Accent3 8 10" xfId="9236" xr:uid="{00000000-0005-0000-0000-0000641D0000}"/>
    <cellStyle name="40% - Accent3 8 2" xfId="604" xr:uid="{00000000-0005-0000-0000-0000651D0000}"/>
    <cellStyle name="40% - Accent3 8 2 2" xfId="2377" xr:uid="{00000000-0005-0000-0000-0000661D0000}"/>
    <cellStyle name="40% - Accent3 8 2 2 2" xfId="10173" xr:uid="{00000000-0005-0000-0000-0000671D0000}"/>
    <cellStyle name="40% - Accent3 8 2 3" xfId="4151" xr:uid="{00000000-0005-0000-0000-0000681D0000}"/>
    <cellStyle name="40% - Accent3 8 2 3 2" xfId="11659" xr:uid="{00000000-0005-0000-0000-0000691D0000}"/>
    <cellStyle name="40% - Accent3 8 2 4" xfId="6557" xr:uid="{00000000-0005-0000-0000-00006A1D0000}"/>
    <cellStyle name="40% - Accent3 8 2 4 2" xfId="13835" xr:uid="{00000000-0005-0000-0000-00006B1D0000}"/>
    <cellStyle name="40% - Accent3 8 2 5" xfId="8009" xr:uid="{00000000-0005-0000-0000-00006C1D0000}"/>
    <cellStyle name="40% - Accent3 8 2 5 2" xfId="15101" xr:uid="{00000000-0005-0000-0000-00006D1D0000}"/>
    <cellStyle name="40% - Accent3 8 2 6" xfId="9237" xr:uid="{00000000-0005-0000-0000-00006E1D0000}"/>
    <cellStyle name="40% - Accent3 8 3" xfId="2376" xr:uid="{00000000-0005-0000-0000-00006F1D0000}"/>
    <cellStyle name="40% - Accent3 8 3 2" xfId="6558" xr:uid="{00000000-0005-0000-0000-0000701D0000}"/>
    <cellStyle name="40% - Accent3 8 3 2 2" xfId="13836" xr:uid="{00000000-0005-0000-0000-0000711D0000}"/>
    <cellStyle name="40% - Accent3 8 3 3" xfId="10172" xr:uid="{00000000-0005-0000-0000-0000721D0000}"/>
    <cellStyle name="40% - Accent3 8 4" xfId="3387" xr:uid="{00000000-0005-0000-0000-0000731D0000}"/>
    <cellStyle name="40% - Accent3 8 4 2" xfId="10897" xr:uid="{00000000-0005-0000-0000-0000741D0000}"/>
    <cellStyle name="40% - Accent3 8 5" xfId="4150" xr:uid="{00000000-0005-0000-0000-0000751D0000}"/>
    <cellStyle name="40% - Accent3 8 5 2" xfId="11658" xr:uid="{00000000-0005-0000-0000-0000761D0000}"/>
    <cellStyle name="40% - Accent3 8 6" xfId="4961" xr:uid="{00000000-0005-0000-0000-0000771D0000}"/>
    <cellStyle name="40% - Accent3 8 6 2" xfId="12239" xr:uid="{00000000-0005-0000-0000-0000781D0000}"/>
    <cellStyle name="40% - Accent3 8 7" xfId="5542" xr:uid="{00000000-0005-0000-0000-0000791D0000}"/>
    <cellStyle name="40% - Accent3 8 7 2" xfId="12820" xr:uid="{00000000-0005-0000-0000-00007A1D0000}"/>
    <cellStyle name="40% - Accent3 8 8" xfId="6556" xr:uid="{00000000-0005-0000-0000-00007B1D0000}"/>
    <cellStyle name="40% - Accent3 8 8 2" xfId="13834" xr:uid="{00000000-0005-0000-0000-00007C1D0000}"/>
    <cellStyle name="40% - Accent3 8 9" xfId="7428" xr:uid="{00000000-0005-0000-0000-00007D1D0000}"/>
    <cellStyle name="40% - Accent3 8 9 2" xfId="14520" xr:uid="{00000000-0005-0000-0000-00007E1D0000}"/>
    <cellStyle name="40% - Accent3 9" xfId="605" xr:uid="{00000000-0005-0000-0000-00007F1D0000}"/>
    <cellStyle name="40% - Accent3 9 2" xfId="2378" xr:uid="{00000000-0005-0000-0000-0000801D0000}"/>
    <cellStyle name="40% - Accent3 9 2 2" xfId="10174" xr:uid="{00000000-0005-0000-0000-0000811D0000}"/>
    <cellStyle name="40% - Accent3 9 3" xfId="4152" xr:uid="{00000000-0005-0000-0000-0000821D0000}"/>
    <cellStyle name="40% - Accent3 9 3 2" xfId="11660" xr:uid="{00000000-0005-0000-0000-0000831D0000}"/>
    <cellStyle name="40% - Accent3 9 4" xfId="6559" xr:uid="{00000000-0005-0000-0000-0000841D0000}"/>
    <cellStyle name="40% - Accent3 9 4 2" xfId="13837" xr:uid="{00000000-0005-0000-0000-0000851D0000}"/>
    <cellStyle name="40% - Accent3 9 5" xfId="8393" xr:uid="{00000000-0005-0000-0000-0000861D0000}"/>
    <cellStyle name="40% - Accent3 9 5 2" xfId="15436" xr:uid="{00000000-0005-0000-0000-0000871D0000}"/>
    <cellStyle name="40% - Accent3 9 6" xfId="9238" xr:uid="{00000000-0005-0000-0000-0000881D0000}"/>
    <cellStyle name="40% - Accent4" xfId="33" builtinId="43" customBuiltin="1"/>
    <cellStyle name="40% - Accent4 10" xfId="607" xr:uid="{00000000-0005-0000-0000-00008A1D0000}"/>
    <cellStyle name="40% - Accent4 10 2" xfId="2380" xr:uid="{00000000-0005-0000-0000-00008B1D0000}"/>
    <cellStyle name="40% - Accent4 10 2 2" xfId="4155" xr:uid="{00000000-0005-0000-0000-00008C1D0000}"/>
    <cellStyle name="40% - Accent4 10 2 2 2" xfId="11663" xr:uid="{00000000-0005-0000-0000-00008D1D0000}"/>
    <cellStyle name="40% - Accent4 10 2 3" xfId="6562" xr:uid="{00000000-0005-0000-0000-00008E1D0000}"/>
    <cellStyle name="40% - Accent4 10 2 3 2" xfId="13840" xr:uid="{00000000-0005-0000-0000-00008F1D0000}"/>
    <cellStyle name="40% - Accent4 10 2 4" xfId="10176" xr:uid="{00000000-0005-0000-0000-0000901D0000}"/>
    <cellStyle name="40% - Accent4 10 3" xfId="4154" xr:uid="{00000000-0005-0000-0000-0000911D0000}"/>
    <cellStyle name="40% - Accent4 10 3 2" xfId="11662" xr:uid="{00000000-0005-0000-0000-0000921D0000}"/>
    <cellStyle name="40% - Accent4 10 4" xfId="6561" xr:uid="{00000000-0005-0000-0000-0000931D0000}"/>
    <cellStyle name="40% - Accent4 10 4 2" xfId="13839" xr:uid="{00000000-0005-0000-0000-0000941D0000}"/>
    <cellStyle name="40% - Accent4 10 5" xfId="8483" xr:uid="{00000000-0005-0000-0000-0000951D0000}"/>
    <cellStyle name="40% - Accent4 10 5 2" xfId="15526" xr:uid="{00000000-0005-0000-0000-0000961D0000}"/>
    <cellStyle name="40% - Accent4 10 6" xfId="9240" xr:uid="{00000000-0005-0000-0000-0000971D0000}"/>
    <cellStyle name="40% - Accent4 11" xfId="608" xr:uid="{00000000-0005-0000-0000-0000981D0000}"/>
    <cellStyle name="40% - Accent4 11 2" xfId="2381" xr:uid="{00000000-0005-0000-0000-0000991D0000}"/>
    <cellStyle name="40% - Accent4 11 2 2" xfId="10177" xr:uid="{00000000-0005-0000-0000-00009A1D0000}"/>
    <cellStyle name="40% - Accent4 11 3" xfId="4156" xr:uid="{00000000-0005-0000-0000-00009B1D0000}"/>
    <cellStyle name="40% - Accent4 11 3 2" xfId="11664" xr:uid="{00000000-0005-0000-0000-00009C1D0000}"/>
    <cellStyle name="40% - Accent4 11 4" xfId="6563" xr:uid="{00000000-0005-0000-0000-00009D1D0000}"/>
    <cellStyle name="40% - Accent4 11 4 2" xfId="13841" xr:uid="{00000000-0005-0000-0000-00009E1D0000}"/>
    <cellStyle name="40% - Accent4 11 5" xfId="8572" xr:uid="{00000000-0005-0000-0000-00009F1D0000}"/>
    <cellStyle name="40% - Accent4 11 5 2" xfId="15615" xr:uid="{00000000-0005-0000-0000-0000A01D0000}"/>
    <cellStyle name="40% - Accent4 11 6" xfId="9241" xr:uid="{00000000-0005-0000-0000-0000A11D0000}"/>
    <cellStyle name="40% - Accent4 12" xfId="609" xr:uid="{00000000-0005-0000-0000-0000A21D0000}"/>
    <cellStyle name="40% - Accent4 12 2" xfId="610" xr:uid="{00000000-0005-0000-0000-0000A31D0000}"/>
    <cellStyle name="40% - Accent4 12 2 2" xfId="2383" xr:uid="{00000000-0005-0000-0000-0000A41D0000}"/>
    <cellStyle name="40% - Accent4 12 2 2 2" xfId="10179" xr:uid="{00000000-0005-0000-0000-0000A51D0000}"/>
    <cellStyle name="40% - Accent4 12 2 3" xfId="4158" xr:uid="{00000000-0005-0000-0000-0000A61D0000}"/>
    <cellStyle name="40% - Accent4 12 2 3 2" xfId="11666" xr:uid="{00000000-0005-0000-0000-0000A71D0000}"/>
    <cellStyle name="40% - Accent4 12 2 4" xfId="6565" xr:uid="{00000000-0005-0000-0000-0000A81D0000}"/>
    <cellStyle name="40% - Accent4 12 2 4 2" xfId="13843" xr:uid="{00000000-0005-0000-0000-0000A91D0000}"/>
    <cellStyle name="40% - Accent4 12 2 5" xfId="9243" xr:uid="{00000000-0005-0000-0000-0000AA1D0000}"/>
    <cellStyle name="40% - Accent4 12 3" xfId="2382" xr:uid="{00000000-0005-0000-0000-0000AB1D0000}"/>
    <cellStyle name="40% - Accent4 12 3 2" xfId="10178" xr:uid="{00000000-0005-0000-0000-0000AC1D0000}"/>
    <cellStyle name="40% - Accent4 12 4" xfId="4157" xr:uid="{00000000-0005-0000-0000-0000AD1D0000}"/>
    <cellStyle name="40% - Accent4 12 4 2" xfId="11665" xr:uid="{00000000-0005-0000-0000-0000AE1D0000}"/>
    <cellStyle name="40% - Accent4 12 5" xfId="6564" xr:uid="{00000000-0005-0000-0000-0000AF1D0000}"/>
    <cellStyle name="40% - Accent4 12 5 2" xfId="13842" xr:uid="{00000000-0005-0000-0000-0000B01D0000}"/>
    <cellStyle name="40% - Accent4 12 6" xfId="7724" xr:uid="{00000000-0005-0000-0000-0000B11D0000}"/>
    <cellStyle name="40% - Accent4 12 6 2" xfId="14816" xr:uid="{00000000-0005-0000-0000-0000B21D0000}"/>
    <cellStyle name="40% - Accent4 12 7" xfId="9242" xr:uid="{00000000-0005-0000-0000-0000B31D0000}"/>
    <cellStyle name="40% - Accent4 13" xfId="611" xr:uid="{00000000-0005-0000-0000-0000B41D0000}"/>
    <cellStyle name="40% - Accent4 13 2" xfId="2384" xr:uid="{00000000-0005-0000-0000-0000B51D0000}"/>
    <cellStyle name="40% - Accent4 13 2 2" xfId="10180" xr:uid="{00000000-0005-0000-0000-0000B61D0000}"/>
    <cellStyle name="40% - Accent4 13 3" xfId="4159" xr:uid="{00000000-0005-0000-0000-0000B71D0000}"/>
    <cellStyle name="40% - Accent4 13 3 2" xfId="11667" xr:uid="{00000000-0005-0000-0000-0000B81D0000}"/>
    <cellStyle name="40% - Accent4 13 4" xfId="6566" xr:uid="{00000000-0005-0000-0000-0000B91D0000}"/>
    <cellStyle name="40% - Accent4 13 4 2" xfId="13844" xr:uid="{00000000-0005-0000-0000-0000BA1D0000}"/>
    <cellStyle name="40% - Accent4 13 5" xfId="9244" xr:uid="{00000000-0005-0000-0000-0000BB1D0000}"/>
    <cellStyle name="40% - Accent4 14" xfId="612" xr:uid="{00000000-0005-0000-0000-0000BC1D0000}"/>
    <cellStyle name="40% - Accent4 14 2" xfId="2385" xr:uid="{00000000-0005-0000-0000-0000BD1D0000}"/>
    <cellStyle name="40% - Accent4 14 2 2" xfId="10181" xr:uid="{00000000-0005-0000-0000-0000BE1D0000}"/>
    <cellStyle name="40% - Accent4 14 3" xfId="4160" xr:uid="{00000000-0005-0000-0000-0000BF1D0000}"/>
    <cellStyle name="40% - Accent4 14 3 2" xfId="11668" xr:uid="{00000000-0005-0000-0000-0000C01D0000}"/>
    <cellStyle name="40% - Accent4 14 4" xfId="6567" xr:uid="{00000000-0005-0000-0000-0000C11D0000}"/>
    <cellStyle name="40% - Accent4 14 4 2" xfId="13845" xr:uid="{00000000-0005-0000-0000-0000C21D0000}"/>
    <cellStyle name="40% - Accent4 14 5" xfId="9245" xr:uid="{00000000-0005-0000-0000-0000C31D0000}"/>
    <cellStyle name="40% - Accent4 15" xfId="613" xr:uid="{00000000-0005-0000-0000-0000C41D0000}"/>
    <cellStyle name="40% - Accent4 15 2" xfId="2386" xr:uid="{00000000-0005-0000-0000-0000C51D0000}"/>
    <cellStyle name="40% - Accent4 15 2 2" xfId="10182" xr:uid="{00000000-0005-0000-0000-0000C61D0000}"/>
    <cellStyle name="40% - Accent4 15 3" xfId="4161" xr:uid="{00000000-0005-0000-0000-0000C71D0000}"/>
    <cellStyle name="40% - Accent4 15 3 2" xfId="11669" xr:uid="{00000000-0005-0000-0000-0000C81D0000}"/>
    <cellStyle name="40% - Accent4 15 4" xfId="6568" xr:uid="{00000000-0005-0000-0000-0000C91D0000}"/>
    <cellStyle name="40% - Accent4 15 4 2" xfId="13846" xr:uid="{00000000-0005-0000-0000-0000CA1D0000}"/>
    <cellStyle name="40% - Accent4 15 5" xfId="9246" xr:uid="{00000000-0005-0000-0000-0000CB1D0000}"/>
    <cellStyle name="40% - Accent4 16" xfId="614" xr:uid="{00000000-0005-0000-0000-0000CC1D0000}"/>
    <cellStyle name="40% - Accent4 16 2" xfId="2387" xr:uid="{00000000-0005-0000-0000-0000CD1D0000}"/>
    <cellStyle name="40% - Accent4 16 2 2" xfId="10183" xr:uid="{00000000-0005-0000-0000-0000CE1D0000}"/>
    <cellStyle name="40% - Accent4 16 3" xfId="4162" xr:uid="{00000000-0005-0000-0000-0000CF1D0000}"/>
    <cellStyle name="40% - Accent4 16 3 2" xfId="11670" xr:uid="{00000000-0005-0000-0000-0000D01D0000}"/>
    <cellStyle name="40% - Accent4 16 4" xfId="6569" xr:uid="{00000000-0005-0000-0000-0000D11D0000}"/>
    <cellStyle name="40% - Accent4 16 4 2" xfId="13847" xr:uid="{00000000-0005-0000-0000-0000D21D0000}"/>
    <cellStyle name="40% - Accent4 16 5" xfId="9247" xr:uid="{00000000-0005-0000-0000-0000D31D0000}"/>
    <cellStyle name="40% - Accent4 17" xfId="615" xr:uid="{00000000-0005-0000-0000-0000D41D0000}"/>
    <cellStyle name="40% - Accent4 17 2" xfId="2388" xr:uid="{00000000-0005-0000-0000-0000D51D0000}"/>
    <cellStyle name="40% - Accent4 17 2 2" xfId="10184" xr:uid="{00000000-0005-0000-0000-0000D61D0000}"/>
    <cellStyle name="40% - Accent4 17 3" xfId="4163" xr:uid="{00000000-0005-0000-0000-0000D71D0000}"/>
    <cellStyle name="40% - Accent4 17 3 2" xfId="11671" xr:uid="{00000000-0005-0000-0000-0000D81D0000}"/>
    <cellStyle name="40% - Accent4 17 4" xfId="6570" xr:uid="{00000000-0005-0000-0000-0000D91D0000}"/>
    <cellStyle name="40% - Accent4 17 4 2" xfId="13848" xr:uid="{00000000-0005-0000-0000-0000DA1D0000}"/>
    <cellStyle name="40% - Accent4 17 5" xfId="9248" xr:uid="{00000000-0005-0000-0000-0000DB1D0000}"/>
    <cellStyle name="40% - Accent4 18" xfId="616" xr:uid="{00000000-0005-0000-0000-0000DC1D0000}"/>
    <cellStyle name="40% - Accent4 18 2" xfId="2389" xr:uid="{00000000-0005-0000-0000-0000DD1D0000}"/>
    <cellStyle name="40% - Accent4 18 2 2" xfId="10185" xr:uid="{00000000-0005-0000-0000-0000DE1D0000}"/>
    <cellStyle name="40% - Accent4 18 3" xfId="4164" xr:uid="{00000000-0005-0000-0000-0000DF1D0000}"/>
    <cellStyle name="40% - Accent4 18 3 2" xfId="11672" xr:uid="{00000000-0005-0000-0000-0000E01D0000}"/>
    <cellStyle name="40% - Accent4 18 4" xfId="6571" xr:uid="{00000000-0005-0000-0000-0000E11D0000}"/>
    <cellStyle name="40% - Accent4 18 4 2" xfId="13849" xr:uid="{00000000-0005-0000-0000-0000E21D0000}"/>
    <cellStyle name="40% - Accent4 18 5" xfId="9249" xr:uid="{00000000-0005-0000-0000-0000E31D0000}"/>
    <cellStyle name="40% - Accent4 19" xfId="1758" xr:uid="{00000000-0005-0000-0000-0000E41D0000}"/>
    <cellStyle name="40% - Accent4 19 2" xfId="3008" xr:uid="{00000000-0005-0000-0000-0000E51D0000}"/>
    <cellStyle name="40% - Accent4 19 2 2" xfId="10525" xr:uid="{00000000-0005-0000-0000-0000E61D0000}"/>
    <cellStyle name="40% - Accent4 19 3" xfId="4165" xr:uid="{00000000-0005-0000-0000-0000E71D0000}"/>
    <cellStyle name="40% - Accent4 19 3 2" xfId="11673" xr:uid="{00000000-0005-0000-0000-0000E81D0000}"/>
    <cellStyle name="40% - Accent4 19 4" xfId="6572" xr:uid="{00000000-0005-0000-0000-0000E91D0000}"/>
    <cellStyle name="40% - Accent4 19 4 2" xfId="13850" xr:uid="{00000000-0005-0000-0000-0000EA1D0000}"/>
    <cellStyle name="40% - Accent4 19 5" xfId="9587" xr:uid="{00000000-0005-0000-0000-0000EB1D0000}"/>
    <cellStyle name="40% - Accent4 2" xfId="617" xr:uid="{00000000-0005-0000-0000-0000EC1D0000}"/>
    <cellStyle name="40% - Accent4 2 10" xfId="3132" xr:uid="{00000000-0005-0000-0000-0000ED1D0000}"/>
    <cellStyle name="40% - Accent4 2 10 2" xfId="6574" xr:uid="{00000000-0005-0000-0000-0000EE1D0000}"/>
    <cellStyle name="40% - Accent4 2 10 2 2" xfId="13852" xr:uid="{00000000-0005-0000-0000-0000EF1D0000}"/>
    <cellStyle name="40% - Accent4 2 10 3" xfId="10643" xr:uid="{00000000-0005-0000-0000-0000F01D0000}"/>
    <cellStyle name="40% - Accent4 2 11" xfId="4166" xr:uid="{00000000-0005-0000-0000-0000F11D0000}"/>
    <cellStyle name="40% - Accent4 2 11 2" xfId="11674" xr:uid="{00000000-0005-0000-0000-0000F21D0000}"/>
    <cellStyle name="40% - Accent4 2 12" xfId="4731" xr:uid="{00000000-0005-0000-0000-0000F31D0000}"/>
    <cellStyle name="40% - Accent4 2 12 2" xfId="12009" xr:uid="{00000000-0005-0000-0000-0000F41D0000}"/>
    <cellStyle name="40% - Accent4 2 13" xfId="5312" xr:uid="{00000000-0005-0000-0000-0000F51D0000}"/>
    <cellStyle name="40% - Accent4 2 13 2" xfId="12590" xr:uid="{00000000-0005-0000-0000-0000F61D0000}"/>
    <cellStyle name="40% - Accent4 2 14" xfId="6573" xr:uid="{00000000-0005-0000-0000-0000F71D0000}"/>
    <cellStyle name="40% - Accent4 2 14 2" xfId="13851" xr:uid="{00000000-0005-0000-0000-0000F81D0000}"/>
    <cellStyle name="40% - Accent4 2 15" xfId="7198" xr:uid="{00000000-0005-0000-0000-0000F91D0000}"/>
    <cellStyle name="40% - Accent4 2 15 2" xfId="14290" xr:uid="{00000000-0005-0000-0000-0000FA1D0000}"/>
    <cellStyle name="40% - Accent4 2 16" xfId="8642" xr:uid="{00000000-0005-0000-0000-0000FB1D0000}"/>
    <cellStyle name="40% - Accent4 2 17" xfId="9250" xr:uid="{00000000-0005-0000-0000-0000FC1D0000}"/>
    <cellStyle name="40% - Accent4 2 2" xfId="618" xr:uid="{00000000-0005-0000-0000-0000FD1D0000}"/>
    <cellStyle name="40% - Accent4 2 2 10" xfId="6575" xr:uid="{00000000-0005-0000-0000-0000FE1D0000}"/>
    <cellStyle name="40% - Accent4 2 2 10 2" xfId="13853" xr:uid="{00000000-0005-0000-0000-0000FF1D0000}"/>
    <cellStyle name="40% - Accent4 2 2 11" xfId="7244" xr:uid="{00000000-0005-0000-0000-0000001E0000}"/>
    <cellStyle name="40% - Accent4 2 2 11 2" xfId="14336" xr:uid="{00000000-0005-0000-0000-0000011E0000}"/>
    <cellStyle name="40% - Accent4 2 2 12" xfId="9251" xr:uid="{00000000-0005-0000-0000-0000021E0000}"/>
    <cellStyle name="40% - Accent4 2 2 2" xfId="619" xr:uid="{00000000-0005-0000-0000-0000031E0000}"/>
    <cellStyle name="40% - Accent4 2 2 2 10" xfId="7387" xr:uid="{00000000-0005-0000-0000-0000041E0000}"/>
    <cellStyle name="40% - Accent4 2 2 2 10 2" xfId="14479" xr:uid="{00000000-0005-0000-0000-0000051E0000}"/>
    <cellStyle name="40% - Accent4 2 2 2 11" xfId="9252" xr:uid="{00000000-0005-0000-0000-0000061E0000}"/>
    <cellStyle name="40% - Accent4 2 2 2 2" xfId="620" xr:uid="{00000000-0005-0000-0000-0000071E0000}"/>
    <cellStyle name="40% - Accent4 2 2 2 2 10" xfId="9253" xr:uid="{00000000-0005-0000-0000-0000081E0000}"/>
    <cellStyle name="40% - Accent4 2 2 2 2 2" xfId="621" xr:uid="{00000000-0005-0000-0000-0000091E0000}"/>
    <cellStyle name="40% - Accent4 2 2 2 2 2 2" xfId="2394" xr:uid="{00000000-0005-0000-0000-00000A1E0000}"/>
    <cellStyle name="40% - Accent4 2 2 2 2 2 2 2" xfId="10190" xr:uid="{00000000-0005-0000-0000-00000B1E0000}"/>
    <cellStyle name="40% - Accent4 2 2 2 2 2 3" xfId="4170" xr:uid="{00000000-0005-0000-0000-00000C1E0000}"/>
    <cellStyle name="40% - Accent4 2 2 2 2 2 3 2" xfId="11678" xr:uid="{00000000-0005-0000-0000-00000D1E0000}"/>
    <cellStyle name="40% - Accent4 2 2 2 2 2 4" xfId="6578" xr:uid="{00000000-0005-0000-0000-00000E1E0000}"/>
    <cellStyle name="40% - Accent4 2 2 2 2 2 4 2" xfId="13856" xr:uid="{00000000-0005-0000-0000-00000F1E0000}"/>
    <cellStyle name="40% - Accent4 2 2 2 2 2 5" xfId="8257" xr:uid="{00000000-0005-0000-0000-0000101E0000}"/>
    <cellStyle name="40% - Accent4 2 2 2 2 2 5 2" xfId="15349" xr:uid="{00000000-0005-0000-0000-0000111E0000}"/>
    <cellStyle name="40% - Accent4 2 2 2 2 2 6" xfId="9254" xr:uid="{00000000-0005-0000-0000-0000121E0000}"/>
    <cellStyle name="40% - Accent4 2 2 2 2 3" xfId="2393" xr:uid="{00000000-0005-0000-0000-0000131E0000}"/>
    <cellStyle name="40% - Accent4 2 2 2 2 3 2" xfId="6579" xr:uid="{00000000-0005-0000-0000-0000141E0000}"/>
    <cellStyle name="40% - Accent4 2 2 2 2 3 2 2" xfId="13857" xr:uid="{00000000-0005-0000-0000-0000151E0000}"/>
    <cellStyle name="40% - Accent4 2 2 2 2 3 3" xfId="10189" xr:uid="{00000000-0005-0000-0000-0000161E0000}"/>
    <cellStyle name="40% - Accent4 2 2 2 2 4" xfId="3645" xr:uid="{00000000-0005-0000-0000-0000171E0000}"/>
    <cellStyle name="40% - Accent4 2 2 2 2 4 2" xfId="11153" xr:uid="{00000000-0005-0000-0000-0000181E0000}"/>
    <cellStyle name="40% - Accent4 2 2 2 2 5" xfId="4169" xr:uid="{00000000-0005-0000-0000-0000191E0000}"/>
    <cellStyle name="40% - Accent4 2 2 2 2 5 2" xfId="11677" xr:uid="{00000000-0005-0000-0000-00001A1E0000}"/>
    <cellStyle name="40% - Accent4 2 2 2 2 6" xfId="5209" xr:uid="{00000000-0005-0000-0000-00001B1E0000}"/>
    <cellStyle name="40% - Accent4 2 2 2 2 6 2" xfId="12487" xr:uid="{00000000-0005-0000-0000-00001C1E0000}"/>
    <cellStyle name="40% - Accent4 2 2 2 2 7" xfId="5790" xr:uid="{00000000-0005-0000-0000-00001D1E0000}"/>
    <cellStyle name="40% - Accent4 2 2 2 2 7 2" xfId="13068" xr:uid="{00000000-0005-0000-0000-00001E1E0000}"/>
    <cellStyle name="40% - Accent4 2 2 2 2 8" xfId="6577" xr:uid="{00000000-0005-0000-0000-00001F1E0000}"/>
    <cellStyle name="40% - Accent4 2 2 2 2 8 2" xfId="13855" xr:uid="{00000000-0005-0000-0000-0000201E0000}"/>
    <cellStyle name="40% - Accent4 2 2 2 2 9" xfId="7676" xr:uid="{00000000-0005-0000-0000-0000211E0000}"/>
    <cellStyle name="40% - Accent4 2 2 2 2 9 2" xfId="14768" xr:uid="{00000000-0005-0000-0000-0000221E0000}"/>
    <cellStyle name="40% - Accent4 2 2 2 3" xfId="622" xr:uid="{00000000-0005-0000-0000-0000231E0000}"/>
    <cellStyle name="40% - Accent4 2 2 2 3 2" xfId="2395" xr:uid="{00000000-0005-0000-0000-0000241E0000}"/>
    <cellStyle name="40% - Accent4 2 2 2 3 2 2" xfId="10191" xr:uid="{00000000-0005-0000-0000-0000251E0000}"/>
    <cellStyle name="40% - Accent4 2 2 2 3 3" xfId="4171" xr:uid="{00000000-0005-0000-0000-0000261E0000}"/>
    <cellStyle name="40% - Accent4 2 2 2 3 3 2" xfId="11679" xr:uid="{00000000-0005-0000-0000-0000271E0000}"/>
    <cellStyle name="40% - Accent4 2 2 2 3 4" xfId="6580" xr:uid="{00000000-0005-0000-0000-0000281E0000}"/>
    <cellStyle name="40% - Accent4 2 2 2 3 4 2" xfId="13858" xr:uid="{00000000-0005-0000-0000-0000291E0000}"/>
    <cellStyle name="40% - Accent4 2 2 2 3 5" xfId="7968" xr:uid="{00000000-0005-0000-0000-00002A1E0000}"/>
    <cellStyle name="40% - Accent4 2 2 2 3 5 2" xfId="15060" xr:uid="{00000000-0005-0000-0000-00002B1E0000}"/>
    <cellStyle name="40% - Accent4 2 2 2 3 6" xfId="9255" xr:uid="{00000000-0005-0000-0000-00002C1E0000}"/>
    <cellStyle name="40% - Accent4 2 2 2 4" xfId="2392" xr:uid="{00000000-0005-0000-0000-00002D1E0000}"/>
    <cellStyle name="40% - Accent4 2 2 2 4 2" xfId="6581" xr:uid="{00000000-0005-0000-0000-00002E1E0000}"/>
    <cellStyle name="40% - Accent4 2 2 2 4 2 2" xfId="13859" xr:uid="{00000000-0005-0000-0000-00002F1E0000}"/>
    <cellStyle name="40% - Accent4 2 2 2 4 3" xfId="10188" xr:uid="{00000000-0005-0000-0000-0000301E0000}"/>
    <cellStyle name="40% - Accent4 2 2 2 5" xfId="3345" xr:uid="{00000000-0005-0000-0000-0000311E0000}"/>
    <cellStyle name="40% - Accent4 2 2 2 5 2" xfId="10856" xr:uid="{00000000-0005-0000-0000-0000321E0000}"/>
    <cellStyle name="40% - Accent4 2 2 2 6" xfId="4168" xr:uid="{00000000-0005-0000-0000-0000331E0000}"/>
    <cellStyle name="40% - Accent4 2 2 2 6 2" xfId="11676" xr:uid="{00000000-0005-0000-0000-0000341E0000}"/>
    <cellStyle name="40% - Accent4 2 2 2 7" xfId="4920" xr:uid="{00000000-0005-0000-0000-0000351E0000}"/>
    <cellStyle name="40% - Accent4 2 2 2 7 2" xfId="12198" xr:uid="{00000000-0005-0000-0000-0000361E0000}"/>
    <cellStyle name="40% - Accent4 2 2 2 8" xfId="5501" xr:uid="{00000000-0005-0000-0000-0000371E0000}"/>
    <cellStyle name="40% - Accent4 2 2 2 8 2" xfId="12779" xr:uid="{00000000-0005-0000-0000-0000381E0000}"/>
    <cellStyle name="40% - Accent4 2 2 2 9" xfId="6576" xr:uid="{00000000-0005-0000-0000-0000391E0000}"/>
    <cellStyle name="40% - Accent4 2 2 2 9 2" xfId="13854" xr:uid="{00000000-0005-0000-0000-00003A1E0000}"/>
    <cellStyle name="40% - Accent4 2 2 3" xfId="623" xr:uid="{00000000-0005-0000-0000-00003B1E0000}"/>
    <cellStyle name="40% - Accent4 2 2 3 10" xfId="9256" xr:uid="{00000000-0005-0000-0000-00003C1E0000}"/>
    <cellStyle name="40% - Accent4 2 2 3 2" xfId="624" xr:uid="{00000000-0005-0000-0000-00003D1E0000}"/>
    <cellStyle name="40% - Accent4 2 2 3 2 2" xfId="2397" xr:uid="{00000000-0005-0000-0000-00003E1E0000}"/>
    <cellStyle name="40% - Accent4 2 2 3 2 2 2" xfId="10193" xr:uid="{00000000-0005-0000-0000-00003F1E0000}"/>
    <cellStyle name="40% - Accent4 2 2 3 2 3" xfId="4173" xr:uid="{00000000-0005-0000-0000-0000401E0000}"/>
    <cellStyle name="40% - Accent4 2 2 3 2 3 2" xfId="11681" xr:uid="{00000000-0005-0000-0000-0000411E0000}"/>
    <cellStyle name="40% - Accent4 2 2 3 2 4" xfId="6583" xr:uid="{00000000-0005-0000-0000-0000421E0000}"/>
    <cellStyle name="40% - Accent4 2 2 3 2 4 2" xfId="13861" xr:uid="{00000000-0005-0000-0000-0000431E0000}"/>
    <cellStyle name="40% - Accent4 2 2 3 2 5" xfId="8114" xr:uid="{00000000-0005-0000-0000-0000441E0000}"/>
    <cellStyle name="40% - Accent4 2 2 3 2 5 2" xfId="15206" xr:uid="{00000000-0005-0000-0000-0000451E0000}"/>
    <cellStyle name="40% - Accent4 2 2 3 2 6" xfId="9257" xr:uid="{00000000-0005-0000-0000-0000461E0000}"/>
    <cellStyle name="40% - Accent4 2 2 3 3" xfId="2396" xr:uid="{00000000-0005-0000-0000-0000471E0000}"/>
    <cellStyle name="40% - Accent4 2 2 3 3 2" xfId="6584" xr:uid="{00000000-0005-0000-0000-0000481E0000}"/>
    <cellStyle name="40% - Accent4 2 2 3 3 2 2" xfId="13862" xr:uid="{00000000-0005-0000-0000-0000491E0000}"/>
    <cellStyle name="40% - Accent4 2 2 3 3 3" xfId="10192" xr:uid="{00000000-0005-0000-0000-00004A1E0000}"/>
    <cellStyle name="40% - Accent4 2 2 3 4" xfId="3502" xr:uid="{00000000-0005-0000-0000-00004B1E0000}"/>
    <cellStyle name="40% - Accent4 2 2 3 4 2" xfId="11010" xr:uid="{00000000-0005-0000-0000-00004C1E0000}"/>
    <cellStyle name="40% - Accent4 2 2 3 5" xfId="4172" xr:uid="{00000000-0005-0000-0000-00004D1E0000}"/>
    <cellStyle name="40% - Accent4 2 2 3 5 2" xfId="11680" xr:uid="{00000000-0005-0000-0000-00004E1E0000}"/>
    <cellStyle name="40% - Accent4 2 2 3 6" xfId="5066" xr:uid="{00000000-0005-0000-0000-00004F1E0000}"/>
    <cellStyle name="40% - Accent4 2 2 3 6 2" xfId="12344" xr:uid="{00000000-0005-0000-0000-0000501E0000}"/>
    <cellStyle name="40% - Accent4 2 2 3 7" xfId="5647" xr:uid="{00000000-0005-0000-0000-0000511E0000}"/>
    <cellStyle name="40% - Accent4 2 2 3 7 2" xfId="12925" xr:uid="{00000000-0005-0000-0000-0000521E0000}"/>
    <cellStyle name="40% - Accent4 2 2 3 8" xfId="6582" xr:uid="{00000000-0005-0000-0000-0000531E0000}"/>
    <cellStyle name="40% - Accent4 2 2 3 8 2" xfId="13860" xr:uid="{00000000-0005-0000-0000-0000541E0000}"/>
    <cellStyle name="40% - Accent4 2 2 3 9" xfId="7533" xr:uid="{00000000-0005-0000-0000-0000551E0000}"/>
    <cellStyle name="40% - Accent4 2 2 3 9 2" xfId="14625" xr:uid="{00000000-0005-0000-0000-0000561E0000}"/>
    <cellStyle name="40% - Accent4 2 2 4" xfId="625" xr:uid="{00000000-0005-0000-0000-0000571E0000}"/>
    <cellStyle name="40% - Accent4 2 2 4 2" xfId="2398" xr:uid="{00000000-0005-0000-0000-0000581E0000}"/>
    <cellStyle name="40% - Accent4 2 2 4 2 2" xfId="10194" xr:uid="{00000000-0005-0000-0000-0000591E0000}"/>
    <cellStyle name="40% - Accent4 2 2 4 3" xfId="4174" xr:uid="{00000000-0005-0000-0000-00005A1E0000}"/>
    <cellStyle name="40% - Accent4 2 2 4 3 2" xfId="11682" xr:uid="{00000000-0005-0000-0000-00005B1E0000}"/>
    <cellStyle name="40% - Accent4 2 2 4 4" xfId="6585" xr:uid="{00000000-0005-0000-0000-00005C1E0000}"/>
    <cellStyle name="40% - Accent4 2 2 4 4 2" xfId="13863" xr:uid="{00000000-0005-0000-0000-00005D1E0000}"/>
    <cellStyle name="40% - Accent4 2 2 4 5" xfId="8461" xr:uid="{00000000-0005-0000-0000-00005E1E0000}"/>
    <cellStyle name="40% - Accent4 2 2 4 5 2" xfId="15504" xr:uid="{00000000-0005-0000-0000-00005F1E0000}"/>
    <cellStyle name="40% - Accent4 2 2 4 6" xfId="9258" xr:uid="{00000000-0005-0000-0000-0000601E0000}"/>
    <cellStyle name="40% - Accent4 2 2 5" xfId="2391" xr:uid="{00000000-0005-0000-0000-0000611E0000}"/>
    <cellStyle name="40% - Accent4 2 2 5 2" xfId="6586" xr:uid="{00000000-0005-0000-0000-0000621E0000}"/>
    <cellStyle name="40% - Accent4 2 2 5 2 2" xfId="13864" xr:uid="{00000000-0005-0000-0000-0000631E0000}"/>
    <cellStyle name="40% - Accent4 2 2 5 3" xfId="8550" xr:uid="{00000000-0005-0000-0000-0000641E0000}"/>
    <cellStyle name="40% - Accent4 2 2 5 3 2" xfId="15593" xr:uid="{00000000-0005-0000-0000-0000651E0000}"/>
    <cellStyle name="40% - Accent4 2 2 5 4" xfId="10187" xr:uid="{00000000-0005-0000-0000-0000661E0000}"/>
    <cellStyle name="40% - Accent4 2 2 6" xfId="3200" xr:uid="{00000000-0005-0000-0000-0000671E0000}"/>
    <cellStyle name="40% - Accent4 2 2 6 2" xfId="7825" xr:uid="{00000000-0005-0000-0000-0000681E0000}"/>
    <cellStyle name="40% - Accent4 2 2 6 2 2" xfId="14917" xr:uid="{00000000-0005-0000-0000-0000691E0000}"/>
    <cellStyle name="40% - Accent4 2 2 6 3" xfId="10711" xr:uid="{00000000-0005-0000-0000-00006A1E0000}"/>
    <cellStyle name="40% - Accent4 2 2 7" xfId="4167" xr:uid="{00000000-0005-0000-0000-00006B1E0000}"/>
    <cellStyle name="40% - Accent4 2 2 7 2" xfId="11675" xr:uid="{00000000-0005-0000-0000-00006C1E0000}"/>
    <cellStyle name="40% - Accent4 2 2 8" xfId="4777" xr:uid="{00000000-0005-0000-0000-00006D1E0000}"/>
    <cellStyle name="40% - Accent4 2 2 8 2" xfId="12055" xr:uid="{00000000-0005-0000-0000-00006E1E0000}"/>
    <cellStyle name="40% - Accent4 2 2 9" xfId="5358" xr:uid="{00000000-0005-0000-0000-00006F1E0000}"/>
    <cellStyle name="40% - Accent4 2 2 9 2" xfId="12636" xr:uid="{00000000-0005-0000-0000-0000701E0000}"/>
    <cellStyle name="40% - Accent4 2 3" xfId="626" xr:uid="{00000000-0005-0000-0000-0000711E0000}"/>
    <cellStyle name="40% - Accent4 2 3 10" xfId="7341" xr:uid="{00000000-0005-0000-0000-0000721E0000}"/>
    <cellStyle name="40% - Accent4 2 3 10 2" xfId="14433" xr:uid="{00000000-0005-0000-0000-0000731E0000}"/>
    <cellStyle name="40% - Accent4 2 3 11" xfId="9259" xr:uid="{00000000-0005-0000-0000-0000741E0000}"/>
    <cellStyle name="40% - Accent4 2 3 2" xfId="627" xr:uid="{00000000-0005-0000-0000-0000751E0000}"/>
    <cellStyle name="40% - Accent4 2 3 2 10" xfId="9260" xr:uid="{00000000-0005-0000-0000-0000761E0000}"/>
    <cellStyle name="40% - Accent4 2 3 2 2" xfId="628" xr:uid="{00000000-0005-0000-0000-0000771E0000}"/>
    <cellStyle name="40% - Accent4 2 3 2 2 2" xfId="2401" xr:uid="{00000000-0005-0000-0000-0000781E0000}"/>
    <cellStyle name="40% - Accent4 2 3 2 2 2 2" xfId="10197" xr:uid="{00000000-0005-0000-0000-0000791E0000}"/>
    <cellStyle name="40% - Accent4 2 3 2 2 3" xfId="4177" xr:uid="{00000000-0005-0000-0000-00007A1E0000}"/>
    <cellStyle name="40% - Accent4 2 3 2 2 3 2" xfId="11685" xr:uid="{00000000-0005-0000-0000-00007B1E0000}"/>
    <cellStyle name="40% - Accent4 2 3 2 2 4" xfId="6589" xr:uid="{00000000-0005-0000-0000-00007C1E0000}"/>
    <cellStyle name="40% - Accent4 2 3 2 2 4 2" xfId="13867" xr:uid="{00000000-0005-0000-0000-00007D1E0000}"/>
    <cellStyle name="40% - Accent4 2 3 2 2 5" xfId="8211" xr:uid="{00000000-0005-0000-0000-00007E1E0000}"/>
    <cellStyle name="40% - Accent4 2 3 2 2 5 2" xfId="15303" xr:uid="{00000000-0005-0000-0000-00007F1E0000}"/>
    <cellStyle name="40% - Accent4 2 3 2 2 6" xfId="9261" xr:uid="{00000000-0005-0000-0000-0000801E0000}"/>
    <cellStyle name="40% - Accent4 2 3 2 3" xfId="2400" xr:uid="{00000000-0005-0000-0000-0000811E0000}"/>
    <cellStyle name="40% - Accent4 2 3 2 3 2" xfId="6590" xr:uid="{00000000-0005-0000-0000-0000821E0000}"/>
    <cellStyle name="40% - Accent4 2 3 2 3 2 2" xfId="13868" xr:uid="{00000000-0005-0000-0000-0000831E0000}"/>
    <cellStyle name="40% - Accent4 2 3 2 3 3" xfId="10196" xr:uid="{00000000-0005-0000-0000-0000841E0000}"/>
    <cellStyle name="40% - Accent4 2 3 2 4" xfId="3599" xr:uid="{00000000-0005-0000-0000-0000851E0000}"/>
    <cellStyle name="40% - Accent4 2 3 2 4 2" xfId="11107" xr:uid="{00000000-0005-0000-0000-0000861E0000}"/>
    <cellStyle name="40% - Accent4 2 3 2 5" xfId="4176" xr:uid="{00000000-0005-0000-0000-0000871E0000}"/>
    <cellStyle name="40% - Accent4 2 3 2 5 2" xfId="11684" xr:uid="{00000000-0005-0000-0000-0000881E0000}"/>
    <cellStyle name="40% - Accent4 2 3 2 6" xfId="5163" xr:uid="{00000000-0005-0000-0000-0000891E0000}"/>
    <cellStyle name="40% - Accent4 2 3 2 6 2" xfId="12441" xr:uid="{00000000-0005-0000-0000-00008A1E0000}"/>
    <cellStyle name="40% - Accent4 2 3 2 7" xfId="5744" xr:uid="{00000000-0005-0000-0000-00008B1E0000}"/>
    <cellStyle name="40% - Accent4 2 3 2 7 2" xfId="13022" xr:uid="{00000000-0005-0000-0000-00008C1E0000}"/>
    <cellStyle name="40% - Accent4 2 3 2 8" xfId="6588" xr:uid="{00000000-0005-0000-0000-00008D1E0000}"/>
    <cellStyle name="40% - Accent4 2 3 2 8 2" xfId="13866" xr:uid="{00000000-0005-0000-0000-00008E1E0000}"/>
    <cellStyle name="40% - Accent4 2 3 2 9" xfId="7630" xr:uid="{00000000-0005-0000-0000-00008F1E0000}"/>
    <cellStyle name="40% - Accent4 2 3 2 9 2" xfId="14722" xr:uid="{00000000-0005-0000-0000-0000901E0000}"/>
    <cellStyle name="40% - Accent4 2 3 3" xfId="629" xr:uid="{00000000-0005-0000-0000-0000911E0000}"/>
    <cellStyle name="40% - Accent4 2 3 3 2" xfId="2402" xr:uid="{00000000-0005-0000-0000-0000921E0000}"/>
    <cellStyle name="40% - Accent4 2 3 3 2 2" xfId="10198" xr:uid="{00000000-0005-0000-0000-0000931E0000}"/>
    <cellStyle name="40% - Accent4 2 3 3 3" xfId="4178" xr:uid="{00000000-0005-0000-0000-0000941E0000}"/>
    <cellStyle name="40% - Accent4 2 3 3 3 2" xfId="11686" xr:uid="{00000000-0005-0000-0000-0000951E0000}"/>
    <cellStyle name="40% - Accent4 2 3 3 4" xfId="6591" xr:uid="{00000000-0005-0000-0000-0000961E0000}"/>
    <cellStyle name="40% - Accent4 2 3 3 4 2" xfId="13869" xr:uid="{00000000-0005-0000-0000-0000971E0000}"/>
    <cellStyle name="40% - Accent4 2 3 3 5" xfId="7922" xr:uid="{00000000-0005-0000-0000-0000981E0000}"/>
    <cellStyle name="40% - Accent4 2 3 3 5 2" xfId="15014" xr:uid="{00000000-0005-0000-0000-0000991E0000}"/>
    <cellStyle name="40% - Accent4 2 3 3 6" xfId="9262" xr:uid="{00000000-0005-0000-0000-00009A1E0000}"/>
    <cellStyle name="40% - Accent4 2 3 4" xfId="2399" xr:uid="{00000000-0005-0000-0000-00009B1E0000}"/>
    <cellStyle name="40% - Accent4 2 3 4 2" xfId="6592" xr:uid="{00000000-0005-0000-0000-00009C1E0000}"/>
    <cellStyle name="40% - Accent4 2 3 4 2 2" xfId="13870" xr:uid="{00000000-0005-0000-0000-00009D1E0000}"/>
    <cellStyle name="40% - Accent4 2 3 4 3" xfId="10195" xr:uid="{00000000-0005-0000-0000-00009E1E0000}"/>
    <cellStyle name="40% - Accent4 2 3 5" xfId="3299" xr:uid="{00000000-0005-0000-0000-00009F1E0000}"/>
    <cellStyle name="40% - Accent4 2 3 5 2" xfId="10810" xr:uid="{00000000-0005-0000-0000-0000A01E0000}"/>
    <cellStyle name="40% - Accent4 2 3 6" xfId="4175" xr:uid="{00000000-0005-0000-0000-0000A11E0000}"/>
    <cellStyle name="40% - Accent4 2 3 6 2" xfId="11683" xr:uid="{00000000-0005-0000-0000-0000A21E0000}"/>
    <cellStyle name="40% - Accent4 2 3 7" xfId="4874" xr:uid="{00000000-0005-0000-0000-0000A31E0000}"/>
    <cellStyle name="40% - Accent4 2 3 7 2" xfId="12152" xr:uid="{00000000-0005-0000-0000-0000A41E0000}"/>
    <cellStyle name="40% - Accent4 2 3 8" xfId="5455" xr:uid="{00000000-0005-0000-0000-0000A51E0000}"/>
    <cellStyle name="40% - Accent4 2 3 8 2" xfId="12733" xr:uid="{00000000-0005-0000-0000-0000A61E0000}"/>
    <cellStyle name="40% - Accent4 2 3 9" xfId="6587" xr:uid="{00000000-0005-0000-0000-0000A71E0000}"/>
    <cellStyle name="40% - Accent4 2 3 9 2" xfId="13865" xr:uid="{00000000-0005-0000-0000-0000A81E0000}"/>
    <cellStyle name="40% - Accent4 2 4" xfId="630" xr:uid="{00000000-0005-0000-0000-0000A91E0000}"/>
    <cellStyle name="40% - Accent4 2 4 10" xfId="9263" xr:uid="{00000000-0005-0000-0000-0000AA1E0000}"/>
    <cellStyle name="40% - Accent4 2 4 2" xfId="631" xr:uid="{00000000-0005-0000-0000-0000AB1E0000}"/>
    <cellStyle name="40% - Accent4 2 4 2 2" xfId="2404" xr:uid="{00000000-0005-0000-0000-0000AC1E0000}"/>
    <cellStyle name="40% - Accent4 2 4 2 2 2" xfId="10200" xr:uid="{00000000-0005-0000-0000-0000AD1E0000}"/>
    <cellStyle name="40% - Accent4 2 4 2 3" xfId="4180" xr:uid="{00000000-0005-0000-0000-0000AE1E0000}"/>
    <cellStyle name="40% - Accent4 2 4 2 3 2" xfId="11688" xr:uid="{00000000-0005-0000-0000-0000AF1E0000}"/>
    <cellStyle name="40% - Accent4 2 4 2 4" xfId="6594" xr:uid="{00000000-0005-0000-0000-0000B01E0000}"/>
    <cellStyle name="40% - Accent4 2 4 2 4 2" xfId="13872" xr:uid="{00000000-0005-0000-0000-0000B11E0000}"/>
    <cellStyle name="40% - Accent4 2 4 2 5" xfId="8068" xr:uid="{00000000-0005-0000-0000-0000B21E0000}"/>
    <cellStyle name="40% - Accent4 2 4 2 5 2" xfId="15160" xr:uid="{00000000-0005-0000-0000-0000B31E0000}"/>
    <cellStyle name="40% - Accent4 2 4 2 6" xfId="9264" xr:uid="{00000000-0005-0000-0000-0000B41E0000}"/>
    <cellStyle name="40% - Accent4 2 4 3" xfId="2403" xr:uid="{00000000-0005-0000-0000-0000B51E0000}"/>
    <cellStyle name="40% - Accent4 2 4 3 2" xfId="6595" xr:uid="{00000000-0005-0000-0000-0000B61E0000}"/>
    <cellStyle name="40% - Accent4 2 4 3 2 2" xfId="13873" xr:uid="{00000000-0005-0000-0000-0000B71E0000}"/>
    <cellStyle name="40% - Accent4 2 4 3 3" xfId="10199" xr:uid="{00000000-0005-0000-0000-0000B81E0000}"/>
    <cellStyle name="40% - Accent4 2 4 4" xfId="3456" xr:uid="{00000000-0005-0000-0000-0000B91E0000}"/>
    <cellStyle name="40% - Accent4 2 4 4 2" xfId="10964" xr:uid="{00000000-0005-0000-0000-0000BA1E0000}"/>
    <cellStyle name="40% - Accent4 2 4 5" xfId="4179" xr:uid="{00000000-0005-0000-0000-0000BB1E0000}"/>
    <cellStyle name="40% - Accent4 2 4 5 2" xfId="11687" xr:uid="{00000000-0005-0000-0000-0000BC1E0000}"/>
    <cellStyle name="40% - Accent4 2 4 6" xfId="5020" xr:uid="{00000000-0005-0000-0000-0000BD1E0000}"/>
    <cellStyle name="40% - Accent4 2 4 6 2" xfId="12298" xr:uid="{00000000-0005-0000-0000-0000BE1E0000}"/>
    <cellStyle name="40% - Accent4 2 4 7" xfId="5601" xr:uid="{00000000-0005-0000-0000-0000BF1E0000}"/>
    <cellStyle name="40% - Accent4 2 4 7 2" xfId="12879" xr:uid="{00000000-0005-0000-0000-0000C01E0000}"/>
    <cellStyle name="40% - Accent4 2 4 8" xfId="6593" xr:uid="{00000000-0005-0000-0000-0000C11E0000}"/>
    <cellStyle name="40% - Accent4 2 4 8 2" xfId="13871" xr:uid="{00000000-0005-0000-0000-0000C21E0000}"/>
    <cellStyle name="40% - Accent4 2 4 9" xfId="7487" xr:uid="{00000000-0005-0000-0000-0000C31E0000}"/>
    <cellStyle name="40% - Accent4 2 4 9 2" xfId="14579" xr:uid="{00000000-0005-0000-0000-0000C41E0000}"/>
    <cellStyle name="40% - Accent4 2 5" xfId="632" xr:uid="{00000000-0005-0000-0000-0000C51E0000}"/>
    <cellStyle name="40% - Accent4 2 5 2" xfId="633" xr:uid="{00000000-0005-0000-0000-0000C61E0000}"/>
    <cellStyle name="40% - Accent4 2 5 2 2" xfId="2406" xr:uid="{00000000-0005-0000-0000-0000C71E0000}"/>
    <cellStyle name="40% - Accent4 2 5 2 2 2" xfId="10202" xr:uid="{00000000-0005-0000-0000-0000C81E0000}"/>
    <cellStyle name="40% - Accent4 2 5 2 3" xfId="4182" xr:uid="{00000000-0005-0000-0000-0000C91E0000}"/>
    <cellStyle name="40% - Accent4 2 5 2 3 2" xfId="11690" xr:uid="{00000000-0005-0000-0000-0000CA1E0000}"/>
    <cellStyle name="40% - Accent4 2 5 2 4" xfId="6597" xr:uid="{00000000-0005-0000-0000-0000CB1E0000}"/>
    <cellStyle name="40% - Accent4 2 5 2 4 2" xfId="13875" xr:uid="{00000000-0005-0000-0000-0000CC1E0000}"/>
    <cellStyle name="40% - Accent4 2 5 2 5" xfId="9266" xr:uid="{00000000-0005-0000-0000-0000CD1E0000}"/>
    <cellStyle name="40% - Accent4 2 5 3" xfId="2405" xr:uid="{00000000-0005-0000-0000-0000CE1E0000}"/>
    <cellStyle name="40% - Accent4 2 5 3 2" xfId="10201" xr:uid="{00000000-0005-0000-0000-0000CF1E0000}"/>
    <cellStyle name="40% - Accent4 2 5 4" xfId="4181" xr:uid="{00000000-0005-0000-0000-0000D01E0000}"/>
    <cellStyle name="40% - Accent4 2 5 4 2" xfId="11689" xr:uid="{00000000-0005-0000-0000-0000D11E0000}"/>
    <cellStyle name="40% - Accent4 2 5 5" xfId="6596" xr:uid="{00000000-0005-0000-0000-0000D21E0000}"/>
    <cellStyle name="40% - Accent4 2 5 5 2" xfId="13874" xr:uid="{00000000-0005-0000-0000-0000D31E0000}"/>
    <cellStyle name="40% - Accent4 2 5 6" xfId="8305" xr:uid="{00000000-0005-0000-0000-0000D41E0000}"/>
    <cellStyle name="40% - Accent4 2 5 6 2" xfId="15397" xr:uid="{00000000-0005-0000-0000-0000D51E0000}"/>
    <cellStyle name="40% - Accent4 2 5 7" xfId="9265" xr:uid="{00000000-0005-0000-0000-0000D61E0000}"/>
    <cellStyle name="40% - Accent4 2 6" xfId="634" xr:uid="{00000000-0005-0000-0000-0000D71E0000}"/>
    <cellStyle name="40% - Accent4 2 6 2" xfId="2407" xr:uid="{00000000-0005-0000-0000-0000D81E0000}"/>
    <cellStyle name="40% - Accent4 2 6 2 2" xfId="10203" xr:uid="{00000000-0005-0000-0000-0000D91E0000}"/>
    <cellStyle name="40% - Accent4 2 6 3" xfId="4183" xr:uid="{00000000-0005-0000-0000-0000DA1E0000}"/>
    <cellStyle name="40% - Accent4 2 6 3 2" xfId="11691" xr:uid="{00000000-0005-0000-0000-0000DB1E0000}"/>
    <cellStyle name="40% - Accent4 2 6 4" xfId="6598" xr:uid="{00000000-0005-0000-0000-0000DC1E0000}"/>
    <cellStyle name="40% - Accent4 2 6 4 2" xfId="13876" xr:uid="{00000000-0005-0000-0000-0000DD1E0000}"/>
    <cellStyle name="40% - Accent4 2 6 5" xfId="8415" xr:uid="{00000000-0005-0000-0000-0000DE1E0000}"/>
    <cellStyle name="40% - Accent4 2 6 5 2" xfId="15458" xr:uid="{00000000-0005-0000-0000-0000DF1E0000}"/>
    <cellStyle name="40% - Accent4 2 6 6" xfId="9267" xr:uid="{00000000-0005-0000-0000-0000E01E0000}"/>
    <cellStyle name="40% - Accent4 2 7" xfId="635" xr:uid="{00000000-0005-0000-0000-0000E11E0000}"/>
    <cellStyle name="40% - Accent4 2 7 2" xfId="2408" xr:uid="{00000000-0005-0000-0000-0000E21E0000}"/>
    <cellStyle name="40% - Accent4 2 7 2 2" xfId="10204" xr:uid="{00000000-0005-0000-0000-0000E31E0000}"/>
    <cellStyle name="40% - Accent4 2 7 3" xfId="4184" xr:uid="{00000000-0005-0000-0000-0000E41E0000}"/>
    <cellStyle name="40% - Accent4 2 7 3 2" xfId="11692" xr:uid="{00000000-0005-0000-0000-0000E51E0000}"/>
    <cellStyle name="40% - Accent4 2 7 4" xfId="6599" xr:uid="{00000000-0005-0000-0000-0000E61E0000}"/>
    <cellStyle name="40% - Accent4 2 7 4 2" xfId="13877" xr:uid="{00000000-0005-0000-0000-0000E71E0000}"/>
    <cellStyle name="40% - Accent4 2 7 5" xfId="8504" xr:uid="{00000000-0005-0000-0000-0000E81E0000}"/>
    <cellStyle name="40% - Accent4 2 7 5 2" xfId="15547" xr:uid="{00000000-0005-0000-0000-0000E91E0000}"/>
    <cellStyle name="40% - Accent4 2 7 6" xfId="9268" xr:uid="{00000000-0005-0000-0000-0000EA1E0000}"/>
    <cellStyle name="40% - Accent4 2 8" xfId="1825" xr:uid="{00000000-0005-0000-0000-0000EB1E0000}"/>
    <cellStyle name="40% - Accent4 2 8 2" xfId="4185" xr:uid="{00000000-0005-0000-0000-0000EC1E0000}"/>
    <cellStyle name="40% - Accent4 2 8 2 2" xfId="11693" xr:uid="{00000000-0005-0000-0000-0000ED1E0000}"/>
    <cellStyle name="40% - Accent4 2 8 3" xfId="6600" xr:uid="{00000000-0005-0000-0000-0000EE1E0000}"/>
    <cellStyle name="40% - Accent4 2 8 3 2" xfId="13878" xr:uid="{00000000-0005-0000-0000-0000EF1E0000}"/>
    <cellStyle name="40% - Accent4 2 8 4" xfId="7779" xr:uid="{00000000-0005-0000-0000-0000F01E0000}"/>
    <cellStyle name="40% - Accent4 2 8 4 2" xfId="14871" xr:uid="{00000000-0005-0000-0000-0000F11E0000}"/>
    <cellStyle name="40% - Accent4 2 8 5" xfId="9621" xr:uid="{00000000-0005-0000-0000-0000F21E0000}"/>
    <cellStyle name="40% - Accent4 2 9" xfId="2390" xr:uid="{00000000-0005-0000-0000-0000F31E0000}"/>
    <cellStyle name="40% - Accent4 2 9 2" xfId="4186" xr:uid="{00000000-0005-0000-0000-0000F41E0000}"/>
    <cellStyle name="40% - Accent4 2 9 2 2" xfId="11694" xr:uid="{00000000-0005-0000-0000-0000F51E0000}"/>
    <cellStyle name="40% - Accent4 2 9 3" xfId="6601" xr:uid="{00000000-0005-0000-0000-0000F61E0000}"/>
    <cellStyle name="40% - Accent4 2 9 3 2" xfId="13879" xr:uid="{00000000-0005-0000-0000-0000F71E0000}"/>
    <cellStyle name="40% - Accent4 2 9 4" xfId="10186" xr:uid="{00000000-0005-0000-0000-0000F81E0000}"/>
    <cellStyle name="40% - Accent4 20" xfId="1799" xr:uid="{00000000-0005-0000-0000-0000F91E0000}"/>
    <cellStyle name="40% - Accent4 20 2" xfId="4187" xr:uid="{00000000-0005-0000-0000-0000FA1E0000}"/>
    <cellStyle name="40% - Accent4 20 2 2" xfId="11695" xr:uid="{00000000-0005-0000-0000-0000FB1E0000}"/>
    <cellStyle name="40% - Accent4 20 3" xfId="6602" xr:uid="{00000000-0005-0000-0000-0000FC1E0000}"/>
    <cellStyle name="40% - Accent4 20 3 2" xfId="13880" xr:uid="{00000000-0005-0000-0000-0000FD1E0000}"/>
    <cellStyle name="40% - Accent4 20 4" xfId="9604" xr:uid="{00000000-0005-0000-0000-0000FE1E0000}"/>
    <cellStyle name="40% - Accent4 21" xfId="2379" xr:uid="{00000000-0005-0000-0000-0000FF1E0000}"/>
    <cellStyle name="40% - Accent4 21 2" xfId="4188" xr:uid="{00000000-0005-0000-0000-0000001F0000}"/>
    <cellStyle name="40% - Accent4 21 2 2" xfId="11696" xr:uid="{00000000-0005-0000-0000-0000011F0000}"/>
    <cellStyle name="40% - Accent4 21 3" xfId="6603" xr:uid="{00000000-0005-0000-0000-0000021F0000}"/>
    <cellStyle name="40% - Accent4 21 3 2" xfId="13881" xr:uid="{00000000-0005-0000-0000-0000031F0000}"/>
    <cellStyle name="40% - Accent4 21 4" xfId="10175" xr:uid="{00000000-0005-0000-0000-0000041F0000}"/>
    <cellStyle name="40% - Accent4 22" xfId="3037" xr:uid="{00000000-0005-0000-0000-0000051F0000}"/>
    <cellStyle name="40% - Accent4 22 2" xfId="10548" xr:uid="{00000000-0005-0000-0000-0000061F0000}"/>
    <cellStyle name="40% - Accent4 23" xfId="4153" xr:uid="{00000000-0005-0000-0000-0000071F0000}"/>
    <cellStyle name="40% - Accent4 23 2" xfId="11661" xr:uid="{00000000-0005-0000-0000-0000081F0000}"/>
    <cellStyle name="40% - Accent4 24" xfId="4676" xr:uid="{00000000-0005-0000-0000-0000091F0000}"/>
    <cellStyle name="40% - Accent4 24 2" xfId="11954" xr:uid="{00000000-0005-0000-0000-00000A1F0000}"/>
    <cellStyle name="40% - Accent4 25" xfId="5257" xr:uid="{00000000-0005-0000-0000-00000B1F0000}"/>
    <cellStyle name="40% - Accent4 25 2" xfId="12535" xr:uid="{00000000-0005-0000-0000-00000C1F0000}"/>
    <cellStyle name="40% - Accent4 26" xfId="6560" xr:uid="{00000000-0005-0000-0000-00000D1F0000}"/>
    <cellStyle name="40% - Accent4 26 2" xfId="13838" xr:uid="{00000000-0005-0000-0000-00000E1F0000}"/>
    <cellStyle name="40% - Accent4 27" xfId="7121" xr:uid="{00000000-0005-0000-0000-00000F1F0000}"/>
    <cellStyle name="40% - Accent4 27 2" xfId="14213" xr:uid="{00000000-0005-0000-0000-0000101F0000}"/>
    <cellStyle name="40% - Accent4 28" xfId="7143" xr:uid="{00000000-0005-0000-0000-0000111F0000}"/>
    <cellStyle name="40% - Accent4 28 2" xfId="14235" xr:uid="{00000000-0005-0000-0000-0000121F0000}"/>
    <cellStyle name="40% - Accent4 29" xfId="606" xr:uid="{00000000-0005-0000-0000-0000131F0000}"/>
    <cellStyle name="40% - Accent4 29 2" xfId="9239" xr:uid="{00000000-0005-0000-0000-0000141F0000}"/>
    <cellStyle name="40% - Accent4 3" xfId="636" xr:uid="{00000000-0005-0000-0000-0000151F0000}"/>
    <cellStyle name="40% - Accent4 3 10" xfId="5335" xr:uid="{00000000-0005-0000-0000-0000161F0000}"/>
    <cellStyle name="40% - Accent4 3 10 2" xfId="12613" xr:uid="{00000000-0005-0000-0000-0000171F0000}"/>
    <cellStyle name="40% - Accent4 3 11" xfId="6604" xr:uid="{00000000-0005-0000-0000-0000181F0000}"/>
    <cellStyle name="40% - Accent4 3 11 2" xfId="13882" xr:uid="{00000000-0005-0000-0000-0000191F0000}"/>
    <cellStyle name="40% - Accent4 3 12" xfId="7221" xr:uid="{00000000-0005-0000-0000-00001A1F0000}"/>
    <cellStyle name="40% - Accent4 3 12 2" xfId="14313" xr:uid="{00000000-0005-0000-0000-00001B1F0000}"/>
    <cellStyle name="40% - Accent4 3 13" xfId="9269" xr:uid="{00000000-0005-0000-0000-00001C1F0000}"/>
    <cellStyle name="40% - Accent4 3 2" xfId="637" xr:uid="{00000000-0005-0000-0000-00001D1F0000}"/>
    <cellStyle name="40% - Accent4 3 2 10" xfId="7364" xr:uid="{00000000-0005-0000-0000-00001E1F0000}"/>
    <cellStyle name="40% - Accent4 3 2 10 2" xfId="14456" xr:uid="{00000000-0005-0000-0000-00001F1F0000}"/>
    <cellStyle name="40% - Accent4 3 2 11" xfId="9270" xr:uid="{00000000-0005-0000-0000-0000201F0000}"/>
    <cellStyle name="40% - Accent4 3 2 2" xfId="638" xr:uid="{00000000-0005-0000-0000-0000211F0000}"/>
    <cellStyle name="40% - Accent4 3 2 2 10" xfId="9271" xr:uid="{00000000-0005-0000-0000-0000221F0000}"/>
    <cellStyle name="40% - Accent4 3 2 2 2" xfId="639" xr:uid="{00000000-0005-0000-0000-0000231F0000}"/>
    <cellStyle name="40% - Accent4 3 2 2 2 2" xfId="2412" xr:uid="{00000000-0005-0000-0000-0000241F0000}"/>
    <cellStyle name="40% - Accent4 3 2 2 2 2 2" xfId="10208" xr:uid="{00000000-0005-0000-0000-0000251F0000}"/>
    <cellStyle name="40% - Accent4 3 2 2 2 3" xfId="4192" xr:uid="{00000000-0005-0000-0000-0000261F0000}"/>
    <cellStyle name="40% - Accent4 3 2 2 2 3 2" xfId="11700" xr:uid="{00000000-0005-0000-0000-0000271F0000}"/>
    <cellStyle name="40% - Accent4 3 2 2 2 4" xfId="6607" xr:uid="{00000000-0005-0000-0000-0000281F0000}"/>
    <cellStyle name="40% - Accent4 3 2 2 2 4 2" xfId="13885" xr:uid="{00000000-0005-0000-0000-0000291F0000}"/>
    <cellStyle name="40% - Accent4 3 2 2 2 5" xfId="8234" xr:uid="{00000000-0005-0000-0000-00002A1F0000}"/>
    <cellStyle name="40% - Accent4 3 2 2 2 5 2" xfId="15326" xr:uid="{00000000-0005-0000-0000-00002B1F0000}"/>
    <cellStyle name="40% - Accent4 3 2 2 2 6" xfId="9272" xr:uid="{00000000-0005-0000-0000-00002C1F0000}"/>
    <cellStyle name="40% - Accent4 3 2 2 3" xfId="2411" xr:uid="{00000000-0005-0000-0000-00002D1F0000}"/>
    <cellStyle name="40% - Accent4 3 2 2 3 2" xfId="6608" xr:uid="{00000000-0005-0000-0000-00002E1F0000}"/>
    <cellStyle name="40% - Accent4 3 2 2 3 2 2" xfId="13886" xr:uid="{00000000-0005-0000-0000-00002F1F0000}"/>
    <cellStyle name="40% - Accent4 3 2 2 3 3" xfId="10207" xr:uid="{00000000-0005-0000-0000-0000301F0000}"/>
    <cellStyle name="40% - Accent4 3 2 2 4" xfId="3622" xr:uid="{00000000-0005-0000-0000-0000311F0000}"/>
    <cellStyle name="40% - Accent4 3 2 2 4 2" xfId="11130" xr:uid="{00000000-0005-0000-0000-0000321F0000}"/>
    <cellStyle name="40% - Accent4 3 2 2 5" xfId="4191" xr:uid="{00000000-0005-0000-0000-0000331F0000}"/>
    <cellStyle name="40% - Accent4 3 2 2 5 2" xfId="11699" xr:uid="{00000000-0005-0000-0000-0000341F0000}"/>
    <cellStyle name="40% - Accent4 3 2 2 6" xfId="5186" xr:uid="{00000000-0005-0000-0000-0000351F0000}"/>
    <cellStyle name="40% - Accent4 3 2 2 6 2" xfId="12464" xr:uid="{00000000-0005-0000-0000-0000361F0000}"/>
    <cellStyle name="40% - Accent4 3 2 2 7" xfId="5767" xr:uid="{00000000-0005-0000-0000-0000371F0000}"/>
    <cellStyle name="40% - Accent4 3 2 2 7 2" xfId="13045" xr:uid="{00000000-0005-0000-0000-0000381F0000}"/>
    <cellStyle name="40% - Accent4 3 2 2 8" xfId="6606" xr:uid="{00000000-0005-0000-0000-0000391F0000}"/>
    <cellStyle name="40% - Accent4 3 2 2 8 2" xfId="13884" xr:uid="{00000000-0005-0000-0000-00003A1F0000}"/>
    <cellStyle name="40% - Accent4 3 2 2 9" xfId="7653" xr:uid="{00000000-0005-0000-0000-00003B1F0000}"/>
    <cellStyle name="40% - Accent4 3 2 2 9 2" xfId="14745" xr:uid="{00000000-0005-0000-0000-00003C1F0000}"/>
    <cellStyle name="40% - Accent4 3 2 3" xfId="640" xr:uid="{00000000-0005-0000-0000-00003D1F0000}"/>
    <cellStyle name="40% - Accent4 3 2 3 2" xfId="2413" xr:uid="{00000000-0005-0000-0000-00003E1F0000}"/>
    <cellStyle name="40% - Accent4 3 2 3 2 2" xfId="10209" xr:uid="{00000000-0005-0000-0000-00003F1F0000}"/>
    <cellStyle name="40% - Accent4 3 2 3 3" xfId="4193" xr:uid="{00000000-0005-0000-0000-0000401F0000}"/>
    <cellStyle name="40% - Accent4 3 2 3 3 2" xfId="11701" xr:uid="{00000000-0005-0000-0000-0000411F0000}"/>
    <cellStyle name="40% - Accent4 3 2 3 4" xfId="6609" xr:uid="{00000000-0005-0000-0000-0000421F0000}"/>
    <cellStyle name="40% - Accent4 3 2 3 4 2" xfId="13887" xr:uid="{00000000-0005-0000-0000-0000431F0000}"/>
    <cellStyle name="40% - Accent4 3 2 3 5" xfId="7945" xr:uid="{00000000-0005-0000-0000-0000441F0000}"/>
    <cellStyle name="40% - Accent4 3 2 3 5 2" xfId="15037" xr:uid="{00000000-0005-0000-0000-0000451F0000}"/>
    <cellStyle name="40% - Accent4 3 2 3 6" xfId="9273" xr:uid="{00000000-0005-0000-0000-0000461F0000}"/>
    <cellStyle name="40% - Accent4 3 2 4" xfId="2410" xr:uid="{00000000-0005-0000-0000-0000471F0000}"/>
    <cellStyle name="40% - Accent4 3 2 4 2" xfId="6610" xr:uid="{00000000-0005-0000-0000-0000481F0000}"/>
    <cellStyle name="40% - Accent4 3 2 4 2 2" xfId="13888" xr:uid="{00000000-0005-0000-0000-0000491F0000}"/>
    <cellStyle name="40% - Accent4 3 2 4 3" xfId="10206" xr:uid="{00000000-0005-0000-0000-00004A1F0000}"/>
    <cellStyle name="40% - Accent4 3 2 5" xfId="3322" xr:uid="{00000000-0005-0000-0000-00004B1F0000}"/>
    <cellStyle name="40% - Accent4 3 2 5 2" xfId="10833" xr:uid="{00000000-0005-0000-0000-00004C1F0000}"/>
    <cellStyle name="40% - Accent4 3 2 6" xfId="4190" xr:uid="{00000000-0005-0000-0000-00004D1F0000}"/>
    <cellStyle name="40% - Accent4 3 2 6 2" xfId="11698" xr:uid="{00000000-0005-0000-0000-00004E1F0000}"/>
    <cellStyle name="40% - Accent4 3 2 7" xfId="4897" xr:uid="{00000000-0005-0000-0000-00004F1F0000}"/>
    <cellStyle name="40% - Accent4 3 2 7 2" xfId="12175" xr:uid="{00000000-0005-0000-0000-0000501F0000}"/>
    <cellStyle name="40% - Accent4 3 2 8" xfId="5478" xr:uid="{00000000-0005-0000-0000-0000511F0000}"/>
    <cellStyle name="40% - Accent4 3 2 8 2" xfId="12756" xr:uid="{00000000-0005-0000-0000-0000521F0000}"/>
    <cellStyle name="40% - Accent4 3 2 9" xfId="6605" xr:uid="{00000000-0005-0000-0000-0000531F0000}"/>
    <cellStyle name="40% - Accent4 3 2 9 2" xfId="13883" xr:uid="{00000000-0005-0000-0000-0000541F0000}"/>
    <cellStyle name="40% - Accent4 3 3" xfId="641" xr:uid="{00000000-0005-0000-0000-0000551F0000}"/>
    <cellStyle name="40% - Accent4 3 3 10" xfId="9274" xr:uid="{00000000-0005-0000-0000-0000561F0000}"/>
    <cellStyle name="40% - Accent4 3 3 2" xfId="642" xr:uid="{00000000-0005-0000-0000-0000571F0000}"/>
    <cellStyle name="40% - Accent4 3 3 2 2" xfId="2415" xr:uid="{00000000-0005-0000-0000-0000581F0000}"/>
    <cellStyle name="40% - Accent4 3 3 2 2 2" xfId="10211" xr:uid="{00000000-0005-0000-0000-0000591F0000}"/>
    <cellStyle name="40% - Accent4 3 3 2 3" xfId="4195" xr:uid="{00000000-0005-0000-0000-00005A1F0000}"/>
    <cellStyle name="40% - Accent4 3 3 2 3 2" xfId="11703" xr:uid="{00000000-0005-0000-0000-00005B1F0000}"/>
    <cellStyle name="40% - Accent4 3 3 2 4" xfId="6612" xr:uid="{00000000-0005-0000-0000-00005C1F0000}"/>
    <cellStyle name="40% - Accent4 3 3 2 4 2" xfId="13890" xr:uid="{00000000-0005-0000-0000-00005D1F0000}"/>
    <cellStyle name="40% - Accent4 3 3 2 5" xfId="8091" xr:uid="{00000000-0005-0000-0000-00005E1F0000}"/>
    <cellStyle name="40% - Accent4 3 3 2 5 2" xfId="15183" xr:uid="{00000000-0005-0000-0000-00005F1F0000}"/>
    <cellStyle name="40% - Accent4 3 3 2 6" xfId="9275" xr:uid="{00000000-0005-0000-0000-0000601F0000}"/>
    <cellStyle name="40% - Accent4 3 3 3" xfId="2414" xr:uid="{00000000-0005-0000-0000-0000611F0000}"/>
    <cellStyle name="40% - Accent4 3 3 3 2" xfId="6613" xr:uid="{00000000-0005-0000-0000-0000621F0000}"/>
    <cellStyle name="40% - Accent4 3 3 3 2 2" xfId="13891" xr:uid="{00000000-0005-0000-0000-0000631F0000}"/>
    <cellStyle name="40% - Accent4 3 3 3 3" xfId="10210" xr:uid="{00000000-0005-0000-0000-0000641F0000}"/>
    <cellStyle name="40% - Accent4 3 3 4" xfId="3479" xr:uid="{00000000-0005-0000-0000-0000651F0000}"/>
    <cellStyle name="40% - Accent4 3 3 4 2" xfId="10987" xr:uid="{00000000-0005-0000-0000-0000661F0000}"/>
    <cellStyle name="40% - Accent4 3 3 5" xfId="4194" xr:uid="{00000000-0005-0000-0000-0000671F0000}"/>
    <cellStyle name="40% - Accent4 3 3 5 2" xfId="11702" xr:uid="{00000000-0005-0000-0000-0000681F0000}"/>
    <cellStyle name="40% - Accent4 3 3 6" xfId="5043" xr:uid="{00000000-0005-0000-0000-0000691F0000}"/>
    <cellStyle name="40% - Accent4 3 3 6 2" xfId="12321" xr:uid="{00000000-0005-0000-0000-00006A1F0000}"/>
    <cellStyle name="40% - Accent4 3 3 7" xfId="5624" xr:uid="{00000000-0005-0000-0000-00006B1F0000}"/>
    <cellStyle name="40% - Accent4 3 3 7 2" xfId="12902" xr:uid="{00000000-0005-0000-0000-00006C1F0000}"/>
    <cellStyle name="40% - Accent4 3 3 8" xfId="6611" xr:uid="{00000000-0005-0000-0000-00006D1F0000}"/>
    <cellStyle name="40% - Accent4 3 3 8 2" xfId="13889" xr:uid="{00000000-0005-0000-0000-00006E1F0000}"/>
    <cellStyle name="40% - Accent4 3 3 9" xfId="7510" xr:uid="{00000000-0005-0000-0000-00006F1F0000}"/>
    <cellStyle name="40% - Accent4 3 3 9 2" xfId="14602" xr:uid="{00000000-0005-0000-0000-0000701F0000}"/>
    <cellStyle name="40% - Accent4 3 4" xfId="643" xr:uid="{00000000-0005-0000-0000-0000711F0000}"/>
    <cellStyle name="40% - Accent4 3 4 2" xfId="2416" xr:uid="{00000000-0005-0000-0000-0000721F0000}"/>
    <cellStyle name="40% - Accent4 3 4 2 2" xfId="10212" xr:uid="{00000000-0005-0000-0000-0000731F0000}"/>
    <cellStyle name="40% - Accent4 3 4 3" xfId="4196" xr:uid="{00000000-0005-0000-0000-0000741F0000}"/>
    <cellStyle name="40% - Accent4 3 4 3 2" xfId="11704" xr:uid="{00000000-0005-0000-0000-0000751F0000}"/>
    <cellStyle name="40% - Accent4 3 4 4" xfId="6614" xr:uid="{00000000-0005-0000-0000-0000761F0000}"/>
    <cellStyle name="40% - Accent4 3 4 4 2" xfId="13892" xr:uid="{00000000-0005-0000-0000-0000771F0000}"/>
    <cellStyle name="40% - Accent4 3 4 5" xfId="8438" xr:uid="{00000000-0005-0000-0000-0000781F0000}"/>
    <cellStyle name="40% - Accent4 3 4 5 2" xfId="15481" xr:uid="{00000000-0005-0000-0000-0000791F0000}"/>
    <cellStyle name="40% - Accent4 3 4 6" xfId="9276" xr:uid="{00000000-0005-0000-0000-00007A1F0000}"/>
    <cellStyle name="40% - Accent4 3 5" xfId="644" xr:uid="{00000000-0005-0000-0000-00007B1F0000}"/>
    <cellStyle name="40% - Accent4 3 5 2" xfId="2417" xr:uid="{00000000-0005-0000-0000-00007C1F0000}"/>
    <cellStyle name="40% - Accent4 3 5 2 2" xfId="10213" xr:uid="{00000000-0005-0000-0000-00007D1F0000}"/>
    <cellStyle name="40% - Accent4 3 5 3" xfId="4197" xr:uid="{00000000-0005-0000-0000-00007E1F0000}"/>
    <cellStyle name="40% - Accent4 3 5 3 2" xfId="11705" xr:uid="{00000000-0005-0000-0000-00007F1F0000}"/>
    <cellStyle name="40% - Accent4 3 5 4" xfId="6615" xr:uid="{00000000-0005-0000-0000-0000801F0000}"/>
    <cellStyle name="40% - Accent4 3 5 4 2" xfId="13893" xr:uid="{00000000-0005-0000-0000-0000811F0000}"/>
    <cellStyle name="40% - Accent4 3 5 5" xfId="8527" xr:uid="{00000000-0005-0000-0000-0000821F0000}"/>
    <cellStyle name="40% - Accent4 3 5 5 2" xfId="15570" xr:uid="{00000000-0005-0000-0000-0000831F0000}"/>
    <cellStyle name="40% - Accent4 3 5 6" xfId="9277" xr:uid="{00000000-0005-0000-0000-0000841F0000}"/>
    <cellStyle name="40% - Accent4 3 6" xfId="2409" xr:uid="{00000000-0005-0000-0000-0000851F0000}"/>
    <cellStyle name="40% - Accent4 3 6 2" xfId="6616" xr:uid="{00000000-0005-0000-0000-0000861F0000}"/>
    <cellStyle name="40% - Accent4 3 6 2 2" xfId="13894" xr:uid="{00000000-0005-0000-0000-0000871F0000}"/>
    <cellStyle name="40% - Accent4 3 6 3" xfId="7802" xr:uid="{00000000-0005-0000-0000-0000881F0000}"/>
    <cellStyle name="40% - Accent4 3 6 3 2" xfId="14894" xr:uid="{00000000-0005-0000-0000-0000891F0000}"/>
    <cellStyle name="40% - Accent4 3 6 4" xfId="10205" xr:uid="{00000000-0005-0000-0000-00008A1F0000}"/>
    <cellStyle name="40% - Accent4 3 7" xfId="3174" xr:uid="{00000000-0005-0000-0000-00008B1F0000}"/>
    <cellStyle name="40% - Accent4 3 7 2" xfId="10685" xr:uid="{00000000-0005-0000-0000-00008C1F0000}"/>
    <cellStyle name="40% - Accent4 3 8" xfId="4189" xr:uid="{00000000-0005-0000-0000-00008D1F0000}"/>
    <cellStyle name="40% - Accent4 3 8 2" xfId="11697" xr:uid="{00000000-0005-0000-0000-00008E1F0000}"/>
    <cellStyle name="40% - Accent4 3 9" xfId="4754" xr:uid="{00000000-0005-0000-0000-00008F1F0000}"/>
    <cellStyle name="40% - Accent4 3 9 2" xfId="12032" xr:uid="{00000000-0005-0000-0000-0000901F0000}"/>
    <cellStyle name="40% - Accent4 30" xfId="8595" xr:uid="{00000000-0005-0000-0000-0000911F0000}"/>
    <cellStyle name="40% - Accent4 30 2" xfId="15638" xr:uid="{00000000-0005-0000-0000-0000921F0000}"/>
    <cellStyle name="40% - Accent4 31" xfId="8685" xr:uid="{00000000-0005-0000-0000-0000931F0000}"/>
    <cellStyle name="40% - Accent4 4" xfId="645" xr:uid="{00000000-0005-0000-0000-0000941F0000}"/>
    <cellStyle name="40% - Accent4 4 10" xfId="6617" xr:uid="{00000000-0005-0000-0000-0000951F0000}"/>
    <cellStyle name="40% - Accent4 4 10 2" xfId="13895" xr:uid="{00000000-0005-0000-0000-0000961F0000}"/>
    <cellStyle name="40% - Accent4 4 11" xfId="7177" xr:uid="{00000000-0005-0000-0000-0000971F0000}"/>
    <cellStyle name="40% - Accent4 4 11 2" xfId="14269" xr:uid="{00000000-0005-0000-0000-0000981F0000}"/>
    <cellStyle name="40% - Accent4 4 12" xfId="9278" xr:uid="{00000000-0005-0000-0000-0000991F0000}"/>
    <cellStyle name="40% - Accent4 4 2" xfId="646" xr:uid="{00000000-0005-0000-0000-00009A1F0000}"/>
    <cellStyle name="40% - Accent4 4 2 10" xfId="7320" xr:uid="{00000000-0005-0000-0000-00009B1F0000}"/>
    <cellStyle name="40% - Accent4 4 2 10 2" xfId="14412" xr:uid="{00000000-0005-0000-0000-00009C1F0000}"/>
    <cellStyle name="40% - Accent4 4 2 11" xfId="9279" xr:uid="{00000000-0005-0000-0000-00009D1F0000}"/>
    <cellStyle name="40% - Accent4 4 2 2" xfId="647" xr:uid="{00000000-0005-0000-0000-00009E1F0000}"/>
    <cellStyle name="40% - Accent4 4 2 2 10" xfId="9280" xr:uid="{00000000-0005-0000-0000-00009F1F0000}"/>
    <cellStyle name="40% - Accent4 4 2 2 2" xfId="648" xr:uid="{00000000-0005-0000-0000-0000A01F0000}"/>
    <cellStyle name="40% - Accent4 4 2 2 2 2" xfId="2421" xr:uid="{00000000-0005-0000-0000-0000A11F0000}"/>
    <cellStyle name="40% - Accent4 4 2 2 2 2 2" xfId="10217" xr:uid="{00000000-0005-0000-0000-0000A21F0000}"/>
    <cellStyle name="40% - Accent4 4 2 2 2 3" xfId="4201" xr:uid="{00000000-0005-0000-0000-0000A31F0000}"/>
    <cellStyle name="40% - Accent4 4 2 2 2 3 2" xfId="11709" xr:uid="{00000000-0005-0000-0000-0000A41F0000}"/>
    <cellStyle name="40% - Accent4 4 2 2 2 4" xfId="6620" xr:uid="{00000000-0005-0000-0000-0000A51F0000}"/>
    <cellStyle name="40% - Accent4 4 2 2 2 4 2" xfId="13898" xr:uid="{00000000-0005-0000-0000-0000A61F0000}"/>
    <cellStyle name="40% - Accent4 4 2 2 2 5" xfId="8190" xr:uid="{00000000-0005-0000-0000-0000A71F0000}"/>
    <cellStyle name="40% - Accent4 4 2 2 2 5 2" xfId="15282" xr:uid="{00000000-0005-0000-0000-0000A81F0000}"/>
    <cellStyle name="40% - Accent4 4 2 2 2 6" xfId="9281" xr:uid="{00000000-0005-0000-0000-0000A91F0000}"/>
    <cellStyle name="40% - Accent4 4 2 2 3" xfId="2420" xr:uid="{00000000-0005-0000-0000-0000AA1F0000}"/>
    <cellStyle name="40% - Accent4 4 2 2 3 2" xfId="6621" xr:uid="{00000000-0005-0000-0000-0000AB1F0000}"/>
    <cellStyle name="40% - Accent4 4 2 2 3 2 2" xfId="13899" xr:uid="{00000000-0005-0000-0000-0000AC1F0000}"/>
    <cellStyle name="40% - Accent4 4 2 2 3 3" xfId="10216" xr:uid="{00000000-0005-0000-0000-0000AD1F0000}"/>
    <cellStyle name="40% - Accent4 4 2 2 4" xfId="3578" xr:uid="{00000000-0005-0000-0000-0000AE1F0000}"/>
    <cellStyle name="40% - Accent4 4 2 2 4 2" xfId="11086" xr:uid="{00000000-0005-0000-0000-0000AF1F0000}"/>
    <cellStyle name="40% - Accent4 4 2 2 5" xfId="4200" xr:uid="{00000000-0005-0000-0000-0000B01F0000}"/>
    <cellStyle name="40% - Accent4 4 2 2 5 2" xfId="11708" xr:uid="{00000000-0005-0000-0000-0000B11F0000}"/>
    <cellStyle name="40% - Accent4 4 2 2 6" xfId="5142" xr:uid="{00000000-0005-0000-0000-0000B21F0000}"/>
    <cellStyle name="40% - Accent4 4 2 2 6 2" xfId="12420" xr:uid="{00000000-0005-0000-0000-0000B31F0000}"/>
    <cellStyle name="40% - Accent4 4 2 2 7" xfId="5723" xr:uid="{00000000-0005-0000-0000-0000B41F0000}"/>
    <cellStyle name="40% - Accent4 4 2 2 7 2" xfId="13001" xr:uid="{00000000-0005-0000-0000-0000B51F0000}"/>
    <cellStyle name="40% - Accent4 4 2 2 8" xfId="6619" xr:uid="{00000000-0005-0000-0000-0000B61F0000}"/>
    <cellStyle name="40% - Accent4 4 2 2 8 2" xfId="13897" xr:uid="{00000000-0005-0000-0000-0000B71F0000}"/>
    <cellStyle name="40% - Accent4 4 2 2 9" xfId="7609" xr:uid="{00000000-0005-0000-0000-0000B81F0000}"/>
    <cellStyle name="40% - Accent4 4 2 2 9 2" xfId="14701" xr:uid="{00000000-0005-0000-0000-0000B91F0000}"/>
    <cellStyle name="40% - Accent4 4 2 3" xfId="649" xr:uid="{00000000-0005-0000-0000-0000BA1F0000}"/>
    <cellStyle name="40% - Accent4 4 2 3 2" xfId="2422" xr:uid="{00000000-0005-0000-0000-0000BB1F0000}"/>
    <cellStyle name="40% - Accent4 4 2 3 2 2" xfId="10218" xr:uid="{00000000-0005-0000-0000-0000BC1F0000}"/>
    <cellStyle name="40% - Accent4 4 2 3 3" xfId="4202" xr:uid="{00000000-0005-0000-0000-0000BD1F0000}"/>
    <cellStyle name="40% - Accent4 4 2 3 3 2" xfId="11710" xr:uid="{00000000-0005-0000-0000-0000BE1F0000}"/>
    <cellStyle name="40% - Accent4 4 2 3 4" xfId="6622" xr:uid="{00000000-0005-0000-0000-0000BF1F0000}"/>
    <cellStyle name="40% - Accent4 4 2 3 4 2" xfId="13900" xr:uid="{00000000-0005-0000-0000-0000C01F0000}"/>
    <cellStyle name="40% - Accent4 4 2 3 5" xfId="7901" xr:uid="{00000000-0005-0000-0000-0000C11F0000}"/>
    <cellStyle name="40% - Accent4 4 2 3 5 2" xfId="14993" xr:uid="{00000000-0005-0000-0000-0000C21F0000}"/>
    <cellStyle name="40% - Accent4 4 2 3 6" xfId="9282" xr:uid="{00000000-0005-0000-0000-0000C31F0000}"/>
    <cellStyle name="40% - Accent4 4 2 4" xfId="2419" xr:uid="{00000000-0005-0000-0000-0000C41F0000}"/>
    <cellStyle name="40% - Accent4 4 2 4 2" xfId="6623" xr:uid="{00000000-0005-0000-0000-0000C51F0000}"/>
    <cellStyle name="40% - Accent4 4 2 4 2 2" xfId="13901" xr:uid="{00000000-0005-0000-0000-0000C61F0000}"/>
    <cellStyle name="40% - Accent4 4 2 4 3" xfId="10215" xr:uid="{00000000-0005-0000-0000-0000C71F0000}"/>
    <cellStyle name="40% - Accent4 4 2 5" xfId="3278" xr:uid="{00000000-0005-0000-0000-0000C81F0000}"/>
    <cellStyle name="40% - Accent4 4 2 5 2" xfId="10789" xr:uid="{00000000-0005-0000-0000-0000C91F0000}"/>
    <cellStyle name="40% - Accent4 4 2 6" xfId="4199" xr:uid="{00000000-0005-0000-0000-0000CA1F0000}"/>
    <cellStyle name="40% - Accent4 4 2 6 2" xfId="11707" xr:uid="{00000000-0005-0000-0000-0000CB1F0000}"/>
    <cellStyle name="40% - Accent4 4 2 7" xfId="4853" xr:uid="{00000000-0005-0000-0000-0000CC1F0000}"/>
    <cellStyle name="40% - Accent4 4 2 7 2" xfId="12131" xr:uid="{00000000-0005-0000-0000-0000CD1F0000}"/>
    <cellStyle name="40% - Accent4 4 2 8" xfId="5434" xr:uid="{00000000-0005-0000-0000-0000CE1F0000}"/>
    <cellStyle name="40% - Accent4 4 2 8 2" xfId="12712" xr:uid="{00000000-0005-0000-0000-0000CF1F0000}"/>
    <cellStyle name="40% - Accent4 4 2 9" xfId="6618" xr:uid="{00000000-0005-0000-0000-0000D01F0000}"/>
    <cellStyle name="40% - Accent4 4 2 9 2" xfId="13896" xr:uid="{00000000-0005-0000-0000-0000D11F0000}"/>
    <cellStyle name="40% - Accent4 4 3" xfId="650" xr:uid="{00000000-0005-0000-0000-0000D21F0000}"/>
    <cellStyle name="40% - Accent4 4 3 10" xfId="9283" xr:uid="{00000000-0005-0000-0000-0000D31F0000}"/>
    <cellStyle name="40% - Accent4 4 3 2" xfId="651" xr:uid="{00000000-0005-0000-0000-0000D41F0000}"/>
    <cellStyle name="40% - Accent4 4 3 2 2" xfId="2424" xr:uid="{00000000-0005-0000-0000-0000D51F0000}"/>
    <cellStyle name="40% - Accent4 4 3 2 2 2" xfId="10220" xr:uid="{00000000-0005-0000-0000-0000D61F0000}"/>
    <cellStyle name="40% - Accent4 4 3 2 3" xfId="4204" xr:uid="{00000000-0005-0000-0000-0000D71F0000}"/>
    <cellStyle name="40% - Accent4 4 3 2 3 2" xfId="11712" xr:uid="{00000000-0005-0000-0000-0000D81F0000}"/>
    <cellStyle name="40% - Accent4 4 3 2 4" xfId="6625" xr:uid="{00000000-0005-0000-0000-0000D91F0000}"/>
    <cellStyle name="40% - Accent4 4 3 2 4 2" xfId="13903" xr:uid="{00000000-0005-0000-0000-0000DA1F0000}"/>
    <cellStyle name="40% - Accent4 4 3 2 5" xfId="8050" xr:uid="{00000000-0005-0000-0000-0000DB1F0000}"/>
    <cellStyle name="40% - Accent4 4 3 2 5 2" xfId="15142" xr:uid="{00000000-0005-0000-0000-0000DC1F0000}"/>
    <cellStyle name="40% - Accent4 4 3 2 6" xfId="9284" xr:uid="{00000000-0005-0000-0000-0000DD1F0000}"/>
    <cellStyle name="40% - Accent4 4 3 3" xfId="2423" xr:uid="{00000000-0005-0000-0000-0000DE1F0000}"/>
    <cellStyle name="40% - Accent4 4 3 3 2" xfId="6626" xr:uid="{00000000-0005-0000-0000-0000DF1F0000}"/>
    <cellStyle name="40% - Accent4 4 3 3 2 2" xfId="13904" xr:uid="{00000000-0005-0000-0000-0000E01F0000}"/>
    <cellStyle name="40% - Accent4 4 3 3 3" xfId="10219" xr:uid="{00000000-0005-0000-0000-0000E11F0000}"/>
    <cellStyle name="40% - Accent4 4 3 4" xfId="3438" xr:uid="{00000000-0005-0000-0000-0000E21F0000}"/>
    <cellStyle name="40% - Accent4 4 3 4 2" xfId="10946" xr:uid="{00000000-0005-0000-0000-0000E31F0000}"/>
    <cellStyle name="40% - Accent4 4 3 5" xfId="4203" xr:uid="{00000000-0005-0000-0000-0000E41F0000}"/>
    <cellStyle name="40% - Accent4 4 3 5 2" xfId="11711" xr:uid="{00000000-0005-0000-0000-0000E51F0000}"/>
    <cellStyle name="40% - Accent4 4 3 6" xfId="5002" xr:uid="{00000000-0005-0000-0000-0000E61F0000}"/>
    <cellStyle name="40% - Accent4 4 3 6 2" xfId="12280" xr:uid="{00000000-0005-0000-0000-0000E71F0000}"/>
    <cellStyle name="40% - Accent4 4 3 7" xfId="5583" xr:uid="{00000000-0005-0000-0000-0000E81F0000}"/>
    <cellStyle name="40% - Accent4 4 3 7 2" xfId="12861" xr:uid="{00000000-0005-0000-0000-0000E91F0000}"/>
    <cellStyle name="40% - Accent4 4 3 8" xfId="6624" xr:uid="{00000000-0005-0000-0000-0000EA1F0000}"/>
    <cellStyle name="40% - Accent4 4 3 8 2" xfId="13902" xr:uid="{00000000-0005-0000-0000-0000EB1F0000}"/>
    <cellStyle name="40% - Accent4 4 3 9" xfId="7469" xr:uid="{00000000-0005-0000-0000-0000EC1F0000}"/>
    <cellStyle name="40% - Accent4 4 3 9 2" xfId="14561" xr:uid="{00000000-0005-0000-0000-0000ED1F0000}"/>
    <cellStyle name="40% - Accent4 4 4" xfId="652" xr:uid="{00000000-0005-0000-0000-0000EE1F0000}"/>
    <cellStyle name="40% - Accent4 4 4 2" xfId="2425" xr:uid="{00000000-0005-0000-0000-0000EF1F0000}"/>
    <cellStyle name="40% - Accent4 4 4 2 2" xfId="10221" xr:uid="{00000000-0005-0000-0000-0000F01F0000}"/>
    <cellStyle name="40% - Accent4 4 4 3" xfId="4205" xr:uid="{00000000-0005-0000-0000-0000F11F0000}"/>
    <cellStyle name="40% - Accent4 4 4 3 2" xfId="11713" xr:uid="{00000000-0005-0000-0000-0000F21F0000}"/>
    <cellStyle name="40% - Accent4 4 4 4" xfId="6627" xr:uid="{00000000-0005-0000-0000-0000F31F0000}"/>
    <cellStyle name="40% - Accent4 4 4 4 2" xfId="13905" xr:uid="{00000000-0005-0000-0000-0000F41F0000}"/>
    <cellStyle name="40% - Accent4 4 4 5" xfId="7758" xr:uid="{00000000-0005-0000-0000-0000F51F0000}"/>
    <cellStyle name="40% - Accent4 4 4 5 2" xfId="14850" xr:uid="{00000000-0005-0000-0000-0000F61F0000}"/>
    <cellStyle name="40% - Accent4 4 4 6" xfId="9285" xr:uid="{00000000-0005-0000-0000-0000F71F0000}"/>
    <cellStyle name="40% - Accent4 4 5" xfId="2418" xr:uid="{00000000-0005-0000-0000-0000F81F0000}"/>
    <cellStyle name="40% - Accent4 4 5 2" xfId="6628" xr:uid="{00000000-0005-0000-0000-0000F91F0000}"/>
    <cellStyle name="40% - Accent4 4 5 2 2" xfId="13906" xr:uid="{00000000-0005-0000-0000-0000FA1F0000}"/>
    <cellStyle name="40% - Accent4 4 5 3" xfId="10214" xr:uid="{00000000-0005-0000-0000-0000FB1F0000}"/>
    <cellStyle name="40% - Accent4 4 6" xfId="3109" xr:uid="{00000000-0005-0000-0000-0000FC1F0000}"/>
    <cellStyle name="40% - Accent4 4 6 2" xfId="10620" xr:uid="{00000000-0005-0000-0000-0000FD1F0000}"/>
    <cellStyle name="40% - Accent4 4 7" xfId="4198" xr:uid="{00000000-0005-0000-0000-0000FE1F0000}"/>
    <cellStyle name="40% - Accent4 4 7 2" xfId="11706" xr:uid="{00000000-0005-0000-0000-0000FF1F0000}"/>
    <cellStyle name="40% - Accent4 4 8" xfId="4710" xr:uid="{00000000-0005-0000-0000-000000200000}"/>
    <cellStyle name="40% - Accent4 4 8 2" xfId="11988" xr:uid="{00000000-0005-0000-0000-000001200000}"/>
    <cellStyle name="40% - Accent4 4 9" xfId="5291" xr:uid="{00000000-0005-0000-0000-000002200000}"/>
    <cellStyle name="40% - Accent4 4 9 2" xfId="12569" xr:uid="{00000000-0005-0000-0000-000003200000}"/>
    <cellStyle name="40% - Accent4 5" xfId="653" xr:uid="{00000000-0005-0000-0000-000004200000}"/>
    <cellStyle name="40% - Accent4 5 10" xfId="6629" xr:uid="{00000000-0005-0000-0000-000005200000}"/>
    <cellStyle name="40% - Accent4 5 10 2" xfId="13907" xr:uid="{00000000-0005-0000-0000-000006200000}"/>
    <cellStyle name="40% - Accent4 5 11" xfId="7160" xr:uid="{00000000-0005-0000-0000-000007200000}"/>
    <cellStyle name="40% - Accent4 5 11 2" xfId="14252" xr:uid="{00000000-0005-0000-0000-000008200000}"/>
    <cellStyle name="40% - Accent4 5 12" xfId="9286" xr:uid="{00000000-0005-0000-0000-000009200000}"/>
    <cellStyle name="40% - Accent4 5 2" xfId="654" xr:uid="{00000000-0005-0000-0000-00000A200000}"/>
    <cellStyle name="40% - Accent4 5 2 10" xfId="7303" xr:uid="{00000000-0005-0000-0000-00000B200000}"/>
    <cellStyle name="40% - Accent4 5 2 10 2" xfId="14395" xr:uid="{00000000-0005-0000-0000-00000C200000}"/>
    <cellStyle name="40% - Accent4 5 2 11" xfId="9287" xr:uid="{00000000-0005-0000-0000-00000D200000}"/>
    <cellStyle name="40% - Accent4 5 2 2" xfId="655" xr:uid="{00000000-0005-0000-0000-00000E200000}"/>
    <cellStyle name="40% - Accent4 5 2 2 10" xfId="9288" xr:uid="{00000000-0005-0000-0000-00000F200000}"/>
    <cellStyle name="40% - Accent4 5 2 2 2" xfId="656" xr:uid="{00000000-0005-0000-0000-000010200000}"/>
    <cellStyle name="40% - Accent4 5 2 2 2 2" xfId="2429" xr:uid="{00000000-0005-0000-0000-000011200000}"/>
    <cellStyle name="40% - Accent4 5 2 2 2 2 2" xfId="10225" xr:uid="{00000000-0005-0000-0000-000012200000}"/>
    <cellStyle name="40% - Accent4 5 2 2 2 3" xfId="4209" xr:uid="{00000000-0005-0000-0000-000013200000}"/>
    <cellStyle name="40% - Accent4 5 2 2 2 3 2" xfId="11717" xr:uid="{00000000-0005-0000-0000-000014200000}"/>
    <cellStyle name="40% - Accent4 5 2 2 2 4" xfId="6632" xr:uid="{00000000-0005-0000-0000-000015200000}"/>
    <cellStyle name="40% - Accent4 5 2 2 2 4 2" xfId="13910" xr:uid="{00000000-0005-0000-0000-000016200000}"/>
    <cellStyle name="40% - Accent4 5 2 2 2 5" xfId="8173" xr:uid="{00000000-0005-0000-0000-000017200000}"/>
    <cellStyle name="40% - Accent4 5 2 2 2 5 2" xfId="15265" xr:uid="{00000000-0005-0000-0000-000018200000}"/>
    <cellStyle name="40% - Accent4 5 2 2 2 6" xfId="9289" xr:uid="{00000000-0005-0000-0000-000019200000}"/>
    <cellStyle name="40% - Accent4 5 2 2 3" xfId="2428" xr:uid="{00000000-0005-0000-0000-00001A200000}"/>
    <cellStyle name="40% - Accent4 5 2 2 3 2" xfId="6633" xr:uid="{00000000-0005-0000-0000-00001B200000}"/>
    <cellStyle name="40% - Accent4 5 2 2 3 2 2" xfId="13911" xr:uid="{00000000-0005-0000-0000-00001C200000}"/>
    <cellStyle name="40% - Accent4 5 2 2 3 3" xfId="10224" xr:uid="{00000000-0005-0000-0000-00001D200000}"/>
    <cellStyle name="40% - Accent4 5 2 2 4" xfId="3561" xr:uid="{00000000-0005-0000-0000-00001E200000}"/>
    <cellStyle name="40% - Accent4 5 2 2 4 2" xfId="11069" xr:uid="{00000000-0005-0000-0000-00001F200000}"/>
    <cellStyle name="40% - Accent4 5 2 2 5" xfId="4208" xr:uid="{00000000-0005-0000-0000-000020200000}"/>
    <cellStyle name="40% - Accent4 5 2 2 5 2" xfId="11716" xr:uid="{00000000-0005-0000-0000-000021200000}"/>
    <cellStyle name="40% - Accent4 5 2 2 6" xfId="5125" xr:uid="{00000000-0005-0000-0000-000022200000}"/>
    <cellStyle name="40% - Accent4 5 2 2 6 2" xfId="12403" xr:uid="{00000000-0005-0000-0000-000023200000}"/>
    <cellStyle name="40% - Accent4 5 2 2 7" xfId="5706" xr:uid="{00000000-0005-0000-0000-000024200000}"/>
    <cellStyle name="40% - Accent4 5 2 2 7 2" xfId="12984" xr:uid="{00000000-0005-0000-0000-000025200000}"/>
    <cellStyle name="40% - Accent4 5 2 2 8" xfId="6631" xr:uid="{00000000-0005-0000-0000-000026200000}"/>
    <cellStyle name="40% - Accent4 5 2 2 8 2" xfId="13909" xr:uid="{00000000-0005-0000-0000-000027200000}"/>
    <cellStyle name="40% - Accent4 5 2 2 9" xfId="7592" xr:uid="{00000000-0005-0000-0000-000028200000}"/>
    <cellStyle name="40% - Accent4 5 2 2 9 2" xfId="14684" xr:uid="{00000000-0005-0000-0000-000029200000}"/>
    <cellStyle name="40% - Accent4 5 2 3" xfId="657" xr:uid="{00000000-0005-0000-0000-00002A200000}"/>
    <cellStyle name="40% - Accent4 5 2 3 2" xfId="2430" xr:uid="{00000000-0005-0000-0000-00002B200000}"/>
    <cellStyle name="40% - Accent4 5 2 3 2 2" xfId="10226" xr:uid="{00000000-0005-0000-0000-00002C200000}"/>
    <cellStyle name="40% - Accent4 5 2 3 3" xfId="4210" xr:uid="{00000000-0005-0000-0000-00002D200000}"/>
    <cellStyle name="40% - Accent4 5 2 3 3 2" xfId="11718" xr:uid="{00000000-0005-0000-0000-00002E200000}"/>
    <cellStyle name="40% - Accent4 5 2 3 4" xfId="6634" xr:uid="{00000000-0005-0000-0000-00002F200000}"/>
    <cellStyle name="40% - Accent4 5 2 3 4 2" xfId="13912" xr:uid="{00000000-0005-0000-0000-000030200000}"/>
    <cellStyle name="40% - Accent4 5 2 3 5" xfId="7884" xr:uid="{00000000-0005-0000-0000-000031200000}"/>
    <cellStyle name="40% - Accent4 5 2 3 5 2" xfId="14976" xr:uid="{00000000-0005-0000-0000-000032200000}"/>
    <cellStyle name="40% - Accent4 5 2 3 6" xfId="9290" xr:uid="{00000000-0005-0000-0000-000033200000}"/>
    <cellStyle name="40% - Accent4 5 2 4" xfId="2427" xr:uid="{00000000-0005-0000-0000-000034200000}"/>
    <cellStyle name="40% - Accent4 5 2 4 2" xfId="6635" xr:uid="{00000000-0005-0000-0000-000035200000}"/>
    <cellStyle name="40% - Accent4 5 2 4 2 2" xfId="13913" xr:uid="{00000000-0005-0000-0000-000036200000}"/>
    <cellStyle name="40% - Accent4 5 2 4 3" xfId="10223" xr:uid="{00000000-0005-0000-0000-000037200000}"/>
    <cellStyle name="40% - Accent4 5 2 5" xfId="3261" xr:uid="{00000000-0005-0000-0000-000038200000}"/>
    <cellStyle name="40% - Accent4 5 2 5 2" xfId="10772" xr:uid="{00000000-0005-0000-0000-000039200000}"/>
    <cellStyle name="40% - Accent4 5 2 6" xfId="4207" xr:uid="{00000000-0005-0000-0000-00003A200000}"/>
    <cellStyle name="40% - Accent4 5 2 6 2" xfId="11715" xr:uid="{00000000-0005-0000-0000-00003B200000}"/>
    <cellStyle name="40% - Accent4 5 2 7" xfId="4836" xr:uid="{00000000-0005-0000-0000-00003C200000}"/>
    <cellStyle name="40% - Accent4 5 2 7 2" xfId="12114" xr:uid="{00000000-0005-0000-0000-00003D200000}"/>
    <cellStyle name="40% - Accent4 5 2 8" xfId="5417" xr:uid="{00000000-0005-0000-0000-00003E200000}"/>
    <cellStyle name="40% - Accent4 5 2 8 2" xfId="12695" xr:uid="{00000000-0005-0000-0000-00003F200000}"/>
    <cellStyle name="40% - Accent4 5 2 9" xfId="6630" xr:uid="{00000000-0005-0000-0000-000040200000}"/>
    <cellStyle name="40% - Accent4 5 2 9 2" xfId="13908" xr:uid="{00000000-0005-0000-0000-000041200000}"/>
    <cellStyle name="40% - Accent4 5 3" xfId="658" xr:uid="{00000000-0005-0000-0000-000042200000}"/>
    <cellStyle name="40% - Accent4 5 3 10" xfId="9291" xr:uid="{00000000-0005-0000-0000-000043200000}"/>
    <cellStyle name="40% - Accent4 5 3 2" xfId="659" xr:uid="{00000000-0005-0000-0000-000044200000}"/>
    <cellStyle name="40% - Accent4 5 3 2 2" xfId="2432" xr:uid="{00000000-0005-0000-0000-000045200000}"/>
    <cellStyle name="40% - Accent4 5 3 2 2 2" xfId="10228" xr:uid="{00000000-0005-0000-0000-000046200000}"/>
    <cellStyle name="40% - Accent4 5 3 2 3" xfId="4212" xr:uid="{00000000-0005-0000-0000-000047200000}"/>
    <cellStyle name="40% - Accent4 5 3 2 3 2" xfId="11720" xr:uid="{00000000-0005-0000-0000-000048200000}"/>
    <cellStyle name="40% - Accent4 5 3 2 4" xfId="6637" xr:uid="{00000000-0005-0000-0000-000049200000}"/>
    <cellStyle name="40% - Accent4 5 3 2 4 2" xfId="13915" xr:uid="{00000000-0005-0000-0000-00004A200000}"/>
    <cellStyle name="40% - Accent4 5 3 2 5" xfId="8033" xr:uid="{00000000-0005-0000-0000-00004B200000}"/>
    <cellStyle name="40% - Accent4 5 3 2 5 2" xfId="15125" xr:uid="{00000000-0005-0000-0000-00004C200000}"/>
    <cellStyle name="40% - Accent4 5 3 2 6" xfId="9292" xr:uid="{00000000-0005-0000-0000-00004D200000}"/>
    <cellStyle name="40% - Accent4 5 3 3" xfId="2431" xr:uid="{00000000-0005-0000-0000-00004E200000}"/>
    <cellStyle name="40% - Accent4 5 3 3 2" xfId="6638" xr:uid="{00000000-0005-0000-0000-00004F200000}"/>
    <cellStyle name="40% - Accent4 5 3 3 2 2" xfId="13916" xr:uid="{00000000-0005-0000-0000-000050200000}"/>
    <cellStyle name="40% - Accent4 5 3 3 3" xfId="10227" xr:uid="{00000000-0005-0000-0000-000051200000}"/>
    <cellStyle name="40% - Accent4 5 3 4" xfId="3421" xr:uid="{00000000-0005-0000-0000-000052200000}"/>
    <cellStyle name="40% - Accent4 5 3 4 2" xfId="10929" xr:uid="{00000000-0005-0000-0000-000053200000}"/>
    <cellStyle name="40% - Accent4 5 3 5" xfId="4211" xr:uid="{00000000-0005-0000-0000-000054200000}"/>
    <cellStyle name="40% - Accent4 5 3 5 2" xfId="11719" xr:uid="{00000000-0005-0000-0000-000055200000}"/>
    <cellStyle name="40% - Accent4 5 3 6" xfId="4985" xr:uid="{00000000-0005-0000-0000-000056200000}"/>
    <cellStyle name="40% - Accent4 5 3 6 2" xfId="12263" xr:uid="{00000000-0005-0000-0000-000057200000}"/>
    <cellStyle name="40% - Accent4 5 3 7" xfId="5566" xr:uid="{00000000-0005-0000-0000-000058200000}"/>
    <cellStyle name="40% - Accent4 5 3 7 2" xfId="12844" xr:uid="{00000000-0005-0000-0000-000059200000}"/>
    <cellStyle name="40% - Accent4 5 3 8" xfId="6636" xr:uid="{00000000-0005-0000-0000-00005A200000}"/>
    <cellStyle name="40% - Accent4 5 3 8 2" xfId="13914" xr:uid="{00000000-0005-0000-0000-00005B200000}"/>
    <cellStyle name="40% - Accent4 5 3 9" xfId="7452" xr:uid="{00000000-0005-0000-0000-00005C200000}"/>
    <cellStyle name="40% - Accent4 5 3 9 2" xfId="14544" xr:uid="{00000000-0005-0000-0000-00005D200000}"/>
    <cellStyle name="40% - Accent4 5 4" xfId="660" xr:uid="{00000000-0005-0000-0000-00005E200000}"/>
    <cellStyle name="40% - Accent4 5 4 2" xfId="2433" xr:uid="{00000000-0005-0000-0000-00005F200000}"/>
    <cellStyle name="40% - Accent4 5 4 2 2" xfId="10229" xr:uid="{00000000-0005-0000-0000-000060200000}"/>
    <cellStyle name="40% - Accent4 5 4 3" xfId="4213" xr:uid="{00000000-0005-0000-0000-000061200000}"/>
    <cellStyle name="40% - Accent4 5 4 3 2" xfId="11721" xr:uid="{00000000-0005-0000-0000-000062200000}"/>
    <cellStyle name="40% - Accent4 5 4 4" xfId="6639" xr:uid="{00000000-0005-0000-0000-000063200000}"/>
    <cellStyle name="40% - Accent4 5 4 4 2" xfId="13917" xr:uid="{00000000-0005-0000-0000-000064200000}"/>
    <cellStyle name="40% - Accent4 5 4 5" xfId="7741" xr:uid="{00000000-0005-0000-0000-000065200000}"/>
    <cellStyle name="40% - Accent4 5 4 5 2" xfId="14833" xr:uid="{00000000-0005-0000-0000-000066200000}"/>
    <cellStyle name="40% - Accent4 5 4 6" xfId="9293" xr:uid="{00000000-0005-0000-0000-000067200000}"/>
    <cellStyle name="40% - Accent4 5 5" xfId="2426" xr:uid="{00000000-0005-0000-0000-000068200000}"/>
    <cellStyle name="40% - Accent4 5 5 2" xfId="6640" xr:uid="{00000000-0005-0000-0000-000069200000}"/>
    <cellStyle name="40% - Accent4 5 5 2 2" xfId="13918" xr:uid="{00000000-0005-0000-0000-00006A200000}"/>
    <cellStyle name="40% - Accent4 5 5 3" xfId="10222" xr:uid="{00000000-0005-0000-0000-00006B200000}"/>
    <cellStyle name="40% - Accent4 5 6" xfId="3092" xr:uid="{00000000-0005-0000-0000-00006C200000}"/>
    <cellStyle name="40% - Accent4 5 6 2" xfId="10603" xr:uid="{00000000-0005-0000-0000-00006D200000}"/>
    <cellStyle name="40% - Accent4 5 7" xfId="4206" xr:uid="{00000000-0005-0000-0000-00006E200000}"/>
    <cellStyle name="40% - Accent4 5 7 2" xfId="11714" xr:uid="{00000000-0005-0000-0000-00006F200000}"/>
    <cellStyle name="40% - Accent4 5 8" xfId="4693" xr:uid="{00000000-0005-0000-0000-000070200000}"/>
    <cellStyle name="40% - Accent4 5 8 2" xfId="11971" xr:uid="{00000000-0005-0000-0000-000071200000}"/>
    <cellStyle name="40% - Accent4 5 9" xfId="5274" xr:uid="{00000000-0005-0000-0000-000072200000}"/>
    <cellStyle name="40% - Accent4 5 9 2" xfId="12552" xr:uid="{00000000-0005-0000-0000-000073200000}"/>
    <cellStyle name="40% - Accent4 6" xfId="661" xr:uid="{00000000-0005-0000-0000-000074200000}"/>
    <cellStyle name="40% - Accent4 6 10" xfId="6641" xr:uid="{00000000-0005-0000-0000-000075200000}"/>
    <cellStyle name="40% - Accent4 6 10 2" xfId="13919" xr:uid="{00000000-0005-0000-0000-000076200000}"/>
    <cellStyle name="40% - Accent4 6 11" xfId="7266" xr:uid="{00000000-0005-0000-0000-000077200000}"/>
    <cellStyle name="40% - Accent4 6 11 2" xfId="14358" xr:uid="{00000000-0005-0000-0000-000078200000}"/>
    <cellStyle name="40% - Accent4 6 12" xfId="9294" xr:uid="{00000000-0005-0000-0000-000079200000}"/>
    <cellStyle name="40% - Accent4 6 2" xfId="662" xr:uid="{00000000-0005-0000-0000-00007A200000}"/>
    <cellStyle name="40% - Accent4 6 2 10" xfId="7409" xr:uid="{00000000-0005-0000-0000-00007B200000}"/>
    <cellStyle name="40% - Accent4 6 2 10 2" xfId="14501" xr:uid="{00000000-0005-0000-0000-00007C200000}"/>
    <cellStyle name="40% - Accent4 6 2 11" xfId="9295" xr:uid="{00000000-0005-0000-0000-00007D200000}"/>
    <cellStyle name="40% - Accent4 6 2 2" xfId="663" xr:uid="{00000000-0005-0000-0000-00007E200000}"/>
    <cellStyle name="40% - Accent4 6 2 2 10" xfId="9296" xr:uid="{00000000-0005-0000-0000-00007F200000}"/>
    <cellStyle name="40% - Accent4 6 2 2 2" xfId="664" xr:uid="{00000000-0005-0000-0000-000080200000}"/>
    <cellStyle name="40% - Accent4 6 2 2 2 2" xfId="2437" xr:uid="{00000000-0005-0000-0000-000081200000}"/>
    <cellStyle name="40% - Accent4 6 2 2 2 2 2" xfId="10233" xr:uid="{00000000-0005-0000-0000-000082200000}"/>
    <cellStyle name="40% - Accent4 6 2 2 2 3" xfId="4217" xr:uid="{00000000-0005-0000-0000-000083200000}"/>
    <cellStyle name="40% - Accent4 6 2 2 2 3 2" xfId="11725" xr:uid="{00000000-0005-0000-0000-000084200000}"/>
    <cellStyle name="40% - Accent4 6 2 2 2 4" xfId="6644" xr:uid="{00000000-0005-0000-0000-000085200000}"/>
    <cellStyle name="40% - Accent4 6 2 2 2 4 2" xfId="13922" xr:uid="{00000000-0005-0000-0000-000086200000}"/>
    <cellStyle name="40% - Accent4 6 2 2 2 5" xfId="8279" xr:uid="{00000000-0005-0000-0000-000087200000}"/>
    <cellStyle name="40% - Accent4 6 2 2 2 5 2" xfId="15371" xr:uid="{00000000-0005-0000-0000-000088200000}"/>
    <cellStyle name="40% - Accent4 6 2 2 2 6" xfId="9297" xr:uid="{00000000-0005-0000-0000-000089200000}"/>
    <cellStyle name="40% - Accent4 6 2 2 3" xfId="2436" xr:uid="{00000000-0005-0000-0000-00008A200000}"/>
    <cellStyle name="40% - Accent4 6 2 2 3 2" xfId="6645" xr:uid="{00000000-0005-0000-0000-00008B200000}"/>
    <cellStyle name="40% - Accent4 6 2 2 3 2 2" xfId="13923" xr:uid="{00000000-0005-0000-0000-00008C200000}"/>
    <cellStyle name="40% - Accent4 6 2 2 3 3" xfId="10232" xr:uid="{00000000-0005-0000-0000-00008D200000}"/>
    <cellStyle name="40% - Accent4 6 2 2 4" xfId="3667" xr:uid="{00000000-0005-0000-0000-00008E200000}"/>
    <cellStyle name="40% - Accent4 6 2 2 4 2" xfId="11175" xr:uid="{00000000-0005-0000-0000-00008F200000}"/>
    <cellStyle name="40% - Accent4 6 2 2 5" xfId="4216" xr:uid="{00000000-0005-0000-0000-000090200000}"/>
    <cellStyle name="40% - Accent4 6 2 2 5 2" xfId="11724" xr:uid="{00000000-0005-0000-0000-000091200000}"/>
    <cellStyle name="40% - Accent4 6 2 2 6" xfId="5231" xr:uid="{00000000-0005-0000-0000-000092200000}"/>
    <cellStyle name="40% - Accent4 6 2 2 6 2" xfId="12509" xr:uid="{00000000-0005-0000-0000-000093200000}"/>
    <cellStyle name="40% - Accent4 6 2 2 7" xfId="5812" xr:uid="{00000000-0005-0000-0000-000094200000}"/>
    <cellStyle name="40% - Accent4 6 2 2 7 2" xfId="13090" xr:uid="{00000000-0005-0000-0000-000095200000}"/>
    <cellStyle name="40% - Accent4 6 2 2 8" xfId="6643" xr:uid="{00000000-0005-0000-0000-000096200000}"/>
    <cellStyle name="40% - Accent4 6 2 2 8 2" xfId="13921" xr:uid="{00000000-0005-0000-0000-000097200000}"/>
    <cellStyle name="40% - Accent4 6 2 2 9" xfId="7698" xr:uid="{00000000-0005-0000-0000-000098200000}"/>
    <cellStyle name="40% - Accent4 6 2 2 9 2" xfId="14790" xr:uid="{00000000-0005-0000-0000-000099200000}"/>
    <cellStyle name="40% - Accent4 6 2 3" xfId="665" xr:uid="{00000000-0005-0000-0000-00009A200000}"/>
    <cellStyle name="40% - Accent4 6 2 3 2" xfId="2438" xr:uid="{00000000-0005-0000-0000-00009B200000}"/>
    <cellStyle name="40% - Accent4 6 2 3 2 2" xfId="10234" xr:uid="{00000000-0005-0000-0000-00009C200000}"/>
    <cellStyle name="40% - Accent4 6 2 3 3" xfId="4218" xr:uid="{00000000-0005-0000-0000-00009D200000}"/>
    <cellStyle name="40% - Accent4 6 2 3 3 2" xfId="11726" xr:uid="{00000000-0005-0000-0000-00009E200000}"/>
    <cellStyle name="40% - Accent4 6 2 3 4" xfId="6646" xr:uid="{00000000-0005-0000-0000-00009F200000}"/>
    <cellStyle name="40% - Accent4 6 2 3 4 2" xfId="13924" xr:uid="{00000000-0005-0000-0000-0000A0200000}"/>
    <cellStyle name="40% - Accent4 6 2 3 5" xfId="7990" xr:uid="{00000000-0005-0000-0000-0000A1200000}"/>
    <cellStyle name="40% - Accent4 6 2 3 5 2" xfId="15082" xr:uid="{00000000-0005-0000-0000-0000A2200000}"/>
    <cellStyle name="40% - Accent4 6 2 3 6" xfId="9298" xr:uid="{00000000-0005-0000-0000-0000A3200000}"/>
    <cellStyle name="40% - Accent4 6 2 4" xfId="2435" xr:uid="{00000000-0005-0000-0000-0000A4200000}"/>
    <cellStyle name="40% - Accent4 6 2 4 2" xfId="6647" xr:uid="{00000000-0005-0000-0000-0000A5200000}"/>
    <cellStyle name="40% - Accent4 6 2 4 2 2" xfId="13925" xr:uid="{00000000-0005-0000-0000-0000A6200000}"/>
    <cellStyle name="40% - Accent4 6 2 4 3" xfId="10231" xr:uid="{00000000-0005-0000-0000-0000A7200000}"/>
    <cellStyle name="40% - Accent4 6 2 5" xfId="3367" xr:uid="{00000000-0005-0000-0000-0000A8200000}"/>
    <cellStyle name="40% - Accent4 6 2 5 2" xfId="10878" xr:uid="{00000000-0005-0000-0000-0000A9200000}"/>
    <cellStyle name="40% - Accent4 6 2 6" xfId="4215" xr:uid="{00000000-0005-0000-0000-0000AA200000}"/>
    <cellStyle name="40% - Accent4 6 2 6 2" xfId="11723" xr:uid="{00000000-0005-0000-0000-0000AB200000}"/>
    <cellStyle name="40% - Accent4 6 2 7" xfId="4942" xr:uid="{00000000-0005-0000-0000-0000AC200000}"/>
    <cellStyle name="40% - Accent4 6 2 7 2" xfId="12220" xr:uid="{00000000-0005-0000-0000-0000AD200000}"/>
    <cellStyle name="40% - Accent4 6 2 8" xfId="5523" xr:uid="{00000000-0005-0000-0000-0000AE200000}"/>
    <cellStyle name="40% - Accent4 6 2 8 2" xfId="12801" xr:uid="{00000000-0005-0000-0000-0000AF200000}"/>
    <cellStyle name="40% - Accent4 6 2 9" xfId="6642" xr:uid="{00000000-0005-0000-0000-0000B0200000}"/>
    <cellStyle name="40% - Accent4 6 2 9 2" xfId="13920" xr:uid="{00000000-0005-0000-0000-0000B1200000}"/>
    <cellStyle name="40% - Accent4 6 3" xfId="666" xr:uid="{00000000-0005-0000-0000-0000B2200000}"/>
    <cellStyle name="40% - Accent4 6 3 10" xfId="9299" xr:uid="{00000000-0005-0000-0000-0000B3200000}"/>
    <cellStyle name="40% - Accent4 6 3 2" xfId="667" xr:uid="{00000000-0005-0000-0000-0000B4200000}"/>
    <cellStyle name="40% - Accent4 6 3 2 2" xfId="2440" xr:uid="{00000000-0005-0000-0000-0000B5200000}"/>
    <cellStyle name="40% - Accent4 6 3 2 2 2" xfId="10236" xr:uid="{00000000-0005-0000-0000-0000B6200000}"/>
    <cellStyle name="40% - Accent4 6 3 2 3" xfId="4220" xr:uid="{00000000-0005-0000-0000-0000B7200000}"/>
    <cellStyle name="40% - Accent4 6 3 2 3 2" xfId="11728" xr:uid="{00000000-0005-0000-0000-0000B8200000}"/>
    <cellStyle name="40% - Accent4 6 3 2 4" xfId="6649" xr:uid="{00000000-0005-0000-0000-0000B9200000}"/>
    <cellStyle name="40% - Accent4 6 3 2 4 2" xfId="13927" xr:uid="{00000000-0005-0000-0000-0000BA200000}"/>
    <cellStyle name="40% - Accent4 6 3 2 5" xfId="8136" xr:uid="{00000000-0005-0000-0000-0000BB200000}"/>
    <cellStyle name="40% - Accent4 6 3 2 5 2" xfId="15228" xr:uid="{00000000-0005-0000-0000-0000BC200000}"/>
    <cellStyle name="40% - Accent4 6 3 2 6" xfId="9300" xr:uid="{00000000-0005-0000-0000-0000BD200000}"/>
    <cellStyle name="40% - Accent4 6 3 3" xfId="2439" xr:uid="{00000000-0005-0000-0000-0000BE200000}"/>
    <cellStyle name="40% - Accent4 6 3 3 2" xfId="6650" xr:uid="{00000000-0005-0000-0000-0000BF200000}"/>
    <cellStyle name="40% - Accent4 6 3 3 2 2" xfId="13928" xr:uid="{00000000-0005-0000-0000-0000C0200000}"/>
    <cellStyle name="40% - Accent4 6 3 3 3" xfId="10235" xr:uid="{00000000-0005-0000-0000-0000C1200000}"/>
    <cellStyle name="40% - Accent4 6 3 4" xfId="3524" xr:uid="{00000000-0005-0000-0000-0000C2200000}"/>
    <cellStyle name="40% - Accent4 6 3 4 2" xfId="11032" xr:uid="{00000000-0005-0000-0000-0000C3200000}"/>
    <cellStyle name="40% - Accent4 6 3 5" xfId="4219" xr:uid="{00000000-0005-0000-0000-0000C4200000}"/>
    <cellStyle name="40% - Accent4 6 3 5 2" xfId="11727" xr:uid="{00000000-0005-0000-0000-0000C5200000}"/>
    <cellStyle name="40% - Accent4 6 3 6" xfId="5088" xr:uid="{00000000-0005-0000-0000-0000C6200000}"/>
    <cellStyle name="40% - Accent4 6 3 6 2" xfId="12366" xr:uid="{00000000-0005-0000-0000-0000C7200000}"/>
    <cellStyle name="40% - Accent4 6 3 7" xfId="5669" xr:uid="{00000000-0005-0000-0000-0000C8200000}"/>
    <cellStyle name="40% - Accent4 6 3 7 2" xfId="12947" xr:uid="{00000000-0005-0000-0000-0000C9200000}"/>
    <cellStyle name="40% - Accent4 6 3 8" xfId="6648" xr:uid="{00000000-0005-0000-0000-0000CA200000}"/>
    <cellStyle name="40% - Accent4 6 3 8 2" xfId="13926" xr:uid="{00000000-0005-0000-0000-0000CB200000}"/>
    <cellStyle name="40% - Accent4 6 3 9" xfId="7555" xr:uid="{00000000-0005-0000-0000-0000CC200000}"/>
    <cellStyle name="40% - Accent4 6 3 9 2" xfId="14647" xr:uid="{00000000-0005-0000-0000-0000CD200000}"/>
    <cellStyle name="40% - Accent4 6 4" xfId="668" xr:uid="{00000000-0005-0000-0000-0000CE200000}"/>
    <cellStyle name="40% - Accent4 6 4 2" xfId="2441" xr:uid="{00000000-0005-0000-0000-0000CF200000}"/>
    <cellStyle name="40% - Accent4 6 4 2 2" xfId="10237" xr:uid="{00000000-0005-0000-0000-0000D0200000}"/>
    <cellStyle name="40% - Accent4 6 4 3" xfId="4221" xr:uid="{00000000-0005-0000-0000-0000D1200000}"/>
    <cellStyle name="40% - Accent4 6 4 3 2" xfId="11729" xr:uid="{00000000-0005-0000-0000-0000D2200000}"/>
    <cellStyle name="40% - Accent4 6 4 4" xfId="6651" xr:uid="{00000000-0005-0000-0000-0000D3200000}"/>
    <cellStyle name="40% - Accent4 6 4 4 2" xfId="13929" xr:uid="{00000000-0005-0000-0000-0000D4200000}"/>
    <cellStyle name="40% - Accent4 6 4 5" xfId="7847" xr:uid="{00000000-0005-0000-0000-0000D5200000}"/>
    <cellStyle name="40% - Accent4 6 4 5 2" xfId="14939" xr:uid="{00000000-0005-0000-0000-0000D6200000}"/>
    <cellStyle name="40% - Accent4 6 4 6" xfId="9301" xr:uid="{00000000-0005-0000-0000-0000D7200000}"/>
    <cellStyle name="40% - Accent4 6 5" xfId="2434" xr:uid="{00000000-0005-0000-0000-0000D8200000}"/>
    <cellStyle name="40% - Accent4 6 5 2" xfId="6652" xr:uid="{00000000-0005-0000-0000-0000D9200000}"/>
    <cellStyle name="40% - Accent4 6 5 2 2" xfId="13930" xr:uid="{00000000-0005-0000-0000-0000DA200000}"/>
    <cellStyle name="40% - Accent4 6 5 3" xfId="10230" xr:uid="{00000000-0005-0000-0000-0000DB200000}"/>
    <cellStyle name="40% - Accent4 6 6" xfId="3222" xr:uid="{00000000-0005-0000-0000-0000DC200000}"/>
    <cellStyle name="40% - Accent4 6 6 2" xfId="10733" xr:uid="{00000000-0005-0000-0000-0000DD200000}"/>
    <cellStyle name="40% - Accent4 6 7" xfId="4214" xr:uid="{00000000-0005-0000-0000-0000DE200000}"/>
    <cellStyle name="40% - Accent4 6 7 2" xfId="11722" xr:uid="{00000000-0005-0000-0000-0000DF200000}"/>
    <cellStyle name="40% - Accent4 6 8" xfId="4799" xr:uid="{00000000-0005-0000-0000-0000E0200000}"/>
    <cellStyle name="40% - Accent4 6 8 2" xfId="12077" xr:uid="{00000000-0005-0000-0000-0000E1200000}"/>
    <cellStyle name="40% - Accent4 6 9" xfId="5380" xr:uid="{00000000-0005-0000-0000-0000E2200000}"/>
    <cellStyle name="40% - Accent4 6 9 2" xfId="12658" xr:uid="{00000000-0005-0000-0000-0000E3200000}"/>
    <cellStyle name="40% - Accent4 7" xfId="669" xr:uid="{00000000-0005-0000-0000-0000E4200000}"/>
    <cellStyle name="40% - Accent4 7 10" xfId="7284" xr:uid="{00000000-0005-0000-0000-0000E5200000}"/>
    <cellStyle name="40% - Accent4 7 10 2" xfId="14376" xr:uid="{00000000-0005-0000-0000-0000E6200000}"/>
    <cellStyle name="40% - Accent4 7 11" xfId="9302" xr:uid="{00000000-0005-0000-0000-0000E7200000}"/>
    <cellStyle name="40% - Accent4 7 2" xfId="670" xr:uid="{00000000-0005-0000-0000-0000E8200000}"/>
    <cellStyle name="40% - Accent4 7 2 10" xfId="9303" xr:uid="{00000000-0005-0000-0000-0000E9200000}"/>
    <cellStyle name="40% - Accent4 7 2 2" xfId="671" xr:uid="{00000000-0005-0000-0000-0000EA200000}"/>
    <cellStyle name="40% - Accent4 7 2 2 2" xfId="2444" xr:uid="{00000000-0005-0000-0000-0000EB200000}"/>
    <cellStyle name="40% - Accent4 7 2 2 2 2" xfId="10240" xr:uid="{00000000-0005-0000-0000-0000EC200000}"/>
    <cellStyle name="40% - Accent4 7 2 2 3" xfId="4224" xr:uid="{00000000-0005-0000-0000-0000ED200000}"/>
    <cellStyle name="40% - Accent4 7 2 2 3 2" xfId="11732" xr:uid="{00000000-0005-0000-0000-0000EE200000}"/>
    <cellStyle name="40% - Accent4 7 2 2 4" xfId="6655" xr:uid="{00000000-0005-0000-0000-0000EF200000}"/>
    <cellStyle name="40% - Accent4 7 2 2 4 2" xfId="13933" xr:uid="{00000000-0005-0000-0000-0000F0200000}"/>
    <cellStyle name="40% - Accent4 7 2 2 5" xfId="8154" xr:uid="{00000000-0005-0000-0000-0000F1200000}"/>
    <cellStyle name="40% - Accent4 7 2 2 5 2" xfId="15246" xr:uid="{00000000-0005-0000-0000-0000F2200000}"/>
    <cellStyle name="40% - Accent4 7 2 2 6" xfId="9304" xr:uid="{00000000-0005-0000-0000-0000F3200000}"/>
    <cellStyle name="40% - Accent4 7 2 3" xfId="2443" xr:uid="{00000000-0005-0000-0000-0000F4200000}"/>
    <cellStyle name="40% - Accent4 7 2 3 2" xfId="6656" xr:uid="{00000000-0005-0000-0000-0000F5200000}"/>
    <cellStyle name="40% - Accent4 7 2 3 2 2" xfId="13934" xr:uid="{00000000-0005-0000-0000-0000F6200000}"/>
    <cellStyle name="40% - Accent4 7 2 3 3" xfId="10239" xr:uid="{00000000-0005-0000-0000-0000F7200000}"/>
    <cellStyle name="40% - Accent4 7 2 4" xfId="3542" xr:uid="{00000000-0005-0000-0000-0000F8200000}"/>
    <cellStyle name="40% - Accent4 7 2 4 2" xfId="11050" xr:uid="{00000000-0005-0000-0000-0000F9200000}"/>
    <cellStyle name="40% - Accent4 7 2 5" xfId="4223" xr:uid="{00000000-0005-0000-0000-0000FA200000}"/>
    <cellStyle name="40% - Accent4 7 2 5 2" xfId="11731" xr:uid="{00000000-0005-0000-0000-0000FB200000}"/>
    <cellStyle name="40% - Accent4 7 2 6" xfId="5106" xr:uid="{00000000-0005-0000-0000-0000FC200000}"/>
    <cellStyle name="40% - Accent4 7 2 6 2" xfId="12384" xr:uid="{00000000-0005-0000-0000-0000FD200000}"/>
    <cellStyle name="40% - Accent4 7 2 7" xfId="5687" xr:uid="{00000000-0005-0000-0000-0000FE200000}"/>
    <cellStyle name="40% - Accent4 7 2 7 2" xfId="12965" xr:uid="{00000000-0005-0000-0000-0000FF200000}"/>
    <cellStyle name="40% - Accent4 7 2 8" xfId="6654" xr:uid="{00000000-0005-0000-0000-000000210000}"/>
    <cellStyle name="40% - Accent4 7 2 8 2" xfId="13932" xr:uid="{00000000-0005-0000-0000-000001210000}"/>
    <cellStyle name="40% - Accent4 7 2 9" xfId="7573" xr:uid="{00000000-0005-0000-0000-000002210000}"/>
    <cellStyle name="40% - Accent4 7 2 9 2" xfId="14665" xr:uid="{00000000-0005-0000-0000-000003210000}"/>
    <cellStyle name="40% - Accent4 7 3" xfId="672" xr:uid="{00000000-0005-0000-0000-000004210000}"/>
    <cellStyle name="40% - Accent4 7 3 2" xfId="2445" xr:uid="{00000000-0005-0000-0000-000005210000}"/>
    <cellStyle name="40% - Accent4 7 3 2 2" xfId="10241" xr:uid="{00000000-0005-0000-0000-000006210000}"/>
    <cellStyle name="40% - Accent4 7 3 3" xfId="4225" xr:uid="{00000000-0005-0000-0000-000007210000}"/>
    <cellStyle name="40% - Accent4 7 3 3 2" xfId="11733" xr:uid="{00000000-0005-0000-0000-000008210000}"/>
    <cellStyle name="40% - Accent4 7 3 4" xfId="6657" xr:uid="{00000000-0005-0000-0000-000009210000}"/>
    <cellStyle name="40% - Accent4 7 3 4 2" xfId="13935" xr:uid="{00000000-0005-0000-0000-00000A210000}"/>
    <cellStyle name="40% - Accent4 7 3 5" xfId="7865" xr:uid="{00000000-0005-0000-0000-00000B210000}"/>
    <cellStyle name="40% - Accent4 7 3 5 2" xfId="14957" xr:uid="{00000000-0005-0000-0000-00000C210000}"/>
    <cellStyle name="40% - Accent4 7 3 6" xfId="9305" xr:uid="{00000000-0005-0000-0000-00000D210000}"/>
    <cellStyle name="40% - Accent4 7 4" xfId="2442" xr:uid="{00000000-0005-0000-0000-00000E210000}"/>
    <cellStyle name="40% - Accent4 7 4 2" xfId="6658" xr:uid="{00000000-0005-0000-0000-00000F210000}"/>
    <cellStyle name="40% - Accent4 7 4 2 2" xfId="13936" xr:uid="{00000000-0005-0000-0000-000010210000}"/>
    <cellStyle name="40% - Accent4 7 4 3" xfId="10238" xr:uid="{00000000-0005-0000-0000-000011210000}"/>
    <cellStyle name="40% - Accent4 7 5" xfId="3240" xr:uid="{00000000-0005-0000-0000-000012210000}"/>
    <cellStyle name="40% - Accent4 7 5 2" xfId="10751" xr:uid="{00000000-0005-0000-0000-000013210000}"/>
    <cellStyle name="40% - Accent4 7 6" xfId="4222" xr:uid="{00000000-0005-0000-0000-000014210000}"/>
    <cellStyle name="40% - Accent4 7 6 2" xfId="11730" xr:uid="{00000000-0005-0000-0000-000015210000}"/>
    <cellStyle name="40% - Accent4 7 7" xfId="4817" xr:uid="{00000000-0005-0000-0000-000016210000}"/>
    <cellStyle name="40% - Accent4 7 7 2" xfId="12095" xr:uid="{00000000-0005-0000-0000-000017210000}"/>
    <cellStyle name="40% - Accent4 7 8" xfId="5398" xr:uid="{00000000-0005-0000-0000-000018210000}"/>
    <cellStyle name="40% - Accent4 7 8 2" xfId="12676" xr:uid="{00000000-0005-0000-0000-000019210000}"/>
    <cellStyle name="40% - Accent4 7 9" xfId="6653" xr:uid="{00000000-0005-0000-0000-00001A210000}"/>
    <cellStyle name="40% - Accent4 7 9 2" xfId="13931" xr:uid="{00000000-0005-0000-0000-00001B210000}"/>
    <cellStyle name="40% - Accent4 8" xfId="673" xr:uid="{00000000-0005-0000-0000-00001C210000}"/>
    <cellStyle name="40% - Accent4 8 10" xfId="9306" xr:uid="{00000000-0005-0000-0000-00001D210000}"/>
    <cellStyle name="40% - Accent4 8 2" xfId="674" xr:uid="{00000000-0005-0000-0000-00001E210000}"/>
    <cellStyle name="40% - Accent4 8 2 2" xfId="2447" xr:uid="{00000000-0005-0000-0000-00001F210000}"/>
    <cellStyle name="40% - Accent4 8 2 2 2" xfId="10243" xr:uid="{00000000-0005-0000-0000-000020210000}"/>
    <cellStyle name="40% - Accent4 8 2 3" xfId="4227" xr:uid="{00000000-0005-0000-0000-000021210000}"/>
    <cellStyle name="40% - Accent4 8 2 3 2" xfId="11735" xr:uid="{00000000-0005-0000-0000-000022210000}"/>
    <cellStyle name="40% - Accent4 8 2 4" xfId="6660" xr:uid="{00000000-0005-0000-0000-000023210000}"/>
    <cellStyle name="40% - Accent4 8 2 4 2" xfId="13938" xr:uid="{00000000-0005-0000-0000-000024210000}"/>
    <cellStyle name="40% - Accent4 8 2 5" xfId="8010" xr:uid="{00000000-0005-0000-0000-000025210000}"/>
    <cellStyle name="40% - Accent4 8 2 5 2" xfId="15102" xr:uid="{00000000-0005-0000-0000-000026210000}"/>
    <cellStyle name="40% - Accent4 8 2 6" xfId="9307" xr:uid="{00000000-0005-0000-0000-000027210000}"/>
    <cellStyle name="40% - Accent4 8 3" xfId="2446" xr:uid="{00000000-0005-0000-0000-000028210000}"/>
    <cellStyle name="40% - Accent4 8 3 2" xfId="6661" xr:uid="{00000000-0005-0000-0000-000029210000}"/>
    <cellStyle name="40% - Accent4 8 3 2 2" xfId="13939" xr:uid="{00000000-0005-0000-0000-00002A210000}"/>
    <cellStyle name="40% - Accent4 8 3 3" xfId="10242" xr:uid="{00000000-0005-0000-0000-00002B210000}"/>
    <cellStyle name="40% - Accent4 8 4" xfId="3388" xr:uid="{00000000-0005-0000-0000-00002C210000}"/>
    <cellStyle name="40% - Accent4 8 4 2" xfId="10898" xr:uid="{00000000-0005-0000-0000-00002D210000}"/>
    <cellStyle name="40% - Accent4 8 5" xfId="4226" xr:uid="{00000000-0005-0000-0000-00002E210000}"/>
    <cellStyle name="40% - Accent4 8 5 2" xfId="11734" xr:uid="{00000000-0005-0000-0000-00002F210000}"/>
    <cellStyle name="40% - Accent4 8 6" xfId="4962" xr:uid="{00000000-0005-0000-0000-000030210000}"/>
    <cellStyle name="40% - Accent4 8 6 2" xfId="12240" xr:uid="{00000000-0005-0000-0000-000031210000}"/>
    <cellStyle name="40% - Accent4 8 7" xfId="5543" xr:uid="{00000000-0005-0000-0000-000032210000}"/>
    <cellStyle name="40% - Accent4 8 7 2" xfId="12821" xr:uid="{00000000-0005-0000-0000-000033210000}"/>
    <cellStyle name="40% - Accent4 8 8" xfId="6659" xr:uid="{00000000-0005-0000-0000-000034210000}"/>
    <cellStyle name="40% - Accent4 8 8 2" xfId="13937" xr:uid="{00000000-0005-0000-0000-000035210000}"/>
    <cellStyle name="40% - Accent4 8 9" xfId="7429" xr:uid="{00000000-0005-0000-0000-000036210000}"/>
    <cellStyle name="40% - Accent4 8 9 2" xfId="14521" xr:uid="{00000000-0005-0000-0000-000037210000}"/>
    <cellStyle name="40% - Accent4 9" xfId="675" xr:uid="{00000000-0005-0000-0000-000038210000}"/>
    <cellStyle name="40% - Accent4 9 2" xfId="2448" xr:uid="{00000000-0005-0000-0000-000039210000}"/>
    <cellStyle name="40% - Accent4 9 2 2" xfId="10244" xr:uid="{00000000-0005-0000-0000-00003A210000}"/>
    <cellStyle name="40% - Accent4 9 3" xfId="4228" xr:uid="{00000000-0005-0000-0000-00003B210000}"/>
    <cellStyle name="40% - Accent4 9 3 2" xfId="11736" xr:uid="{00000000-0005-0000-0000-00003C210000}"/>
    <cellStyle name="40% - Accent4 9 4" xfId="6662" xr:uid="{00000000-0005-0000-0000-00003D210000}"/>
    <cellStyle name="40% - Accent4 9 4 2" xfId="13940" xr:uid="{00000000-0005-0000-0000-00003E210000}"/>
    <cellStyle name="40% - Accent4 9 5" xfId="8394" xr:uid="{00000000-0005-0000-0000-00003F210000}"/>
    <cellStyle name="40% - Accent4 9 5 2" xfId="15437" xr:uid="{00000000-0005-0000-0000-000040210000}"/>
    <cellStyle name="40% - Accent4 9 6" xfId="9308" xr:uid="{00000000-0005-0000-0000-000041210000}"/>
    <cellStyle name="40% - Accent5" xfId="37" builtinId="47" customBuiltin="1"/>
    <cellStyle name="40% - Accent5 10" xfId="677" xr:uid="{00000000-0005-0000-0000-000043210000}"/>
    <cellStyle name="40% - Accent5 10 2" xfId="2450" xr:uid="{00000000-0005-0000-0000-000044210000}"/>
    <cellStyle name="40% - Accent5 10 2 2" xfId="4231" xr:uid="{00000000-0005-0000-0000-000045210000}"/>
    <cellStyle name="40% - Accent5 10 2 2 2" xfId="11739" xr:uid="{00000000-0005-0000-0000-000046210000}"/>
    <cellStyle name="40% - Accent5 10 2 3" xfId="6665" xr:uid="{00000000-0005-0000-0000-000047210000}"/>
    <cellStyle name="40% - Accent5 10 2 3 2" xfId="13943" xr:uid="{00000000-0005-0000-0000-000048210000}"/>
    <cellStyle name="40% - Accent5 10 2 4" xfId="10246" xr:uid="{00000000-0005-0000-0000-000049210000}"/>
    <cellStyle name="40% - Accent5 10 3" xfId="4230" xr:uid="{00000000-0005-0000-0000-00004A210000}"/>
    <cellStyle name="40% - Accent5 10 3 2" xfId="11738" xr:uid="{00000000-0005-0000-0000-00004B210000}"/>
    <cellStyle name="40% - Accent5 10 4" xfId="6664" xr:uid="{00000000-0005-0000-0000-00004C210000}"/>
    <cellStyle name="40% - Accent5 10 4 2" xfId="13942" xr:uid="{00000000-0005-0000-0000-00004D210000}"/>
    <cellStyle name="40% - Accent5 10 5" xfId="8484" xr:uid="{00000000-0005-0000-0000-00004E210000}"/>
    <cellStyle name="40% - Accent5 10 5 2" xfId="15527" xr:uid="{00000000-0005-0000-0000-00004F210000}"/>
    <cellStyle name="40% - Accent5 10 6" xfId="9310" xr:uid="{00000000-0005-0000-0000-000050210000}"/>
    <cellStyle name="40% - Accent5 11" xfId="678" xr:uid="{00000000-0005-0000-0000-000051210000}"/>
    <cellStyle name="40% - Accent5 11 2" xfId="2451" xr:uid="{00000000-0005-0000-0000-000052210000}"/>
    <cellStyle name="40% - Accent5 11 2 2" xfId="10247" xr:uid="{00000000-0005-0000-0000-000053210000}"/>
    <cellStyle name="40% - Accent5 11 3" xfId="4232" xr:uid="{00000000-0005-0000-0000-000054210000}"/>
    <cellStyle name="40% - Accent5 11 3 2" xfId="11740" xr:uid="{00000000-0005-0000-0000-000055210000}"/>
    <cellStyle name="40% - Accent5 11 4" xfId="6666" xr:uid="{00000000-0005-0000-0000-000056210000}"/>
    <cellStyle name="40% - Accent5 11 4 2" xfId="13944" xr:uid="{00000000-0005-0000-0000-000057210000}"/>
    <cellStyle name="40% - Accent5 11 5" xfId="8573" xr:uid="{00000000-0005-0000-0000-000058210000}"/>
    <cellStyle name="40% - Accent5 11 5 2" xfId="15616" xr:uid="{00000000-0005-0000-0000-000059210000}"/>
    <cellStyle name="40% - Accent5 11 6" xfId="9311" xr:uid="{00000000-0005-0000-0000-00005A210000}"/>
    <cellStyle name="40% - Accent5 12" xfId="679" xr:uid="{00000000-0005-0000-0000-00005B210000}"/>
    <cellStyle name="40% - Accent5 12 2" xfId="680" xr:uid="{00000000-0005-0000-0000-00005C210000}"/>
    <cellStyle name="40% - Accent5 12 2 2" xfId="2453" xr:uid="{00000000-0005-0000-0000-00005D210000}"/>
    <cellStyle name="40% - Accent5 12 2 2 2" xfId="10249" xr:uid="{00000000-0005-0000-0000-00005E210000}"/>
    <cellStyle name="40% - Accent5 12 2 3" xfId="4234" xr:uid="{00000000-0005-0000-0000-00005F210000}"/>
    <cellStyle name="40% - Accent5 12 2 3 2" xfId="11742" xr:uid="{00000000-0005-0000-0000-000060210000}"/>
    <cellStyle name="40% - Accent5 12 2 4" xfId="6668" xr:uid="{00000000-0005-0000-0000-000061210000}"/>
    <cellStyle name="40% - Accent5 12 2 4 2" xfId="13946" xr:uid="{00000000-0005-0000-0000-000062210000}"/>
    <cellStyle name="40% - Accent5 12 2 5" xfId="9313" xr:uid="{00000000-0005-0000-0000-000063210000}"/>
    <cellStyle name="40% - Accent5 12 3" xfId="2452" xr:uid="{00000000-0005-0000-0000-000064210000}"/>
    <cellStyle name="40% - Accent5 12 3 2" xfId="10248" xr:uid="{00000000-0005-0000-0000-000065210000}"/>
    <cellStyle name="40% - Accent5 12 4" xfId="4233" xr:uid="{00000000-0005-0000-0000-000066210000}"/>
    <cellStyle name="40% - Accent5 12 4 2" xfId="11741" xr:uid="{00000000-0005-0000-0000-000067210000}"/>
    <cellStyle name="40% - Accent5 12 5" xfId="6667" xr:uid="{00000000-0005-0000-0000-000068210000}"/>
    <cellStyle name="40% - Accent5 12 5 2" xfId="13945" xr:uid="{00000000-0005-0000-0000-000069210000}"/>
    <cellStyle name="40% - Accent5 12 6" xfId="7725" xr:uid="{00000000-0005-0000-0000-00006A210000}"/>
    <cellStyle name="40% - Accent5 12 6 2" xfId="14817" xr:uid="{00000000-0005-0000-0000-00006B210000}"/>
    <cellStyle name="40% - Accent5 12 7" xfId="9312" xr:uid="{00000000-0005-0000-0000-00006C210000}"/>
    <cellStyle name="40% - Accent5 13" xfId="681" xr:uid="{00000000-0005-0000-0000-00006D210000}"/>
    <cellStyle name="40% - Accent5 13 2" xfId="2454" xr:uid="{00000000-0005-0000-0000-00006E210000}"/>
    <cellStyle name="40% - Accent5 13 2 2" xfId="10250" xr:uid="{00000000-0005-0000-0000-00006F210000}"/>
    <cellStyle name="40% - Accent5 13 3" xfId="4235" xr:uid="{00000000-0005-0000-0000-000070210000}"/>
    <cellStyle name="40% - Accent5 13 3 2" xfId="11743" xr:uid="{00000000-0005-0000-0000-000071210000}"/>
    <cellStyle name="40% - Accent5 13 4" xfId="6669" xr:uid="{00000000-0005-0000-0000-000072210000}"/>
    <cellStyle name="40% - Accent5 13 4 2" xfId="13947" xr:uid="{00000000-0005-0000-0000-000073210000}"/>
    <cellStyle name="40% - Accent5 13 5" xfId="9314" xr:uid="{00000000-0005-0000-0000-000074210000}"/>
    <cellStyle name="40% - Accent5 14" xfId="682" xr:uid="{00000000-0005-0000-0000-000075210000}"/>
    <cellStyle name="40% - Accent5 14 2" xfId="2455" xr:uid="{00000000-0005-0000-0000-000076210000}"/>
    <cellStyle name="40% - Accent5 14 2 2" xfId="10251" xr:uid="{00000000-0005-0000-0000-000077210000}"/>
    <cellStyle name="40% - Accent5 14 3" xfId="4236" xr:uid="{00000000-0005-0000-0000-000078210000}"/>
    <cellStyle name="40% - Accent5 14 3 2" xfId="11744" xr:uid="{00000000-0005-0000-0000-000079210000}"/>
    <cellStyle name="40% - Accent5 14 4" xfId="6670" xr:uid="{00000000-0005-0000-0000-00007A210000}"/>
    <cellStyle name="40% - Accent5 14 4 2" xfId="13948" xr:uid="{00000000-0005-0000-0000-00007B210000}"/>
    <cellStyle name="40% - Accent5 14 5" xfId="9315" xr:uid="{00000000-0005-0000-0000-00007C210000}"/>
    <cellStyle name="40% - Accent5 15" xfId="683" xr:uid="{00000000-0005-0000-0000-00007D210000}"/>
    <cellStyle name="40% - Accent5 15 2" xfId="2456" xr:uid="{00000000-0005-0000-0000-00007E210000}"/>
    <cellStyle name="40% - Accent5 15 2 2" xfId="10252" xr:uid="{00000000-0005-0000-0000-00007F210000}"/>
    <cellStyle name="40% - Accent5 15 3" xfId="4237" xr:uid="{00000000-0005-0000-0000-000080210000}"/>
    <cellStyle name="40% - Accent5 15 3 2" xfId="11745" xr:uid="{00000000-0005-0000-0000-000081210000}"/>
    <cellStyle name="40% - Accent5 15 4" xfId="6671" xr:uid="{00000000-0005-0000-0000-000082210000}"/>
    <cellStyle name="40% - Accent5 15 4 2" xfId="13949" xr:uid="{00000000-0005-0000-0000-000083210000}"/>
    <cellStyle name="40% - Accent5 15 5" xfId="9316" xr:uid="{00000000-0005-0000-0000-000084210000}"/>
    <cellStyle name="40% - Accent5 16" xfId="684" xr:uid="{00000000-0005-0000-0000-000085210000}"/>
    <cellStyle name="40% - Accent5 16 2" xfId="2457" xr:uid="{00000000-0005-0000-0000-000086210000}"/>
    <cellStyle name="40% - Accent5 16 2 2" xfId="10253" xr:uid="{00000000-0005-0000-0000-000087210000}"/>
    <cellStyle name="40% - Accent5 16 3" xfId="4238" xr:uid="{00000000-0005-0000-0000-000088210000}"/>
    <cellStyle name="40% - Accent5 16 3 2" xfId="11746" xr:uid="{00000000-0005-0000-0000-000089210000}"/>
    <cellStyle name="40% - Accent5 16 4" xfId="6672" xr:uid="{00000000-0005-0000-0000-00008A210000}"/>
    <cellStyle name="40% - Accent5 16 4 2" xfId="13950" xr:uid="{00000000-0005-0000-0000-00008B210000}"/>
    <cellStyle name="40% - Accent5 16 5" xfId="9317" xr:uid="{00000000-0005-0000-0000-00008C210000}"/>
    <cellStyle name="40% - Accent5 17" xfId="685" xr:uid="{00000000-0005-0000-0000-00008D210000}"/>
    <cellStyle name="40% - Accent5 17 2" xfId="2458" xr:uid="{00000000-0005-0000-0000-00008E210000}"/>
    <cellStyle name="40% - Accent5 17 2 2" xfId="10254" xr:uid="{00000000-0005-0000-0000-00008F210000}"/>
    <cellStyle name="40% - Accent5 17 3" xfId="4239" xr:uid="{00000000-0005-0000-0000-000090210000}"/>
    <cellStyle name="40% - Accent5 17 3 2" xfId="11747" xr:uid="{00000000-0005-0000-0000-000091210000}"/>
    <cellStyle name="40% - Accent5 17 4" xfId="6673" xr:uid="{00000000-0005-0000-0000-000092210000}"/>
    <cellStyle name="40% - Accent5 17 4 2" xfId="13951" xr:uid="{00000000-0005-0000-0000-000093210000}"/>
    <cellStyle name="40% - Accent5 17 5" xfId="9318" xr:uid="{00000000-0005-0000-0000-000094210000}"/>
    <cellStyle name="40% - Accent5 18" xfId="686" xr:uid="{00000000-0005-0000-0000-000095210000}"/>
    <cellStyle name="40% - Accent5 18 2" xfId="2459" xr:uid="{00000000-0005-0000-0000-000096210000}"/>
    <cellStyle name="40% - Accent5 18 2 2" xfId="10255" xr:uid="{00000000-0005-0000-0000-000097210000}"/>
    <cellStyle name="40% - Accent5 18 3" xfId="4240" xr:uid="{00000000-0005-0000-0000-000098210000}"/>
    <cellStyle name="40% - Accent5 18 3 2" xfId="11748" xr:uid="{00000000-0005-0000-0000-000099210000}"/>
    <cellStyle name="40% - Accent5 18 4" xfId="6674" xr:uid="{00000000-0005-0000-0000-00009A210000}"/>
    <cellStyle name="40% - Accent5 18 4 2" xfId="13952" xr:uid="{00000000-0005-0000-0000-00009B210000}"/>
    <cellStyle name="40% - Accent5 18 5" xfId="9319" xr:uid="{00000000-0005-0000-0000-00009C210000}"/>
    <cellStyle name="40% - Accent5 19" xfId="1759" xr:uid="{00000000-0005-0000-0000-00009D210000}"/>
    <cellStyle name="40% - Accent5 19 2" xfId="3009" xr:uid="{00000000-0005-0000-0000-00009E210000}"/>
    <cellStyle name="40% - Accent5 19 2 2" xfId="10526" xr:uid="{00000000-0005-0000-0000-00009F210000}"/>
    <cellStyle name="40% - Accent5 19 3" xfId="4241" xr:uid="{00000000-0005-0000-0000-0000A0210000}"/>
    <cellStyle name="40% - Accent5 19 3 2" xfId="11749" xr:uid="{00000000-0005-0000-0000-0000A1210000}"/>
    <cellStyle name="40% - Accent5 19 4" xfId="6675" xr:uid="{00000000-0005-0000-0000-0000A2210000}"/>
    <cellStyle name="40% - Accent5 19 4 2" xfId="13953" xr:uid="{00000000-0005-0000-0000-0000A3210000}"/>
    <cellStyle name="40% - Accent5 19 5" xfId="9588" xr:uid="{00000000-0005-0000-0000-0000A4210000}"/>
    <cellStyle name="40% - Accent5 2" xfId="687" xr:uid="{00000000-0005-0000-0000-0000A5210000}"/>
    <cellStyle name="40% - Accent5 2 10" xfId="3135" xr:uid="{00000000-0005-0000-0000-0000A6210000}"/>
    <cellStyle name="40% - Accent5 2 10 2" xfId="6677" xr:uid="{00000000-0005-0000-0000-0000A7210000}"/>
    <cellStyle name="40% - Accent5 2 10 2 2" xfId="13955" xr:uid="{00000000-0005-0000-0000-0000A8210000}"/>
    <cellStyle name="40% - Accent5 2 10 3" xfId="10646" xr:uid="{00000000-0005-0000-0000-0000A9210000}"/>
    <cellStyle name="40% - Accent5 2 11" xfId="4242" xr:uid="{00000000-0005-0000-0000-0000AA210000}"/>
    <cellStyle name="40% - Accent5 2 11 2" xfId="11750" xr:uid="{00000000-0005-0000-0000-0000AB210000}"/>
    <cellStyle name="40% - Accent5 2 12" xfId="4733" xr:uid="{00000000-0005-0000-0000-0000AC210000}"/>
    <cellStyle name="40% - Accent5 2 12 2" xfId="12011" xr:uid="{00000000-0005-0000-0000-0000AD210000}"/>
    <cellStyle name="40% - Accent5 2 13" xfId="5314" xr:uid="{00000000-0005-0000-0000-0000AE210000}"/>
    <cellStyle name="40% - Accent5 2 13 2" xfId="12592" xr:uid="{00000000-0005-0000-0000-0000AF210000}"/>
    <cellStyle name="40% - Accent5 2 14" xfId="6676" xr:uid="{00000000-0005-0000-0000-0000B0210000}"/>
    <cellStyle name="40% - Accent5 2 14 2" xfId="13954" xr:uid="{00000000-0005-0000-0000-0000B1210000}"/>
    <cellStyle name="40% - Accent5 2 15" xfId="7200" xr:uid="{00000000-0005-0000-0000-0000B2210000}"/>
    <cellStyle name="40% - Accent5 2 15 2" xfId="14292" xr:uid="{00000000-0005-0000-0000-0000B3210000}"/>
    <cellStyle name="40% - Accent5 2 16" xfId="8646" xr:uid="{00000000-0005-0000-0000-0000B4210000}"/>
    <cellStyle name="40% - Accent5 2 17" xfId="9320" xr:uid="{00000000-0005-0000-0000-0000B5210000}"/>
    <cellStyle name="40% - Accent5 2 2" xfId="688" xr:uid="{00000000-0005-0000-0000-0000B6210000}"/>
    <cellStyle name="40% - Accent5 2 2 10" xfId="6678" xr:uid="{00000000-0005-0000-0000-0000B7210000}"/>
    <cellStyle name="40% - Accent5 2 2 10 2" xfId="13956" xr:uid="{00000000-0005-0000-0000-0000B8210000}"/>
    <cellStyle name="40% - Accent5 2 2 11" xfId="7246" xr:uid="{00000000-0005-0000-0000-0000B9210000}"/>
    <cellStyle name="40% - Accent5 2 2 11 2" xfId="14338" xr:uid="{00000000-0005-0000-0000-0000BA210000}"/>
    <cellStyle name="40% - Accent5 2 2 12" xfId="9321" xr:uid="{00000000-0005-0000-0000-0000BB210000}"/>
    <cellStyle name="40% - Accent5 2 2 2" xfId="689" xr:uid="{00000000-0005-0000-0000-0000BC210000}"/>
    <cellStyle name="40% - Accent5 2 2 2 10" xfId="7389" xr:uid="{00000000-0005-0000-0000-0000BD210000}"/>
    <cellStyle name="40% - Accent5 2 2 2 10 2" xfId="14481" xr:uid="{00000000-0005-0000-0000-0000BE210000}"/>
    <cellStyle name="40% - Accent5 2 2 2 11" xfId="9322" xr:uid="{00000000-0005-0000-0000-0000BF210000}"/>
    <cellStyle name="40% - Accent5 2 2 2 2" xfId="690" xr:uid="{00000000-0005-0000-0000-0000C0210000}"/>
    <cellStyle name="40% - Accent5 2 2 2 2 10" xfId="9323" xr:uid="{00000000-0005-0000-0000-0000C1210000}"/>
    <cellStyle name="40% - Accent5 2 2 2 2 2" xfId="691" xr:uid="{00000000-0005-0000-0000-0000C2210000}"/>
    <cellStyle name="40% - Accent5 2 2 2 2 2 2" xfId="2464" xr:uid="{00000000-0005-0000-0000-0000C3210000}"/>
    <cellStyle name="40% - Accent5 2 2 2 2 2 2 2" xfId="10260" xr:uid="{00000000-0005-0000-0000-0000C4210000}"/>
    <cellStyle name="40% - Accent5 2 2 2 2 2 3" xfId="4246" xr:uid="{00000000-0005-0000-0000-0000C5210000}"/>
    <cellStyle name="40% - Accent5 2 2 2 2 2 3 2" xfId="11754" xr:uid="{00000000-0005-0000-0000-0000C6210000}"/>
    <cellStyle name="40% - Accent5 2 2 2 2 2 4" xfId="6681" xr:uid="{00000000-0005-0000-0000-0000C7210000}"/>
    <cellStyle name="40% - Accent5 2 2 2 2 2 4 2" xfId="13959" xr:uid="{00000000-0005-0000-0000-0000C8210000}"/>
    <cellStyle name="40% - Accent5 2 2 2 2 2 5" xfId="8259" xr:uid="{00000000-0005-0000-0000-0000C9210000}"/>
    <cellStyle name="40% - Accent5 2 2 2 2 2 5 2" xfId="15351" xr:uid="{00000000-0005-0000-0000-0000CA210000}"/>
    <cellStyle name="40% - Accent5 2 2 2 2 2 6" xfId="9324" xr:uid="{00000000-0005-0000-0000-0000CB210000}"/>
    <cellStyle name="40% - Accent5 2 2 2 2 3" xfId="2463" xr:uid="{00000000-0005-0000-0000-0000CC210000}"/>
    <cellStyle name="40% - Accent5 2 2 2 2 3 2" xfId="6682" xr:uid="{00000000-0005-0000-0000-0000CD210000}"/>
    <cellStyle name="40% - Accent5 2 2 2 2 3 2 2" xfId="13960" xr:uid="{00000000-0005-0000-0000-0000CE210000}"/>
    <cellStyle name="40% - Accent5 2 2 2 2 3 3" xfId="10259" xr:uid="{00000000-0005-0000-0000-0000CF210000}"/>
    <cellStyle name="40% - Accent5 2 2 2 2 4" xfId="3647" xr:uid="{00000000-0005-0000-0000-0000D0210000}"/>
    <cellStyle name="40% - Accent5 2 2 2 2 4 2" xfId="11155" xr:uid="{00000000-0005-0000-0000-0000D1210000}"/>
    <cellStyle name="40% - Accent5 2 2 2 2 5" xfId="4245" xr:uid="{00000000-0005-0000-0000-0000D2210000}"/>
    <cellStyle name="40% - Accent5 2 2 2 2 5 2" xfId="11753" xr:uid="{00000000-0005-0000-0000-0000D3210000}"/>
    <cellStyle name="40% - Accent5 2 2 2 2 6" xfId="5211" xr:uid="{00000000-0005-0000-0000-0000D4210000}"/>
    <cellStyle name="40% - Accent5 2 2 2 2 6 2" xfId="12489" xr:uid="{00000000-0005-0000-0000-0000D5210000}"/>
    <cellStyle name="40% - Accent5 2 2 2 2 7" xfId="5792" xr:uid="{00000000-0005-0000-0000-0000D6210000}"/>
    <cellStyle name="40% - Accent5 2 2 2 2 7 2" xfId="13070" xr:uid="{00000000-0005-0000-0000-0000D7210000}"/>
    <cellStyle name="40% - Accent5 2 2 2 2 8" xfId="6680" xr:uid="{00000000-0005-0000-0000-0000D8210000}"/>
    <cellStyle name="40% - Accent5 2 2 2 2 8 2" xfId="13958" xr:uid="{00000000-0005-0000-0000-0000D9210000}"/>
    <cellStyle name="40% - Accent5 2 2 2 2 9" xfId="7678" xr:uid="{00000000-0005-0000-0000-0000DA210000}"/>
    <cellStyle name="40% - Accent5 2 2 2 2 9 2" xfId="14770" xr:uid="{00000000-0005-0000-0000-0000DB210000}"/>
    <cellStyle name="40% - Accent5 2 2 2 3" xfId="692" xr:uid="{00000000-0005-0000-0000-0000DC210000}"/>
    <cellStyle name="40% - Accent5 2 2 2 3 2" xfId="2465" xr:uid="{00000000-0005-0000-0000-0000DD210000}"/>
    <cellStyle name="40% - Accent5 2 2 2 3 2 2" xfId="10261" xr:uid="{00000000-0005-0000-0000-0000DE210000}"/>
    <cellStyle name="40% - Accent5 2 2 2 3 3" xfId="4247" xr:uid="{00000000-0005-0000-0000-0000DF210000}"/>
    <cellStyle name="40% - Accent5 2 2 2 3 3 2" xfId="11755" xr:uid="{00000000-0005-0000-0000-0000E0210000}"/>
    <cellStyle name="40% - Accent5 2 2 2 3 4" xfId="6683" xr:uid="{00000000-0005-0000-0000-0000E1210000}"/>
    <cellStyle name="40% - Accent5 2 2 2 3 4 2" xfId="13961" xr:uid="{00000000-0005-0000-0000-0000E2210000}"/>
    <cellStyle name="40% - Accent5 2 2 2 3 5" xfId="7970" xr:uid="{00000000-0005-0000-0000-0000E3210000}"/>
    <cellStyle name="40% - Accent5 2 2 2 3 5 2" xfId="15062" xr:uid="{00000000-0005-0000-0000-0000E4210000}"/>
    <cellStyle name="40% - Accent5 2 2 2 3 6" xfId="9325" xr:uid="{00000000-0005-0000-0000-0000E5210000}"/>
    <cellStyle name="40% - Accent5 2 2 2 4" xfId="2462" xr:uid="{00000000-0005-0000-0000-0000E6210000}"/>
    <cellStyle name="40% - Accent5 2 2 2 4 2" xfId="6684" xr:uid="{00000000-0005-0000-0000-0000E7210000}"/>
    <cellStyle name="40% - Accent5 2 2 2 4 2 2" xfId="13962" xr:uid="{00000000-0005-0000-0000-0000E8210000}"/>
    <cellStyle name="40% - Accent5 2 2 2 4 3" xfId="10258" xr:uid="{00000000-0005-0000-0000-0000E9210000}"/>
    <cellStyle name="40% - Accent5 2 2 2 5" xfId="3347" xr:uid="{00000000-0005-0000-0000-0000EA210000}"/>
    <cellStyle name="40% - Accent5 2 2 2 5 2" xfId="10858" xr:uid="{00000000-0005-0000-0000-0000EB210000}"/>
    <cellStyle name="40% - Accent5 2 2 2 6" xfId="4244" xr:uid="{00000000-0005-0000-0000-0000EC210000}"/>
    <cellStyle name="40% - Accent5 2 2 2 6 2" xfId="11752" xr:uid="{00000000-0005-0000-0000-0000ED210000}"/>
    <cellStyle name="40% - Accent5 2 2 2 7" xfId="4922" xr:uid="{00000000-0005-0000-0000-0000EE210000}"/>
    <cellStyle name="40% - Accent5 2 2 2 7 2" xfId="12200" xr:uid="{00000000-0005-0000-0000-0000EF210000}"/>
    <cellStyle name="40% - Accent5 2 2 2 8" xfId="5503" xr:uid="{00000000-0005-0000-0000-0000F0210000}"/>
    <cellStyle name="40% - Accent5 2 2 2 8 2" xfId="12781" xr:uid="{00000000-0005-0000-0000-0000F1210000}"/>
    <cellStyle name="40% - Accent5 2 2 2 9" xfId="6679" xr:uid="{00000000-0005-0000-0000-0000F2210000}"/>
    <cellStyle name="40% - Accent5 2 2 2 9 2" xfId="13957" xr:uid="{00000000-0005-0000-0000-0000F3210000}"/>
    <cellStyle name="40% - Accent5 2 2 3" xfId="693" xr:uid="{00000000-0005-0000-0000-0000F4210000}"/>
    <cellStyle name="40% - Accent5 2 2 3 10" xfId="9326" xr:uid="{00000000-0005-0000-0000-0000F5210000}"/>
    <cellStyle name="40% - Accent5 2 2 3 2" xfId="694" xr:uid="{00000000-0005-0000-0000-0000F6210000}"/>
    <cellStyle name="40% - Accent5 2 2 3 2 2" xfId="2467" xr:uid="{00000000-0005-0000-0000-0000F7210000}"/>
    <cellStyle name="40% - Accent5 2 2 3 2 2 2" xfId="10263" xr:uid="{00000000-0005-0000-0000-0000F8210000}"/>
    <cellStyle name="40% - Accent5 2 2 3 2 3" xfId="4249" xr:uid="{00000000-0005-0000-0000-0000F9210000}"/>
    <cellStyle name="40% - Accent5 2 2 3 2 3 2" xfId="11757" xr:uid="{00000000-0005-0000-0000-0000FA210000}"/>
    <cellStyle name="40% - Accent5 2 2 3 2 4" xfId="6686" xr:uid="{00000000-0005-0000-0000-0000FB210000}"/>
    <cellStyle name="40% - Accent5 2 2 3 2 4 2" xfId="13964" xr:uid="{00000000-0005-0000-0000-0000FC210000}"/>
    <cellStyle name="40% - Accent5 2 2 3 2 5" xfId="8116" xr:uid="{00000000-0005-0000-0000-0000FD210000}"/>
    <cellStyle name="40% - Accent5 2 2 3 2 5 2" xfId="15208" xr:uid="{00000000-0005-0000-0000-0000FE210000}"/>
    <cellStyle name="40% - Accent5 2 2 3 2 6" xfId="9327" xr:uid="{00000000-0005-0000-0000-0000FF210000}"/>
    <cellStyle name="40% - Accent5 2 2 3 3" xfId="2466" xr:uid="{00000000-0005-0000-0000-000000220000}"/>
    <cellStyle name="40% - Accent5 2 2 3 3 2" xfId="6687" xr:uid="{00000000-0005-0000-0000-000001220000}"/>
    <cellStyle name="40% - Accent5 2 2 3 3 2 2" xfId="13965" xr:uid="{00000000-0005-0000-0000-000002220000}"/>
    <cellStyle name="40% - Accent5 2 2 3 3 3" xfId="10262" xr:uid="{00000000-0005-0000-0000-000003220000}"/>
    <cellStyle name="40% - Accent5 2 2 3 4" xfId="3504" xr:uid="{00000000-0005-0000-0000-000004220000}"/>
    <cellStyle name="40% - Accent5 2 2 3 4 2" xfId="11012" xr:uid="{00000000-0005-0000-0000-000005220000}"/>
    <cellStyle name="40% - Accent5 2 2 3 5" xfId="4248" xr:uid="{00000000-0005-0000-0000-000006220000}"/>
    <cellStyle name="40% - Accent5 2 2 3 5 2" xfId="11756" xr:uid="{00000000-0005-0000-0000-000007220000}"/>
    <cellStyle name="40% - Accent5 2 2 3 6" xfId="5068" xr:uid="{00000000-0005-0000-0000-000008220000}"/>
    <cellStyle name="40% - Accent5 2 2 3 6 2" xfId="12346" xr:uid="{00000000-0005-0000-0000-000009220000}"/>
    <cellStyle name="40% - Accent5 2 2 3 7" xfId="5649" xr:uid="{00000000-0005-0000-0000-00000A220000}"/>
    <cellStyle name="40% - Accent5 2 2 3 7 2" xfId="12927" xr:uid="{00000000-0005-0000-0000-00000B220000}"/>
    <cellStyle name="40% - Accent5 2 2 3 8" xfId="6685" xr:uid="{00000000-0005-0000-0000-00000C220000}"/>
    <cellStyle name="40% - Accent5 2 2 3 8 2" xfId="13963" xr:uid="{00000000-0005-0000-0000-00000D220000}"/>
    <cellStyle name="40% - Accent5 2 2 3 9" xfId="7535" xr:uid="{00000000-0005-0000-0000-00000E220000}"/>
    <cellStyle name="40% - Accent5 2 2 3 9 2" xfId="14627" xr:uid="{00000000-0005-0000-0000-00000F220000}"/>
    <cellStyle name="40% - Accent5 2 2 4" xfId="695" xr:uid="{00000000-0005-0000-0000-000010220000}"/>
    <cellStyle name="40% - Accent5 2 2 4 2" xfId="2468" xr:uid="{00000000-0005-0000-0000-000011220000}"/>
    <cellStyle name="40% - Accent5 2 2 4 2 2" xfId="10264" xr:uid="{00000000-0005-0000-0000-000012220000}"/>
    <cellStyle name="40% - Accent5 2 2 4 3" xfId="4250" xr:uid="{00000000-0005-0000-0000-000013220000}"/>
    <cellStyle name="40% - Accent5 2 2 4 3 2" xfId="11758" xr:uid="{00000000-0005-0000-0000-000014220000}"/>
    <cellStyle name="40% - Accent5 2 2 4 4" xfId="6688" xr:uid="{00000000-0005-0000-0000-000015220000}"/>
    <cellStyle name="40% - Accent5 2 2 4 4 2" xfId="13966" xr:uid="{00000000-0005-0000-0000-000016220000}"/>
    <cellStyle name="40% - Accent5 2 2 4 5" xfId="8463" xr:uid="{00000000-0005-0000-0000-000017220000}"/>
    <cellStyle name="40% - Accent5 2 2 4 5 2" xfId="15506" xr:uid="{00000000-0005-0000-0000-000018220000}"/>
    <cellStyle name="40% - Accent5 2 2 4 6" xfId="9328" xr:uid="{00000000-0005-0000-0000-000019220000}"/>
    <cellStyle name="40% - Accent5 2 2 5" xfId="2461" xr:uid="{00000000-0005-0000-0000-00001A220000}"/>
    <cellStyle name="40% - Accent5 2 2 5 2" xfId="6689" xr:uid="{00000000-0005-0000-0000-00001B220000}"/>
    <cellStyle name="40% - Accent5 2 2 5 2 2" xfId="13967" xr:uid="{00000000-0005-0000-0000-00001C220000}"/>
    <cellStyle name="40% - Accent5 2 2 5 3" xfId="8552" xr:uid="{00000000-0005-0000-0000-00001D220000}"/>
    <cellStyle name="40% - Accent5 2 2 5 3 2" xfId="15595" xr:uid="{00000000-0005-0000-0000-00001E220000}"/>
    <cellStyle name="40% - Accent5 2 2 5 4" xfId="10257" xr:uid="{00000000-0005-0000-0000-00001F220000}"/>
    <cellStyle name="40% - Accent5 2 2 6" xfId="3202" xr:uid="{00000000-0005-0000-0000-000020220000}"/>
    <cellStyle name="40% - Accent5 2 2 6 2" xfId="7827" xr:uid="{00000000-0005-0000-0000-000021220000}"/>
    <cellStyle name="40% - Accent5 2 2 6 2 2" xfId="14919" xr:uid="{00000000-0005-0000-0000-000022220000}"/>
    <cellStyle name="40% - Accent5 2 2 6 3" xfId="10713" xr:uid="{00000000-0005-0000-0000-000023220000}"/>
    <cellStyle name="40% - Accent5 2 2 7" xfId="4243" xr:uid="{00000000-0005-0000-0000-000024220000}"/>
    <cellStyle name="40% - Accent5 2 2 7 2" xfId="11751" xr:uid="{00000000-0005-0000-0000-000025220000}"/>
    <cellStyle name="40% - Accent5 2 2 8" xfId="4779" xr:uid="{00000000-0005-0000-0000-000026220000}"/>
    <cellStyle name="40% - Accent5 2 2 8 2" xfId="12057" xr:uid="{00000000-0005-0000-0000-000027220000}"/>
    <cellStyle name="40% - Accent5 2 2 9" xfId="5360" xr:uid="{00000000-0005-0000-0000-000028220000}"/>
    <cellStyle name="40% - Accent5 2 2 9 2" xfId="12638" xr:uid="{00000000-0005-0000-0000-000029220000}"/>
    <cellStyle name="40% - Accent5 2 3" xfId="696" xr:uid="{00000000-0005-0000-0000-00002A220000}"/>
    <cellStyle name="40% - Accent5 2 3 10" xfId="7343" xr:uid="{00000000-0005-0000-0000-00002B220000}"/>
    <cellStyle name="40% - Accent5 2 3 10 2" xfId="14435" xr:uid="{00000000-0005-0000-0000-00002C220000}"/>
    <cellStyle name="40% - Accent5 2 3 11" xfId="9329" xr:uid="{00000000-0005-0000-0000-00002D220000}"/>
    <cellStyle name="40% - Accent5 2 3 2" xfId="697" xr:uid="{00000000-0005-0000-0000-00002E220000}"/>
    <cellStyle name="40% - Accent5 2 3 2 10" xfId="9330" xr:uid="{00000000-0005-0000-0000-00002F220000}"/>
    <cellStyle name="40% - Accent5 2 3 2 2" xfId="698" xr:uid="{00000000-0005-0000-0000-000030220000}"/>
    <cellStyle name="40% - Accent5 2 3 2 2 2" xfId="2471" xr:uid="{00000000-0005-0000-0000-000031220000}"/>
    <cellStyle name="40% - Accent5 2 3 2 2 2 2" xfId="10267" xr:uid="{00000000-0005-0000-0000-000032220000}"/>
    <cellStyle name="40% - Accent5 2 3 2 2 3" xfId="4253" xr:uid="{00000000-0005-0000-0000-000033220000}"/>
    <cellStyle name="40% - Accent5 2 3 2 2 3 2" xfId="11761" xr:uid="{00000000-0005-0000-0000-000034220000}"/>
    <cellStyle name="40% - Accent5 2 3 2 2 4" xfId="6692" xr:uid="{00000000-0005-0000-0000-000035220000}"/>
    <cellStyle name="40% - Accent5 2 3 2 2 4 2" xfId="13970" xr:uid="{00000000-0005-0000-0000-000036220000}"/>
    <cellStyle name="40% - Accent5 2 3 2 2 5" xfId="8213" xr:uid="{00000000-0005-0000-0000-000037220000}"/>
    <cellStyle name="40% - Accent5 2 3 2 2 5 2" xfId="15305" xr:uid="{00000000-0005-0000-0000-000038220000}"/>
    <cellStyle name="40% - Accent5 2 3 2 2 6" xfId="9331" xr:uid="{00000000-0005-0000-0000-000039220000}"/>
    <cellStyle name="40% - Accent5 2 3 2 3" xfId="2470" xr:uid="{00000000-0005-0000-0000-00003A220000}"/>
    <cellStyle name="40% - Accent5 2 3 2 3 2" xfId="6693" xr:uid="{00000000-0005-0000-0000-00003B220000}"/>
    <cellStyle name="40% - Accent5 2 3 2 3 2 2" xfId="13971" xr:uid="{00000000-0005-0000-0000-00003C220000}"/>
    <cellStyle name="40% - Accent5 2 3 2 3 3" xfId="10266" xr:uid="{00000000-0005-0000-0000-00003D220000}"/>
    <cellStyle name="40% - Accent5 2 3 2 4" xfId="3601" xr:uid="{00000000-0005-0000-0000-00003E220000}"/>
    <cellStyle name="40% - Accent5 2 3 2 4 2" xfId="11109" xr:uid="{00000000-0005-0000-0000-00003F220000}"/>
    <cellStyle name="40% - Accent5 2 3 2 5" xfId="4252" xr:uid="{00000000-0005-0000-0000-000040220000}"/>
    <cellStyle name="40% - Accent5 2 3 2 5 2" xfId="11760" xr:uid="{00000000-0005-0000-0000-000041220000}"/>
    <cellStyle name="40% - Accent5 2 3 2 6" xfId="5165" xr:uid="{00000000-0005-0000-0000-000042220000}"/>
    <cellStyle name="40% - Accent5 2 3 2 6 2" xfId="12443" xr:uid="{00000000-0005-0000-0000-000043220000}"/>
    <cellStyle name="40% - Accent5 2 3 2 7" xfId="5746" xr:uid="{00000000-0005-0000-0000-000044220000}"/>
    <cellStyle name="40% - Accent5 2 3 2 7 2" xfId="13024" xr:uid="{00000000-0005-0000-0000-000045220000}"/>
    <cellStyle name="40% - Accent5 2 3 2 8" xfId="6691" xr:uid="{00000000-0005-0000-0000-000046220000}"/>
    <cellStyle name="40% - Accent5 2 3 2 8 2" xfId="13969" xr:uid="{00000000-0005-0000-0000-000047220000}"/>
    <cellStyle name="40% - Accent5 2 3 2 9" xfId="7632" xr:uid="{00000000-0005-0000-0000-000048220000}"/>
    <cellStyle name="40% - Accent5 2 3 2 9 2" xfId="14724" xr:uid="{00000000-0005-0000-0000-000049220000}"/>
    <cellStyle name="40% - Accent5 2 3 3" xfId="699" xr:uid="{00000000-0005-0000-0000-00004A220000}"/>
    <cellStyle name="40% - Accent5 2 3 3 2" xfId="2472" xr:uid="{00000000-0005-0000-0000-00004B220000}"/>
    <cellStyle name="40% - Accent5 2 3 3 2 2" xfId="10268" xr:uid="{00000000-0005-0000-0000-00004C220000}"/>
    <cellStyle name="40% - Accent5 2 3 3 3" xfId="4254" xr:uid="{00000000-0005-0000-0000-00004D220000}"/>
    <cellStyle name="40% - Accent5 2 3 3 3 2" xfId="11762" xr:uid="{00000000-0005-0000-0000-00004E220000}"/>
    <cellStyle name="40% - Accent5 2 3 3 4" xfId="6694" xr:uid="{00000000-0005-0000-0000-00004F220000}"/>
    <cellStyle name="40% - Accent5 2 3 3 4 2" xfId="13972" xr:uid="{00000000-0005-0000-0000-000050220000}"/>
    <cellStyle name="40% - Accent5 2 3 3 5" xfId="7924" xr:uid="{00000000-0005-0000-0000-000051220000}"/>
    <cellStyle name="40% - Accent5 2 3 3 5 2" xfId="15016" xr:uid="{00000000-0005-0000-0000-000052220000}"/>
    <cellStyle name="40% - Accent5 2 3 3 6" xfId="9332" xr:uid="{00000000-0005-0000-0000-000053220000}"/>
    <cellStyle name="40% - Accent5 2 3 4" xfId="2469" xr:uid="{00000000-0005-0000-0000-000054220000}"/>
    <cellStyle name="40% - Accent5 2 3 4 2" xfId="6695" xr:uid="{00000000-0005-0000-0000-000055220000}"/>
    <cellStyle name="40% - Accent5 2 3 4 2 2" xfId="13973" xr:uid="{00000000-0005-0000-0000-000056220000}"/>
    <cellStyle name="40% - Accent5 2 3 4 3" xfId="10265" xr:uid="{00000000-0005-0000-0000-000057220000}"/>
    <cellStyle name="40% - Accent5 2 3 5" xfId="3301" xr:uid="{00000000-0005-0000-0000-000058220000}"/>
    <cellStyle name="40% - Accent5 2 3 5 2" xfId="10812" xr:uid="{00000000-0005-0000-0000-000059220000}"/>
    <cellStyle name="40% - Accent5 2 3 6" xfId="4251" xr:uid="{00000000-0005-0000-0000-00005A220000}"/>
    <cellStyle name="40% - Accent5 2 3 6 2" xfId="11759" xr:uid="{00000000-0005-0000-0000-00005B220000}"/>
    <cellStyle name="40% - Accent5 2 3 7" xfId="4876" xr:uid="{00000000-0005-0000-0000-00005C220000}"/>
    <cellStyle name="40% - Accent5 2 3 7 2" xfId="12154" xr:uid="{00000000-0005-0000-0000-00005D220000}"/>
    <cellStyle name="40% - Accent5 2 3 8" xfId="5457" xr:uid="{00000000-0005-0000-0000-00005E220000}"/>
    <cellStyle name="40% - Accent5 2 3 8 2" xfId="12735" xr:uid="{00000000-0005-0000-0000-00005F220000}"/>
    <cellStyle name="40% - Accent5 2 3 9" xfId="6690" xr:uid="{00000000-0005-0000-0000-000060220000}"/>
    <cellStyle name="40% - Accent5 2 3 9 2" xfId="13968" xr:uid="{00000000-0005-0000-0000-000061220000}"/>
    <cellStyle name="40% - Accent5 2 4" xfId="700" xr:uid="{00000000-0005-0000-0000-000062220000}"/>
    <cellStyle name="40% - Accent5 2 4 10" xfId="9333" xr:uid="{00000000-0005-0000-0000-000063220000}"/>
    <cellStyle name="40% - Accent5 2 4 2" xfId="701" xr:uid="{00000000-0005-0000-0000-000064220000}"/>
    <cellStyle name="40% - Accent5 2 4 2 2" xfId="2474" xr:uid="{00000000-0005-0000-0000-000065220000}"/>
    <cellStyle name="40% - Accent5 2 4 2 2 2" xfId="10270" xr:uid="{00000000-0005-0000-0000-000066220000}"/>
    <cellStyle name="40% - Accent5 2 4 2 3" xfId="4256" xr:uid="{00000000-0005-0000-0000-000067220000}"/>
    <cellStyle name="40% - Accent5 2 4 2 3 2" xfId="11764" xr:uid="{00000000-0005-0000-0000-000068220000}"/>
    <cellStyle name="40% - Accent5 2 4 2 4" xfId="6697" xr:uid="{00000000-0005-0000-0000-000069220000}"/>
    <cellStyle name="40% - Accent5 2 4 2 4 2" xfId="13975" xr:uid="{00000000-0005-0000-0000-00006A220000}"/>
    <cellStyle name="40% - Accent5 2 4 2 5" xfId="8070" xr:uid="{00000000-0005-0000-0000-00006B220000}"/>
    <cellStyle name="40% - Accent5 2 4 2 5 2" xfId="15162" xr:uid="{00000000-0005-0000-0000-00006C220000}"/>
    <cellStyle name="40% - Accent5 2 4 2 6" xfId="9334" xr:uid="{00000000-0005-0000-0000-00006D220000}"/>
    <cellStyle name="40% - Accent5 2 4 3" xfId="2473" xr:uid="{00000000-0005-0000-0000-00006E220000}"/>
    <cellStyle name="40% - Accent5 2 4 3 2" xfId="6698" xr:uid="{00000000-0005-0000-0000-00006F220000}"/>
    <cellStyle name="40% - Accent5 2 4 3 2 2" xfId="13976" xr:uid="{00000000-0005-0000-0000-000070220000}"/>
    <cellStyle name="40% - Accent5 2 4 3 3" xfId="10269" xr:uid="{00000000-0005-0000-0000-000071220000}"/>
    <cellStyle name="40% - Accent5 2 4 4" xfId="3458" xr:uid="{00000000-0005-0000-0000-000072220000}"/>
    <cellStyle name="40% - Accent5 2 4 4 2" xfId="10966" xr:uid="{00000000-0005-0000-0000-000073220000}"/>
    <cellStyle name="40% - Accent5 2 4 5" xfId="4255" xr:uid="{00000000-0005-0000-0000-000074220000}"/>
    <cellStyle name="40% - Accent5 2 4 5 2" xfId="11763" xr:uid="{00000000-0005-0000-0000-000075220000}"/>
    <cellStyle name="40% - Accent5 2 4 6" xfId="5022" xr:uid="{00000000-0005-0000-0000-000076220000}"/>
    <cellStyle name="40% - Accent5 2 4 6 2" xfId="12300" xr:uid="{00000000-0005-0000-0000-000077220000}"/>
    <cellStyle name="40% - Accent5 2 4 7" xfId="5603" xr:uid="{00000000-0005-0000-0000-000078220000}"/>
    <cellStyle name="40% - Accent5 2 4 7 2" xfId="12881" xr:uid="{00000000-0005-0000-0000-000079220000}"/>
    <cellStyle name="40% - Accent5 2 4 8" xfId="6696" xr:uid="{00000000-0005-0000-0000-00007A220000}"/>
    <cellStyle name="40% - Accent5 2 4 8 2" xfId="13974" xr:uid="{00000000-0005-0000-0000-00007B220000}"/>
    <cellStyle name="40% - Accent5 2 4 9" xfId="7489" xr:uid="{00000000-0005-0000-0000-00007C220000}"/>
    <cellStyle name="40% - Accent5 2 4 9 2" xfId="14581" xr:uid="{00000000-0005-0000-0000-00007D220000}"/>
    <cellStyle name="40% - Accent5 2 5" xfId="702" xr:uid="{00000000-0005-0000-0000-00007E220000}"/>
    <cellStyle name="40% - Accent5 2 5 2" xfId="703" xr:uid="{00000000-0005-0000-0000-00007F220000}"/>
    <cellStyle name="40% - Accent5 2 5 2 2" xfId="2476" xr:uid="{00000000-0005-0000-0000-000080220000}"/>
    <cellStyle name="40% - Accent5 2 5 2 2 2" xfId="10272" xr:uid="{00000000-0005-0000-0000-000081220000}"/>
    <cellStyle name="40% - Accent5 2 5 2 3" xfId="4258" xr:uid="{00000000-0005-0000-0000-000082220000}"/>
    <cellStyle name="40% - Accent5 2 5 2 3 2" xfId="11766" xr:uid="{00000000-0005-0000-0000-000083220000}"/>
    <cellStyle name="40% - Accent5 2 5 2 4" xfId="6700" xr:uid="{00000000-0005-0000-0000-000084220000}"/>
    <cellStyle name="40% - Accent5 2 5 2 4 2" xfId="13978" xr:uid="{00000000-0005-0000-0000-000085220000}"/>
    <cellStyle name="40% - Accent5 2 5 2 5" xfId="9336" xr:uid="{00000000-0005-0000-0000-000086220000}"/>
    <cellStyle name="40% - Accent5 2 5 3" xfId="2475" xr:uid="{00000000-0005-0000-0000-000087220000}"/>
    <cellStyle name="40% - Accent5 2 5 3 2" xfId="10271" xr:uid="{00000000-0005-0000-0000-000088220000}"/>
    <cellStyle name="40% - Accent5 2 5 4" xfId="4257" xr:uid="{00000000-0005-0000-0000-000089220000}"/>
    <cellStyle name="40% - Accent5 2 5 4 2" xfId="11765" xr:uid="{00000000-0005-0000-0000-00008A220000}"/>
    <cellStyle name="40% - Accent5 2 5 5" xfId="6699" xr:uid="{00000000-0005-0000-0000-00008B220000}"/>
    <cellStyle name="40% - Accent5 2 5 5 2" xfId="13977" xr:uid="{00000000-0005-0000-0000-00008C220000}"/>
    <cellStyle name="40% - Accent5 2 5 6" xfId="8306" xr:uid="{00000000-0005-0000-0000-00008D220000}"/>
    <cellStyle name="40% - Accent5 2 5 6 2" xfId="15398" xr:uid="{00000000-0005-0000-0000-00008E220000}"/>
    <cellStyle name="40% - Accent5 2 5 7" xfId="9335" xr:uid="{00000000-0005-0000-0000-00008F220000}"/>
    <cellStyle name="40% - Accent5 2 6" xfId="704" xr:uid="{00000000-0005-0000-0000-000090220000}"/>
    <cellStyle name="40% - Accent5 2 6 2" xfId="2477" xr:uid="{00000000-0005-0000-0000-000091220000}"/>
    <cellStyle name="40% - Accent5 2 6 2 2" xfId="10273" xr:uid="{00000000-0005-0000-0000-000092220000}"/>
    <cellStyle name="40% - Accent5 2 6 3" xfId="4259" xr:uid="{00000000-0005-0000-0000-000093220000}"/>
    <cellStyle name="40% - Accent5 2 6 3 2" xfId="11767" xr:uid="{00000000-0005-0000-0000-000094220000}"/>
    <cellStyle name="40% - Accent5 2 6 4" xfId="6701" xr:uid="{00000000-0005-0000-0000-000095220000}"/>
    <cellStyle name="40% - Accent5 2 6 4 2" xfId="13979" xr:uid="{00000000-0005-0000-0000-000096220000}"/>
    <cellStyle name="40% - Accent5 2 6 5" xfId="8417" xr:uid="{00000000-0005-0000-0000-000097220000}"/>
    <cellStyle name="40% - Accent5 2 6 5 2" xfId="15460" xr:uid="{00000000-0005-0000-0000-000098220000}"/>
    <cellStyle name="40% - Accent5 2 6 6" xfId="9337" xr:uid="{00000000-0005-0000-0000-000099220000}"/>
    <cellStyle name="40% - Accent5 2 7" xfId="705" xr:uid="{00000000-0005-0000-0000-00009A220000}"/>
    <cellStyle name="40% - Accent5 2 7 2" xfId="2478" xr:uid="{00000000-0005-0000-0000-00009B220000}"/>
    <cellStyle name="40% - Accent5 2 7 2 2" xfId="10274" xr:uid="{00000000-0005-0000-0000-00009C220000}"/>
    <cellStyle name="40% - Accent5 2 7 3" xfId="4260" xr:uid="{00000000-0005-0000-0000-00009D220000}"/>
    <cellStyle name="40% - Accent5 2 7 3 2" xfId="11768" xr:uid="{00000000-0005-0000-0000-00009E220000}"/>
    <cellStyle name="40% - Accent5 2 7 4" xfId="6702" xr:uid="{00000000-0005-0000-0000-00009F220000}"/>
    <cellStyle name="40% - Accent5 2 7 4 2" xfId="13980" xr:uid="{00000000-0005-0000-0000-0000A0220000}"/>
    <cellStyle name="40% - Accent5 2 7 5" xfId="8506" xr:uid="{00000000-0005-0000-0000-0000A1220000}"/>
    <cellStyle name="40% - Accent5 2 7 5 2" xfId="15549" xr:uid="{00000000-0005-0000-0000-0000A2220000}"/>
    <cellStyle name="40% - Accent5 2 7 6" xfId="9338" xr:uid="{00000000-0005-0000-0000-0000A3220000}"/>
    <cellStyle name="40% - Accent5 2 8" xfId="1826" xr:uid="{00000000-0005-0000-0000-0000A4220000}"/>
    <cellStyle name="40% - Accent5 2 8 2" xfId="4261" xr:uid="{00000000-0005-0000-0000-0000A5220000}"/>
    <cellStyle name="40% - Accent5 2 8 2 2" xfId="11769" xr:uid="{00000000-0005-0000-0000-0000A6220000}"/>
    <cellStyle name="40% - Accent5 2 8 3" xfId="6703" xr:uid="{00000000-0005-0000-0000-0000A7220000}"/>
    <cellStyle name="40% - Accent5 2 8 3 2" xfId="13981" xr:uid="{00000000-0005-0000-0000-0000A8220000}"/>
    <cellStyle name="40% - Accent5 2 8 4" xfId="7781" xr:uid="{00000000-0005-0000-0000-0000A9220000}"/>
    <cellStyle name="40% - Accent5 2 8 4 2" xfId="14873" xr:uid="{00000000-0005-0000-0000-0000AA220000}"/>
    <cellStyle name="40% - Accent5 2 8 5" xfId="9622" xr:uid="{00000000-0005-0000-0000-0000AB220000}"/>
    <cellStyle name="40% - Accent5 2 9" xfId="2460" xr:uid="{00000000-0005-0000-0000-0000AC220000}"/>
    <cellStyle name="40% - Accent5 2 9 2" xfId="4262" xr:uid="{00000000-0005-0000-0000-0000AD220000}"/>
    <cellStyle name="40% - Accent5 2 9 2 2" xfId="11770" xr:uid="{00000000-0005-0000-0000-0000AE220000}"/>
    <cellStyle name="40% - Accent5 2 9 3" xfId="6704" xr:uid="{00000000-0005-0000-0000-0000AF220000}"/>
    <cellStyle name="40% - Accent5 2 9 3 2" xfId="13982" xr:uid="{00000000-0005-0000-0000-0000B0220000}"/>
    <cellStyle name="40% - Accent5 2 9 4" xfId="10256" xr:uid="{00000000-0005-0000-0000-0000B1220000}"/>
    <cellStyle name="40% - Accent5 20" xfId="1800" xr:uid="{00000000-0005-0000-0000-0000B2220000}"/>
    <cellStyle name="40% - Accent5 20 2" xfId="4263" xr:uid="{00000000-0005-0000-0000-0000B3220000}"/>
    <cellStyle name="40% - Accent5 20 2 2" xfId="11771" xr:uid="{00000000-0005-0000-0000-0000B4220000}"/>
    <cellStyle name="40% - Accent5 20 3" xfId="6705" xr:uid="{00000000-0005-0000-0000-0000B5220000}"/>
    <cellStyle name="40% - Accent5 20 3 2" xfId="13983" xr:uid="{00000000-0005-0000-0000-0000B6220000}"/>
    <cellStyle name="40% - Accent5 20 4" xfId="9605" xr:uid="{00000000-0005-0000-0000-0000B7220000}"/>
    <cellStyle name="40% - Accent5 21" xfId="2449" xr:uid="{00000000-0005-0000-0000-0000B8220000}"/>
    <cellStyle name="40% - Accent5 21 2" xfId="4264" xr:uid="{00000000-0005-0000-0000-0000B9220000}"/>
    <cellStyle name="40% - Accent5 21 2 2" xfId="11772" xr:uid="{00000000-0005-0000-0000-0000BA220000}"/>
    <cellStyle name="40% - Accent5 21 3" xfId="6706" xr:uid="{00000000-0005-0000-0000-0000BB220000}"/>
    <cellStyle name="40% - Accent5 21 3 2" xfId="13984" xr:uid="{00000000-0005-0000-0000-0000BC220000}"/>
    <cellStyle name="40% - Accent5 21 4" xfId="10245" xr:uid="{00000000-0005-0000-0000-0000BD220000}"/>
    <cellStyle name="40% - Accent5 22" xfId="3038" xr:uid="{00000000-0005-0000-0000-0000BE220000}"/>
    <cellStyle name="40% - Accent5 22 2" xfId="10549" xr:uid="{00000000-0005-0000-0000-0000BF220000}"/>
    <cellStyle name="40% - Accent5 23" xfId="4229" xr:uid="{00000000-0005-0000-0000-0000C0220000}"/>
    <cellStyle name="40% - Accent5 23 2" xfId="11737" xr:uid="{00000000-0005-0000-0000-0000C1220000}"/>
    <cellStyle name="40% - Accent5 24" xfId="4677" xr:uid="{00000000-0005-0000-0000-0000C2220000}"/>
    <cellStyle name="40% - Accent5 24 2" xfId="11955" xr:uid="{00000000-0005-0000-0000-0000C3220000}"/>
    <cellStyle name="40% - Accent5 25" xfId="5258" xr:uid="{00000000-0005-0000-0000-0000C4220000}"/>
    <cellStyle name="40% - Accent5 25 2" xfId="12536" xr:uid="{00000000-0005-0000-0000-0000C5220000}"/>
    <cellStyle name="40% - Accent5 26" xfId="6663" xr:uid="{00000000-0005-0000-0000-0000C6220000}"/>
    <cellStyle name="40% - Accent5 26 2" xfId="13941" xr:uid="{00000000-0005-0000-0000-0000C7220000}"/>
    <cellStyle name="40% - Accent5 27" xfId="7120" xr:uid="{00000000-0005-0000-0000-0000C8220000}"/>
    <cellStyle name="40% - Accent5 27 2" xfId="14212" xr:uid="{00000000-0005-0000-0000-0000C9220000}"/>
    <cellStyle name="40% - Accent5 28" xfId="7144" xr:uid="{00000000-0005-0000-0000-0000CA220000}"/>
    <cellStyle name="40% - Accent5 28 2" xfId="14236" xr:uid="{00000000-0005-0000-0000-0000CB220000}"/>
    <cellStyle name="40% - Accent5 29" xfId="676" xr:uid="{00000000-0005-0000-0000-0000CC220000}"/>
    <cellStyle name="40% - Accent5 29 2" xfId="9309" xr:uid="{00000000-0005-0000-0000-0000CD220000}"/>
    <cellStyle name="40% - Accent5 3" xfId="706" xr:uid="{00000000-0005-0000-0000-0000CE220000}"/>
    <cellStyle name="40% - Accent5 3 10" xfId="5337" xr:uid="{00000000-0005-0000-0000-0000CF220000}"/>
    <cellStyle name="40% - Accent5 3 10 2" xfId="12615" xr:uid="{00000000-0005-0000-0000-0000D0220000}"/>
    <cellStyle name="40% - Accent5 3 11" xfId="6707" xr:uid="{00000000-0005-0000-0000-0000D1220000}"/>
    <cellStyle name="40% - Accent5 3 11 2" xfId="13985" xr:uid="{00000000-0005-0000-0000-0000D2220000}"/>
    <cellStyle name="40% - Accent5 3 12" xfId="7223" xr:uid="{00000000-0005-0000-0000-0000D3220000}"/>
    <cellStyle name="40% - Accent5 3 12 2" xfId="14315" xr:uid="{00000000-0005-0000-0000-0000D4220000}"/>
    <cellStyle name="40% - Accent5 3 13" xfId="9339" xr:uid="{00000000-0005-0000-0000-0000D5220000}"/>
    <cellStyle name="40% - Accent5 3 2" xfId="707" xr:uid="{00000000-0005-0000-0000-0000D6220000}"/>
    <cellStyle name="40% - Accent5 3 2 10" xfId="7366" xr:uid="{00000000-0005-0000-0000-0000D7220000}"/>
    <cellStyle name="40% - Accent5 3 2 10 2" xfId="14458" xr:uid="{00000000-0005-0000-0000-0000D8220000}"/>
    <cellStyle name="40% - Accent5 3 2 11" xfId="9340" xr:uid="{00000000-0005-0000-0000-0000D9220000}"/>
    <cellStyle name="40% - Accent5 3 2 2" xfId="708" xr:uid="{00000000-0005-0000-0000-0000DA220000}"/>
    <cellStyle name="40% - Accent5 3 2 2 10" xfId="9341" xr:uid="{00000000-0005-0000-0000-0000DB220000}"/>
    <cellStyle name="40% - Accent5 3 2 2 2" xfId="709" xr:uid="{00000000-0005-0000-0000-0000DC220000}"/>
    <cellStyle name="40% - Accent5 3 2 2 2 2" xfId="2482" xr:uid="{00000000-0005-0000-0000-0000DD220000}"/>
    <cellStyle name="40% - Accent5 3 2 2 2 2 2" xfId="10278" xr:uid="{00000000-0005-0000-0000-0000DE220000}"/>
    <cellStyle name="40% - Accent5 3 2 2 2 3" xfId="4268" xr:uid="{00000000-0005-0000-0000-0000DF220000}"/>
    <cellStyle name="40% - Accent5 3 2 2 2 3 2" xfId="11776" xr:uid="{00000000-0005-0000-0000-0000E0220000}"/>
    <cellStyle name="40% - Accent5 3 2 2 2 4" xfId="6710" xr:uid="{00000000-0005-0000-0000-0000E1220000}"/>
    <cellStyle name="40% - Accent5 3 2 2 2 4 2" xfId="13988" xr:uid="{00000000-0005-0000-0000-0000E2220000}"/>
    <cellStyle name="40% - Accent5 3 2 2 2 5" xfId="8236" xr:uid="{00000000-0005-0000-0000-0000E3220000}"/>
    <cellStyle name="40% - Accent5 3 2 2 2 5 2" xfId="15328" xr:uid="{00000000-0005-0000-0000-0000E4220000}"/>
    <cellStyle name="40% - Accent5 3 2 2 2 6" xfId="9342" xr:uid="{00000000-0005-0000-0000-0000E5220000}"/>
    <cellStyle name="40% - Accent5 3 2 2 3" xfId="2481" xr:uid="{00000000-0005-0000-0000-0000E6220000}"/>
    <cellStyle name="40% - Accent5 3 2 2 3 2" xfId="6711" xr:uid="{00000000-0005-0000-0000-0000E7220000}"/>
    <cellStyle name="40% - Accent5 3 2 2 3 2 2" xfId="13989" xr:uid="{00000000-0005-0000-0000-0000E8220000}"/>
    <cellStyle name="40% - Accent5 3 2 2 3 3" xfId="10277" xr:uid="{00000000-0005-0000-0000-0000E9220000}"/>
    <cellStyle name="40% - Accent5 3 2 2 4" xfId="3624" xr:uid="{00000000-0005-0000-0000-0000EA220000}"/>
    <cellStyle name="40% - Accent5 3 2 2 4 2" xfId="11132" xr:uid="{00000000-0005-0000-0000-0000EB220000}"/>
    <cellStyle name="40% - Accent5 3 2 2 5" xfId="4267" xr:uid="{00000000-0005-0000-0000-0000EC220000}"/>
    <cellStyle name="40% - Accent5 3 2 2 5 2" xfId="11775" xr:uid="{00000000-0005-0000-0000-0000ED220000}"/>
    <cellStyle name="40% - Accent5 3 2 2 6" xfId="5188" xr:uid="{00000000-0005-0000-0000-0000EE220000}"/>
    <cellStyle name="40% - Accent5 3 2 2 6 2" xfId="12466" xr:uid="{00000000-0005-0000-0000-0000EF220000}"/>
    <cellStyle name="40% - Accent5 3 2 2 7" xfId="5769" xr:uid="{00000000-0005-0000-0000-0000F0220000}"/>
    <cellStyle name="40% - Accent5 3 2 2 7 2" xfId="13047" xr:uid="{00000000-0005-0000-0000-0000F1220000}"/>
    <cellStyle name="40% - Accent5 3 2 2 8" xfId="6709" xr:uid="{00000000-0005-0000-0000-0000F2220000}"/>
    <cellStyle name="40% - Accent5 3 2 2 8 2" xfId="13987" xr:uid="{00000000-0005-0000-0000-0000F3220000}"/>
    <cellStyle name="40% - Accent5 3 2 2 9" xfId="7655" xr:uid="{00000000-0005-0000-0000-0000F4220000}"/>
    <cellStyle name="40% - Accent5 3 2 2 9 2" xfId="14747" xr:uid="{00000000-0005-0000-0000-0000F5220000}"/>
    <cellStyle name="40% - Accent5 3 2 3" xfId="710" xr:uid="{00000000-0005-0000-0000-0000F6220000}"/>
    <cellStyle name="40% - Accent5 3 2 3 2" xfId="2483" xr:uid="{00000000-0005-0000-0000-0000F7220000}"/>
    <cellStyle name="40% - Accent5 3 2 3 2 2" xfId="10279" xr:uid="{00000000-0005-0000-0000-0000F8220000}"/>
    <cellStyle name="40% - Accent5 3 2 3 3" xfId="4269" xr:uid="{00000000-0005-0000-0000-0000F9220000}"/>
    <cellStyle name="40% - Accent5 3 2 3 3 2" xfId="11777" xr:uid="{00000000-0005-0000-0000-0000FA220000}"/>
    <cellStyle name="40% - Accent5 3 2 3 4" xfId="6712" xr:uid="{00000000-0005-0000-0000-0000FB220000}"/>
    <cellStyle name="40% - Accent5 3 2 3 4 2" xfId="13990" xr:uid="{00000000-0005-0000-0000-0000FC220000}"/>
    <cellStyle name="40% - Accent5 3 2 3 5" xfId="7947" xr:uid="{00000000-0005-0000-0000-0000FD220000}"/>
    <cellStyle name="40% - Accent5 3 2 3 5 2" xfId="15039" xr:uid="{00000000-0005-0000-0000-0000FE220000}"/>
    <cellStyle name="40% - Accent5 3 2 3 6" xfId="9343" xr:uid="{00000000-0005-0000-0000-0000FF220000}"/>
    <cellStyle name="40% - Accent5 3 2 4" xfId="2480" xr:uid="{00000000-0005-0000-0000-000000230000}"/>
    <cellStyle name="40% - Accent5 3 2 4 2" xfId="6713" xr:uid="{00000000-0005-0000-0000-000001230000}"/>
    <cellStyle name="40% - Accent5 3 2 4 2 2" xfId="13991" xr:uid="{00000000-0005-0000-0000-000002230000}"/>
    <cellStyle name="40% - Accent5 3 2 4 3" xfId="10276" xr:uid="{00000000-0005-0000-0000-000003230000}"/>
    <cellStyle name="40% - Accent5 3 2 5" xfId="3324" xr:uid="{00000000-0005-0000-0000-000004230000}"/>
    <cellStyle name="40% - Accent5 3 2 5 2" xfId="10835" xr:uid="{00000000-0005-0000-0000-000005230000}"/>
    <cellStyle name="40% - Accent5 3 2 6" xfId="4266" xr:uid="{00000000-0005-0000-0000-000006230000}"/>
    <cellStyle name="40% - Accent5 3 2 6 2" xfId="11774" xr:uid="{00000000-0005-0000-0000-000007230000}"/>
    <cellStyle name="40% - Accent5 3 2 7" xfId="4899" xr:uid="{00000000-0005-0000-0000-000008230000}"/>
    <cellStyle name="40% - Accent5 3 2 7 2" xfId="12177" xr:uid="{00000000-0005-0000-0000-000009230000}"/>
    <cellStyle name="40% - Accent5 3 2 8" xfId="5480" xr:uid="{00000000-0005-0000-0000-00000A230000}"/>
    <cellStyle name="40% - Accent5 3 2 8 2" xfId="12758" xr:uid="{00000000-0005-0000-0000-00000B230000}"/>
    <cellStyle name="40% - Accent5 3 2 9" xfId="6708" xr:uid="{00000000-0005-0000-0000-00000C230000}"/>
    <cellStyle name="40% - Accent5 3 2 9 2" xfId="13986" xr:uid="{00000000-0005-0000-0000-00000D230000}"/>
    <cellStyle name="40% - Accent5 3 3" xfId="711" xr:uid="{00000000-0005-0000-0000-00000E230000}"/>
    <cellStyle name="40% - Accent5 3 3 10" xfId="9344" xr:uid="{00000000-0005-0000-0000-00000F230000}"/>
    <cellStyle name="40% - Accent5 3 3 2" xfId="712" xr:uid="{00000000-0005-0000-0000-000010230000}"/>
    <cellStyle name="40% - Accent5 3 3 2 2" xfId="2485" xr:uid="{00000000-0005-0000-0000-000011230000}"/>
    <cellStyle name="40% - Accent5 3 3 2 2 2" xfId="10281" xr:uid="{00000000-0005-0000-0000-000012230000}"/>
    <cellStyle name="40% - Accent5 3 3 2 3" xfId="4271" xr:uid="{00000000-0005-0000-0000-000013230000}"/>
    <cellStyle name="40% - Accent5 3 3 2 3 2" xfId="11779" xr:uid="{00000000-0005-0000-0000-000014230000}"/>
    <cellStyle name="40% - Accent5 3 3 2 4" xfId="6715" xr:uid="{00000000-0005-0000-0000-000015230000}"/>
    <cellStyle name="40% - Accent5 3 3 2 4 2" xfId="13993" xr:uid="{00000000-0005-0000-0000-000016230000}"/>
    <cellStyle name="40% - Accent5 3 3 2 5" xfId="8093" xr:uid="{00000000-0005-0000-0000-000017230000}"/>
    <cellStyle name="40% - Accent5 3 3 2 5 2" xfId="15185" xr:uid="{00000000-0005-0000-0000-000018230000}"/>
    <cellStyle name="40% - Accent5 3 3 2 6" xfId="9345" xr:uid="{00000000-0005-0000-0000-000019230000}"/>
    <cellStyle name="40% - Accent5 3 3 3" xfId="2484" xr:uid="{00000000-0005-0000-0000-00001A230000}"/>
    <cellStyle name="40% - Accent5 3 3 3 2" xfId="6716" xr:uid="{00000000-0005-0000-0000-00001B230000}"/>
    <cellStyle name="40% - Accent5 3 3 3 2 2" xfId="13994" xr:uid="{00000000-0005-0000-0000-00001C230000}"/>
    <cellStyle name="40% - Accent5 3 3 3 3" xfId="10280" xr:uid="{00000000-0005-0000-0000-00001D230000}"/>
    <cellStyle name="40% - Accent5 3 3 4" xfId="3481" xr:uid="{00000000-0005-0000-0000-00001E230000}"/>
    <cellStyle name="40% - Accent5 3 3 4 2" xfId="10989" xr:uid="{00000000-0005-0000-0000-00001F230000}"/>
    <cellStyle name="40% - Accent5 3 3 5" xfId="4270" xr:uid="{00000000-0005-0000-0000-000020230000}"/>
    <cellStyle name="40% - Accent5 3 3 5 2" xfId="11778" xr:uid="{00000000-0005-0000-0000-000021230000}"/>
    <cellStyle name="40% - Accent5 3 3 6" xfId="5045" xr:uid="{00000000-0005-0000-0000-000022230000}"/>
    <cellStyle name="40% - Accent5 3 3 6 2" xfId="12323" xr:uid="{00000000-0005-0000-0000-000023230000}"/>
    <cellStyle name="40% - Accent5 3 3 7" xfId="5626" xr:uid="{00000000-0005-0000-0000-000024230000}"/>
    <cellStyle name="40% - Accent5 3 3 7 2" xfId="12904" xr:uid="{00000000-0005-0000-0000-000025230000}"/>
    <cellStyle name="40% - Accent5 3 3 8" xfId="6714" xr:uid="{00000000-0005-0000-0000-000026230000}"/>
    <cellStyle name="40% - Accent5 3 3 8 2" xfId="13992" xr:uid="{00000000-0005-0000-0000-000027230000}"/>
    <cellStyle name="40% - Accent5 3 3 9" xfId="7512" xr:uid="{00000000-0005-0000-0000-000028230000}"/>
    <cellStyle name="40% - Accent5 3 3 9 2" xfId="14604" xr:uid="{00000000-0005-0000-0000-000029230000}"/>
    <cellStyle name="40% - Accent5 3 4" xfId="713" xr:uid="{00000000-0005-0000-0000-00002A230000}"/>
    <cellStyle name="40% - Accent5 3 4 2" xfId="2486" xr:uid="{00000000-0005-0000-0000-00002B230000}"/>
    <cellStyle name="40% - Accent5 3 4 2 2" xfId="10282" xr:uid="{00000000-0005-0000-0000-00002C230000}"/>
    <cellStyle name="40% - Accent5 3 4 3" xfId="4272" xr:uid="{00000000-0005-0000-0000-00002D230000}"/>
    <cellStyle name="40% - Accent5 3 4 3 2" xfId="11780" xr:uid="{00000000-0005-0000-0000-00002E230000}"/>
    <cellStyle name="40% - Accent5 3 4 4" xfId="6717" xr:uid="{00000000-0005-0000-0000-00002F230000}"/>
    <cellStyle name="40% - Accent5 3 4 4 2" xfId="13995" xr:uid="{00000000-0005-0000-0000-000030230000}"/>
    <cellStyle name="40% - Accent5 3 4 5" xfId="8440" xr:uid="{00000000-0005-0000-0000-000031230000}"/>
    <cellStyle name="40% - Accent5 3 4 5 2" xfId="15483" xr:uid="{00000000-0005-0000-0000-000032230000}"/>
    <cellStyle name="40% - Accent5 3 4 6" xfId="9346" xr:uid="{00000000-0005-0000-0000-000033230000}"/>
    <cellStyle name="40% - Accent5 3 5" xfId="714" xr:uid="{00000000-0005-0000-0000-000034230000}"/>
    <cellStyle name="40% - Accent5 3 5 2" xfId="2487" xr:uid="{00000000-0005-0000-0000-000035230000}"/>
    <cellStyle name="40% - Accent5 3 5 2 2" xfId="10283" xr:uid="{00000000-0005-0000-0000-000036230000}"/>
    <cellStyle name="40% - Accent5 3 5 3" xfId="4273" xr:uid="{00000000-0005-0000-0000-000037230000}"/>
    <cellStyle name="40% - Accent5 3 5 3 2" xfId="11781" xr:uid="{00000000-0005-0000-0000-000038230000}"/>
    <cellStyle name="40% - Accent5 3 5 4" xfId="6718" xr:uid="{00000000-0005-0000-0000-000039230000}"/>
    <cellStyle name="40% - Accent5 3 5 4 2" xfId="13996" xr:uid="{00000000-0005-0000-0000-00003A230000}"/>
    <cellStyle name="40% - Accent5 3 5 5" xfId="8529" xr:uid="{00000000-0005-0000-0000-00003B230000}"/>
    <cellStyle name="40% - Accent5 3 5 5 2" xfId="15572" xr:uid="{00000000-0005-0000-0000-00003C230000}"/>
    <cellStyle name="40% - Accent5 3 5 6" xfId="9347" xr:uid="{00000000-0005-0000-0000-00003D230000}"/>
    <cellStyle name="40% - Accent5 3 6" xfId="2479" xr:uid="{00000000-0005-0000-0000-00003E230000}"/>
    <cellStyle name="40% - Accent5 3 6 2" xfId="6719" xr:uid="{00000000-0005-0000-0000-00003F230000}"/>
    <cellStyle name="40% - Accent5 3 6 2 2" xfId="13997" xr:uid="{00000000-0005-0000-0000-000040230000}"/>
    <cellStyle name="40% - Accent5 3 6 3" xfId="7804" xr:uid="{00000000-0005-0000-0000-000041230000}"/>
    <cellStyle name="40% - Accent5 3 6 3 2" xfId="14896" xr:uid="{00000000-0005-0000-0000-000042230000}"/>
    <cellStyle name="40% - Accent5 3 6 4" xfId="10275" xr:uid="{00000000-0005-0000-0000-000043230000}"/>
    <cellStyle name="40% - Accent5 3 7" xfId="3176" xr:uid="{00000000-0005-0000-0000-000044230000}"/>
    <cellStyle name="40% - Accent5 3 7 2" xfId="10687" xr:uid="{00000000-0005-0000-0000-000045230000}"/>
    <cellStyle name="40% - Accent5 3 8" xfId="4265" xr:uid="{00000000-0005-0000-0000-000046230000}"/>
    <cellStyle name="40% - Accent5 3 8 2" xfId="11773" xr:uid="{00000000-0005-0000-0000-000047230000}"/>
    <cellStyle name="40% - Accent5 3 9" xfId="4756" xr:uid="{00000000-0005-0000-0000-000048230000}"/>
    <cellStyle name="40% - Accent5 3 9 2" xfId="12034" xr:uid="{00000000-0005-0000-0000-000049230000}"/>
    <cellStyle name="40% - Accent5 30" xfId="8597" xr:uid="{00000000-0005-0000-0000-00004A230000}"/>
    <cellStyle name="40% - Accent5 30 2" xfId="15640" xr:uid="{00000000-0005-0000-0000-00004B230000}"/>
    <cellStyle name="40% - Accent5 31" xfId="8687" xr:uid="{00000000-0005-0000-0000-00004C230000}"/>
    <cellStyle name="40% - Accent5 4" xfId="715" xr:uid="{00000000-0005-0000-0000-00004D230000}"/>
    <cellStyle name="40% - Accent5 4 10" xfId="6720" xr:uid="{00000000-0005-0000-0000-00004E230000}"/>
    <cellStyle name="40% - Accent5 4 10 2" xfId="13998" xr:uid="{00000000-0005-0000-0000-00004F230000}"/>
    <cellStyle name="40% - Accent5 4 11" xfId="7178" xr:uid="{00000000-0005-0000-0000-000050230000}"/>
    <cellStyle name="40% - Accent5 4 11 2" xfId="14270" xr:uid="{00000000-0005-0000-0000-000051230000}"/>
    <cellStyle name="40% - Accent5 4 12" xfId="9348" xr:uid="{00000000-0005-0000-0000-000052230000}"/>
    <cellStyle name="40% - Accent5 4 2" xfId="716" xr:uid="{00000000-0005-0000-0000-000053230000}"/>
    <cellStyle name="40% - Accent5 4 2 10" xfId="7321" xr:uid="{00000000-0005-0000-0000-000054230000}"/>
    <cellStyle name="40% - Accent5 4 2 10 2" xfId="14413" xr:uid="{00000000-0005-0000-0000-000055230000}"/>
    <cellStyle name="40% - Accent5 4 2 11" xfId="9349" xr:uid="{00000000-0005-0000-0000-000056230000}"/>
    <cellStyle name="40% - Accent5 4 2 2" xfId="717" xr:uid="{00000000-0005-0000-0000-000057230000}"/>
    <cellStyle name="40% - Accent5 4 2 2 10" xfId="9350" xr:uid="{00000000-0005-0000-0000-000058230000}"/>
    <cellStyle name="40% - Accent5 4 2 2 2" xfId="718" xr:uid="{00000000-0005-0000-0000-000059230000}"/>
    <cellStyle name="40% - Accent5 4 2 2 2 2" xfId="2491" xr:uid="{00000000-0005-0000-0000-00005A230000}"/>
    <cellStyle name="40% - Accent5 4 2 2 2 2 2" xfId="10287" xr:uid="{00000000-0005-0000-0000-00005B230000}"/>
    <cellStyle name="40% - Accent5 4 2 2 2 3" xfId="4277" xr:uid="{00000000-0005-0000-0000-00005C230000}"/>
    <cellStyle name="40% - Accent5 4 2 2 2 3 2" xfId="11785" xr:uid="{00000000-0005-0000-0000-00005D230000}"/>
    <cellStyle name="40% - Accent5 4 2 2 2 4" xfId="6723" xr:uid="{00000000-0005-0000-0000-00005E230000}"/>
    <cellStyle name="40% - Accent5 4 2 2 2 4 2" xfId="14001" xr:uid="{00000000-0005-0000-0000-00005F230000}"/>
    <cellStyle name="40% - Accent5 4 2 2 2 5" xfId="8191" xr:uid="{00000000-0005-0000-0000-000060230000}"/>
    <cellStyle name="40% - Accent5 4 2 2 2 5 2" xfId="15283" xr:uid="{00000000-0005-0000-0000-000061230000}"/>
    <cellStyle name="40% - Accent5 4 2 2 2 6" xfId="9351" xr:uid="{00000000-0005-0000-0000-000062230000}"/>
    <cellStyle name="40% - Accent5 4 2 2 3" xfId="2490" xr:uid="{00000000-0005-0000-0000-000063230000}"/>
    <cellStyle name="40% - Accent5 4 2 2 3 2" xfId="6724" xr:uid="{00000000-0005-0000-0000-000064230000}"/>
    <cellStyle name="40% - Accent5 4 2 2 3 2 2" xfId="14002" xr:uid="{00000000-0005-0000-0000-000065230000}"/>
    <cellStyle name="40% - Accent5 4 2 2 3 3" xfId="10286" xr:uid="{00000000-0005-0000-0000-000066230000}"/>
    <cellStyle name="40% - Accent5 4 2 2 4" xfId="3579" xr:uid="{00000000-0005-0000-0000-000067230000}"/>
    <cellStyle name="40% - Accent5 4 2 2 4 2" xfId="11087" xr:uid="{00000000-0005-0000-0000-000068230000}"/>
    <cellStyle name="40% - Accent5 4 2 2 5" xfId="4276" xr:uid="{00000000-0005-0000-0000-000069230000}"/>
    <cellStyle name="40% - Accent5 4 2 2 5 2" xfId="11784" xr:uid="{00000000-0005-0000-0000-00006A230000}"/>
    <cellStyle name="40% - Accent5 4 2 2 6" xfId="5143" xr:uid="{00000000-0005-0000-0000-00006B230000}"/>
    <cellStyle name="40% - Accent5 4 2 2 6 2" xfId="12421" xr:uid="{00000000-0005-0000-0000-00006C230000}"/>
    <cellStyle name="40% - Accent5 4 2 2 7" xfId="5724" xr:uid="{00000000-0005-0000-0000-00006D230000}"/>
    <cellStyle name="40% - Accent5 4 2 2 7 2" xfId="13002" xr:uid="{00000000-0005-0000-0000-00006E230000}"/>
    <cellStyle name="40% - Accent5 4 2 2 8" xfId="6722" xr:uid="{00000000-0005-0000-0000-00006F230000}"/>
    <cellStyle name="40% - Accent5 4 2 2 8 2" xfId="14000" xr:uid="{00000000-0005-0000-0000-000070230000}"/>
    <cellStyle name="40% - Accent5 4 2 2 9" xfId="7610" xr:uid="{00000000-0005-0000-0000-000071230000}"/>
    <cellStyle name="40% - Accent5 4 2 2 9 2" xfId="14702" xr:uid="{00000000-0005-0000-0000-000072230000}"/>
    <cellStyle name="40% - Accent5 4 2 3" xfId="719" xr:uid="{00000000-0005-0000-0000-000073230000}"/>
    <cellStyle name="40% - Accent5 4 2 3 2" xfId="2492" xr:uid="{00000000-0005-0000-0000-000074230000}"/>
    <cellStyle name="40% - Accent5 4 2 3 2 2" xfId="10288" xr:uid="{00000000-0005-0000-0000-000075230000}"/>
    <cellStyle name="40% - Accent5 4 2 3 3" xfId="4278" xr:uid="{00000000-0005-0000-0000-000076230000}"/>
    <cellStyle name="40% - Accent5 4 2 3 3 2" xfId="11786" xr:uid="{00000000-0005-0000-0000-000077230000}"/>
    <cellStyle name="40% - Accent5 4 2 3 4" xfId="6725" xr:uid="{00000000-0005-0000-0000-000078230000}"/>
    <cellStyle name="40% - Accent5 4 2 3 4 2" xfId="14003" xr:uid="{00000000-0005-0000-0000-000079230000}"/>
    <cellStyle name="40% - Accent5 4 2 3 5" xfId="7902" xr:uid="{00000000-0005-0000-0000-00007A230000}"/>
    <cellStyle name="40% - Accent5 4 2 3 5 2" xfId="14994" xr:uid="{00000000-0005-0000-0000-00007B230000}"/>
    <cellStyle name="40% - Accent5 4 2 3 6" xfId="9352" xr:uid="{00000000-0005-0000-0000-00007C230000}"/>
    <cellStyle name="40% - Accent5 4 2 4" xfId="2489" xr:uid="{00000000-0005-0000-0000-00007D230000}"/>
    <cellStyle name="40% - Accent5 4 2 4 2" xfId="6726" xr:uid="{00000000-0005-0000-0000-00007E230000}"/>
    <cellStyle name="40% - Accent5 4 2 4 2 2" xfId="14004" xr:uid="{00000000-0005-0000-0000-00007F230000}"/>
    <cellStyle name="40% - Accent5 4 2 4 3" xfId="10285" xr:uid="{00000000-0005-0000-0000-000080230000}"/>
    <cellStyle name="40% - Accent5 4 2 5" xfId="3279" xr:uid="{00000000-0005-0000-0000-000081230000}"/>
    <cellStyle name="40% - Accent5 4 2 5 2" xfId="10790" xr:uid="{00000000-0005-0000-0000-000082230000}"/>
    <cellStyle name="40% - Accent5 4 2 6" xfId="4275" xr:uid="{00000000-0005-0000-0000-000083230000}"/>
    <cellStyle name="40% - Accent5 4 2 6 2" xfId="11783" xr:uid="{00000000-0005-0000-0000-000084230000}"/>
    <cellStyle name="40% - Accent5 4 2 7" xfId="4854" xr:uid="{00000000-0005-0000-0000-000085230000}"/>
    <cellStyle name="40% - Accent5 4 2 7 2" xfId="12132" xr:uid="{00000000-0005-0000-0000-000086230000}"/>
    <cellStyle name="40% - Accent5 4 2 8" xfId="5435" xr:uid="{00000000-0005-0000-0000-000087230000}"/>
    <cellStyle name="40% - Accent5 4 2 8 2" xfId="12713" xr:uid="{00000000-0005-0000-0000-000088230000}"/>
    <cellStyle name="40% - Accent5 4 2 9" xfId="6721" xr:uid="{00000000-0005-0000-0000-000089230000}"/>
    <cellStyle name="40% - Accent5 4 2 9 2" xfId="13999" xr:uid="{00000000-0005-0000-0000-00008A230000}"/>
    <cellStyle name="40% - Accent5 4 3" xfId="720" xr:uid="{00000000-0005-0000-0000-00008B230000}"/>
    <cellStyle name="40% - Accent5 4 3 10" xfId="9353" xr:uid="{00000000-0005-0000-0000-00008C230000}"/>
    <cellStyle name="40% - Accent5 4 3 2" xfId="721" xr:uid="{00000000-0005-0000-0000-00008D230000}"/>
    <cellStyle name="40% - Accent5 4 3 2 2" xfId="2494" xr:uid="{00000000-0005-0000-0000-00008E230000}"/>
    <cellStyle name="40% - Accent5 4 3 2 2 2" xfId="10290" xr:uid="{00000000-0005-0000-0000-00008F230000}"/>
    <cellStyle name="40% - Accent5 4 3 2 3" xfId="4280" xr:uid="{00000000-0005-0000-0000-000090230000}"/>
    <cellStyle name="40% - Accent5 4 3 2 3 2" xfId="11788" xr:uid="{00000000-0005-0000-0000-000091230000}"/>
    <cellStyle name="40% - Accent5 4 3 2 4" xfId="6728" xr:uid="{00000000-0005-0000-0000-000092230000}"/>
    <cellStyle name="40% - Accent5 4 3 2 4 2" xfId="14006" xr:uid="{00000000-0005-0000-0000-000093230000}"/>
    <cellStyle name="40% - Accent5 4 3 2 5" xfId="8051" xr:uid="{00000000-0005-0000-0000-000094230000}"/>
    <cellStyle name="40% - Accent5 4 3 2 5 2" xfId="15143" xr:uid="{00000000-0005-0000-0000-000095230000}"/>
    <cellStyle name="40% - Accent5 4 3 2 6" xfId="9354" xr:uid="{00000000-0005-0000-0000-000096230000}"/>
    <cellStyle name="40% - Accent5 4 3 3" xfId="2493" xr:uid="{00000000-0005-0000-0000-000097230000}"/>
    <cellStyle name="40% - Accent5 4 3 3 2" xfId="6729" xr:uid="{00000000-0005-0000-0000-000098230000}"/>
    <cellStyle name="40% - Accent5 4 3 3 2 2" xfId="14007" xr:uid="{00000000-0005-0000-0000-000099230000}"/>
    <cellStyle name="40% - Accent5 4 3 3 3" xfId="10289" xr:uid="{00000000-0005-0000-0000-00009A230000}"/>
    <cellStyle name="40% - Accent5 4 3 4" xfId="3439" xr:uid="{00000000-0005-0000-0000-00009B230000}"/>
    <cellStyle name="40% - Accent5 4 3 4 2" xfId="10947" xr:uid="{00000000-0005-0000-0000-00009C230000}"/>
    <cellStyle name="40% - Accent5 4 3 5" xfId="4279" xr:uid="{00000000-0005-0000-0000-00009D230000}"/>
    <cellStyle name="40% - Accent5 4 3 5 2" xfId="11787" xr:uid="{00000000-0005-0000-0000-00009E230000}"/>
    <cellStyle name="40% - Accent5 4 3 6" xfId="5003" xr:uid="{00000000-0005-0000-0000-00009F230000}"/>
    <cellStyle name="40% - Accent5 4 3 6 2" xfId="12281" xr:uid="{00000000-0005-0000-0000-0000A0230000}"/>
    <cellStyle name="40% - Accent5 4 3 7" xfId="5584" xr:uid="{00000000-0005-0000-0000-0000A1230000}"/>
    <cellStyle name="40% - Accent5 4 3 7 2" xfId="12862" xr:uid="{00000000-0005-0000-0000-0000A2230000}"/>
    <cellStyle name="40% - Accent5 4 3 8" xfId="6727" xr:uid="{00000000-0005-0000-0000-0000A3230000}"/>
    <cellStyle name="40% - Accent5 4 3 8 2" xfId="14005" xr:uid="{00000000-0005-0000-0000-0000A4230000}"/>
    <cellStyle name="40% - Accent5 4 3 9" xfId="7470" xr:uid="{00000000-0005-0000-0000-0000A5230000}"/>
    <cellStyle name="40% - Accent5 4 3 9 2" xfId="14562" xr:uid="{00000000-0005-0000-0000-0000A6230000}"/>
    <cellStyle name="40% - Accent5 4 4" xfId="722" xr:uid="{00000000-0005-0000-0000-0000A7230000}"/>
    <cellStyle name="40% - Accent5 4 4 2" xfId="2495" xr:uid="{00000000-0005-0000-0000-0000A8230000}"/>
    <cellStyle name="40% - Accent5 4 4 2 2" xfId="10291" xr:uid="{00000000-0005-0000-0000-0000A9230000}"/>
    <cellStyle name="40% - Accent5 4 4 3" xfId="4281" xr:uid="{00000000-0005-0000-0000-0000AA230000}"/>
    <cellStyle name="40% - Accent5 4 4 3 2" xfId="11789" xr:uid="{00000000-0005-0000-0000-0000AB230000}"/>
    <cellStyle name="40% - Accent5 4 4 4" xfId="6730" xr:uid="{00000000-0005-0000-0000-0000AC230000}"/>
    <cellStyle name="40% - Accent5 4 4 4 2" xfId="14008" xr:uid="{00000000-0005-0000-0000-0000AD230000}"/>
    <cellStyle name="40% - Accent5 4 4 5" xfId="7759" xr:uid="{00000000-0005-0000-0000-0000AE230000}"/>
    <cellStyle name="40% - Accent5 4 4 5 2" xfId="14851" xr:uid="{00000000-0005-0000-0000-0000AF230000}"/>
    <cellStyle name="40% - Accent5 4 4 6" xfId="9355" xr:uid="{00000000-0005-0000-0000-0000B0230000}"/>
    <cellStyle name="40% - Accent5 4 5" xfId="2488" xr:uid="{00000000-0005-0000-0000-0000B1230000}"/>
    <cellStyle name="40% - Accent5 4 5 2" xfId="6731" xr:uid="{00000000-0005-0000-0000-0000B2230000}"/>
    <cellStyle name="40% - Accent5 4 5 2 2" xfId="14009" xr:uid="{00000000-0005-0000-0000-0000B3230000}"/>
    <cellStyle name="40% - Accent5 4 5 3" xfId="10284" xr:uid="{00000000-0005-0000-0000-0000B4230000}"/>
    <cellStyle name="40% - Accent5 4 6" xfId="3110" xr:uid="{00000000-0005-0000-0000-0000B5230000}"/>
    <cellStyle name="40% - Accent5 4 6 2" xfId="10621" xr:uid="{00000000-0005-0000-0000-0000B6230000}"/>
    <cellStyle name="40% - Accent5 4 7" xfId="4274" xr:uid="{00000000-0005-0000-0000-0000B7230000}"/>
    <cellStyle name="40% - Accent5 4 7 2" xfId="11782" xr:uid="{00000000-0005-0000-0000-0000B8230000}"/>
    <cellStyle name="40% - Accent5 4 8" xfId="4711" xr:uid="{00000000-0005-0000-0000-0000B9230000}"/>
    <cellStyle name="40% - Accent5 4 8 2" xfId="11989" xr:uid="{00000000-0005-0000-0000-0000BA230000}"/>
    <cellStyle name="40% - Accent5 4 9" xfId="5292" xr:uid="{00000000-0005-0000-0000-0000BB230000}"/>
    <cellStyle name="40% - Accent5 4 9 2" xfId="12570" xr:uid="{00000000-0005-0000-0000-0000BC230000}"/>
    <cellStyle name="40% - Accent5 5" xfId="723" xr:uid="{00000000-0005-0000-0000-0000BD230000}"/>
    <cellStyle name="40% - Accent5 5 10" xfId="6732" xr:uid="{00000000-0005-0000-0000-0000BE230000}"/>
    <cellStyle name="40% - Accent5 5 10 2" xfId="14010" xr:uid="{00000000-0005-0000-0000-0000BF230000}"/>
    <cellStyle name="40% - Accent5 5 11" xfId="7161" xr:uid="{00000000-0005-0000-0000-0000C0230000}"/>
    <cellStyle name="40% - Accent5 5 11 2" xfId="14253" xr:uid="{00000000-0005-0000-0000-0000C1230000}"/>
    <cellStyle name="40% - Accent5 5 12" xfId="9356" xr:uid="{00000000-0005-0000-0000-0000C2230000}"/>
    <cellStyle name="40% - Accent5 5 2" xfId="724" xr:uid="{00000000-0005-0000-0000-0000C3230000}"/>
    <cellStyle name="40% - Accent5 5 2 10" xfId="7304" xr:uid="{00000000-0005-0000-0000-0000C4230000}"/>
    <cellStyle name="40% - Accent5 5 2 10 2" xfId="14396" xr:uid="{00000000-0005-0000-0000-0000C5230000}"/>
    <cellStyle name="40% - Accent5 5 2 11" xfId="9357" xr:uid="{00000000-0005-0000-0000-0000C6230000}"/>
    <cellStyle name="40% - Accent5 5 2 2" xfId="725" xr:uid="{00000000-0005-0000-0000-0000C7230000}"/>
    <cellStyle name="40% - Accent5 5 2 2 10" xfId="9358" xr:uid="{00000000-0005-0000-0000-0000C8230000}"/>
    <cellStyle name="40% - Accent5 5 2 2 2" xfId="726" xr:uid="{00000000-0005-0000-0000-0000C9230000}"/>
    <cellStyle name="40% - Accent5 5 2 2 2 2" xfId="2499" xr:uid="{00000000-0005-0000-0000-0000CA230000}"/>
    <cellStyle name="40% - Accent5 5 2 2 2 2 2" xfId="10295" xr:uid="{00000000-0005-0000-0000-0000CB230000}"/>
    <cellStyle name="40% - Accent5 5 2 2 2 3" xfId="4285" xr:uid="{00000000-0005-0000-0000-0000CC230000}"/>
    <cellStyle name="40% - Accent5 5 2 2 2 3 2" xfId="11793" xr:uid="{00000000-0005-0000-0000-0000CD230000}"/>
    <cellStyle name="40% - Accent5 5 2 2 2 4" xfId="6735" xr:uid="{00000000-0005-0000-0000-0000CE230000}"/>
    <cellStyle name="40% - Accent5 5 2 2 2 4 2" xfId="14013" xr:uid="{00000000-0005-0000-0000-0000CF230000}"/>
    <cellStyle name="40% - Accent5 5 2 2 2 5" xfId="8174" xr:uid="{00000000-0005-0000-0000-0000D0230000}"/>
    <cellStyle name="40% - Accent5 5 2 2 2 5 2" xfId="15266" xr:uid="{00000000-0005-0000-0000-0000D1230000}"/>
    <cellStyle name="40% - Accent5 5 2 2 2 6" xfId="9359" xr:uid="{00000000-0005-0000-0000-0000D2230000}"/>
    <cellStyle name="40% - Accent5 5 2 2 3" xfId="2498" xr:uid="{00000000-0005-0000-0000-0000D3230000}"/>
    <cellStyle name="40% - Accent5 5 2 2 3 2" xfId="6736" xr:uid="{00000000-0005-0000-0000-0000D4230000}"/>
    <cellStyle name="40% - Accent5 5 2 2 3 2 2" xfId="14014" xr:uid="{00000000-0005-0000-0000-0000D5230000}"/>
    <cellStyle name="40% - Accent5 5 2 2 3 3" xfId="10294" xr:uid="{00000000-0005-0000-0000-0000D6230000}"/>
    <cellStyle name="40% - Accent5 5 2 2 4" xfId="3562" xr:uid="{00000000-0005-0000-0000-0000D7230000}"/>
    <cellStyle name="40% - Accent5 5 2 2 4 2" xfId="11070" xr:uid="{00000000-0005-0000-0000-0000D8230000}"/>
    <cellStyle name="40% - Accent5 5 2 2 5" xfId="4284" xr:uid="{00000000-0005-0000-0000-0000D9230000}"/>
    <cellStyle name="40% - Accent5 5 2 2 5 2" xfId="11792" xr:uid="{00000000-0005-0000-0000-0000DA230000}"/>
    <cellStyle name="40% - Accent5 5 2 2 6" xfId="5126" xr:uid="{00000000-0005-0000-0000-0000DB230000}"/>
    <cellStyle name="40% - Accent5 5 2 2 6 2" xfId="12404" xr:uid="{00000000-0005-0000-0000-0000DC230000}"/>
    <cellStyle name="40% - Accent5 5 2 2 7" xfId="5707" xr:uid="{00000000-0005-0000-0000-0000DD230000}"/>
    <cellStyle name="40% - Accent5 5 2 2 7 2" xfId="12985" xr:uid="{00000000-0005-0000-0000-0000DE230000}"/>
    <cellStyle name="40% - Accent5 5 2 2 8" xfId="6734" xr:uid="{00000000-0005-0000-0000-0000DF230000}"/>
    <cellStyle name="40% - Accent5 5 2 2 8 2" xfId="14012" xr:uid="{00000000-0005-0000-0000-0000E0230000}"/>
    <cellStyle name="40% - Accent5 5 2 2 9" xfId="7593" xr:uid="{00000000-0005-0000-0000-0000E1230000}"/>
    <cellStyle name="40% - Accent5 5 2 2 9 2" xfId="14685" xr:uid="{00000000-0005-0000-0000-0000E2230000}"/>
    <cellStyle name="40% - Accent5 5 2 3" xfId="727" xr:uid="{00000000-0005-0000-0000-0000E3230000}"/>
    <cellStyle name="40% - Accent5 5 2 3 2" xfId="2500" xr:uid="{00000000-0005-0000-0000-0000E4230000}"/>
    <cellStyle name="40% - Accent5 5 2 3 2 2" xfId="10296" xr:uid="{00000000-0005-0000-0000-0000E5230000}"/>
    <cellStyle name="40% - Accent5 5 2 3 3" xfId="4286" xr:uid="{00000000-0005-0000-0000-0000E6230000}"/>
    <cellStyle name="40% - Accent5 5 2 3 3 2" xfId="11794" xr:uid="{00000000-0005-0000-0000-0000E7230000}"/>
    <cellStyle name="40% - Accent5 5 2 3 4" xfId="6737" xr:uid="{00000000-0005-0000-0000-0000E8230000}"/>
    <cellStyle name="40% - Accent5 5 2 3 4 2" xfId="14015" xr:uid="{00000000-0005-0000-0000-0000E9230000}"/>
    <cellStyle name="40% - Accent5 5 2 3 5" xfId="7885" xr:uid="{00000000-0005-0000-0000-0000EA230000}"/>
    <cellStyle name="40% - Accent5 5 2 3 5 2" xfId="14977" xr:uid="{00000000-0005-0000-0000-0000EB230000}"/>
    <cellStyle name="40% - Accent5 5 2 3 6" xfId="9360" xr:uid="{00000000-0005-0000-0000-0000EC230000}"/>
    <cellStyle name="40% - Accent5 5 2 4" xfId="2497" xr:uid="{00000000-0005-0000-0000-0000ED230000}"/>
    <cellStyle name="40% - Accent5 5 2 4 2" xfId="6738" xr:uid="{00000000-0005-0000-0000-0000EE230000}"/>
    <cellStyle name="40% - Accent5 5 2 4 2 2" xfId="14016" xr:uid="{00000000-0005-0000-0000-0000EF230000}"/>
    <cellStyle name="40% - Accent5 5 2 4 3" xfId="10293" xr:uid="{00000000-0005-0000-0000-0000F0230000}"/>
    <cellStyle name="40% - Accent5 5 2 5" xfId="3262" xr:uid="{00000000-0005-0000-0000-0000F1230000}"/>
    <cellStyle name="40% - Accent5 5 2 5 2" xfId="10773" xr:uid="{00000000-0005-0000-0000-0000F2230000}"/>
    <cellStyle name="40% - Accent5 5 2 6" xfId="4283" xr:uid="{00000000-0005-0000-0000-0000F3230000}"/>
    <cellStyle name="40% - Accent5 5 2 6 2" xfId="11791" xr:uid="{00000000-0005-0000-0000-0000F4230000}"/>
    <cellStyle name="40% - Accent5 5 2 7" xfId="4837" xr:uid="{00000000-0005-0000-0000-0000F5230000}"/>
    <cellStyle name="40% - Accent5 5 2 7 2" xfId="12115" xr:uid="{00000000-0005-0000-0000-0000F6230000}"/>
    <cellStyle name="40% - Accent5 5 2 8" xfId="5418" xr:uid="{00000000-0005-0000-0000-0000F7230000}"/>
    <cellStyle name="40% - Accent5 5 2 8 2" xfId="12696" xr:uid="{00000000-0005-0000-0000-0000F8230000}"/>
    <cellStyle name="40% - Accent5 5 2 9" xfId="6733" xr:uid="{00000000-0005-0000-0000-0000F9230000}"/>
    <cellStyle name="40% - Accent5 5 2 9 2" xfId="14011" xr:uid="{00000000-0005-0000-0000-0000FA230000}"/>
    <cellStyle name="40% - Accent5 5 3" xfId="728" xr:uid="{00000000-0005-0000-0000-0000FB230000}"/>
    <cellStyle name="40% - Accent5 5 3 10" xfId="9361" xr:uid="{00000000-0005-0000-0000-0000FC230000}"/>
    <cellStyle name="40% - Accent5 5 3 2" xfId="729" xr:uid="{00000000-0005-0000-0000-0000FD230000}"/>
    <cellStyle name="40% - Accent5 5 3 2 2" xfId="2502" xr:uid="{00000000-0005-0000-0000-0000FE230000}"/>
    <cellStyle name="40% - Accent5 5 3 2 2 2" xfId="10298" xr:uid="{00000000-0005-0000-0000-0000FF230000}"/>
    <cellStyle name="40% - Accent5 5 3 2 3" xfId="4288" xr:uid="{00000000-0005-0000-0000-000000240000}"/>
    <cellStyle name="40% - Accent5 5 3 2 3 2" xfId="11796" xr:uid="{00000000-0005-0000-0000-000001240000}"/>
    <cellStyle name="40% - Accent5 5 3 2 4" xfId="6740" xr:uid="{00000000-0005-0000-0000-000002240000}"/>
    <cellStyle name="40% - Accent5 5 3 2 4 2" xfId="14018" xr:uid="{00000000-0005-0000-0000-000003240000}"/>
    <cellStyle name="40% - Accent5 5 3 2 5" xfId="8034" xr:uid="{00000000-0005-0000-0000-000004240000}"/>
    <cellStyle name="40% - Accent5 5 3 2 5 2" xfId="15126" xr:uid="{00000000-0005-0000-0000-000005240000}"/>
    <cellStyle name="40% - Accent5 5 3 2 6" xfId="9362" xr:uid="{00000000-0005-0000-0000-000006240000}"/>
    <cellStyle name="40% - Accent5 5 3 3" xfId="2501" xr:uid="{00000000-0005-0000-0000-000007240000}"/>
    <cellStyle name="40% - Accent5 5 3 3 2" xfId="6741" xr:uid="{00000000-0005-0000-0000-000008240000}"/>
    <cellStyle name="40% - Accent5 5 3 3 2 2" xfId="14019" xr:uid="{00000000-0005-0000-0000-000009240000}"/>
    <cellStyle name="40% - Accent5 5 3 3 3" xfId="10297" xr:uid="{00000000-0005-0000-0000-00000A240000}"/>
    <cellStyle name="40% - Accent5 5 3 4" xfId="3422" xr:uid="{00000000-0005-0000-0000-00000B240000}"/>
    <cellStyle name="40% - Accent5 5 3 4 2" xfId="10930" xr:uid="{00000000-0005-0000-0000-00000C240000}"/>
    <cellStyle name="40% - Accent5 5 3 5" xfId="4287" xr:uid="{00000000-0005-0000-0000-00000D240000}"/>
    <cellStyle name="40% - Accent5 5 3 5 2" xfId="11795" xr:uid="{00000000-0005-0000-0000-00000E240000}"/>
    <cellStyle name="40% - Accent5 5 3 6" xfId="4986" xr:uid="{00000000-0005-0000-0000-00000F240000}"/>
    <cellStyle name="40% - Accent5 5 3 6 2" xfId="12264" xr:uid="{00000000-0005-0000-0000-000010240000}"/>
    <cellStyle name="40% - Accent5 5 3 7" xfId="5567" xr:uid="{00000000-0005-0000-0000-000011240000}"/>
    <cellStyle name="40% - Accent5 5 3 7 2" xfId="12845" xr:uid="{00000000-0005-0000-0000-000012240000}"/>
    <cellStyle name="40% - Accent5 5 3 8" xfId="6739" xr:uid="{00000000-0005-0000-0000-000013240000}"/>
    <cellStyle name="40% - Accent5 5 3 8 2" xfId="14017" xr:uid="{00000000-0005-0000-0000-000014240000}"/>
    <cellStyle name="40% - Accent5 5 3 9" xfId="7453" xr:uid="{00000000-0005-0000-0000-000015240000}"/>
    <cellStyle name="40% - Accent5 5 3 9 2" xfId="14545" xr:uid="{00000000-0005-0000-0000-000016240000}"/>
    <cellStyle name="40% - Accent5 5 4" xfId="730" xr:uid="{00000000-0005-0000-0000-000017240000}"/>
    <cellStyle name="40% - Accent5 5 4 2" xfId="2503" xr:uid="{00000000-0005-0000-0000-000018240000}"/>
    <cellStyle name="40% - Accent5 5 4 2 2" xfId="10299" xr:uid="{00000000-0005-0000-0000-000019240000}"/>
    <cellStyle name="40% - Accent5 5 4 3" xfId="4289" xr:uid="{00000000-0005-0000-0000-00001A240000}"/>
    <cellStyle name="40% - Accent5 5 4 3 2" xfId="11797" xr:uid="{00000000-0005-0000-0000-00001B240000}"/>
    <cellStyle name="40% - Accent5 5 4 4" xfId="6742" xr:uid="{00000000-0005-0000-0000-00001C240000}"/>
    <cellStyle name="40% - Accent5 5 4 4 2" xfId="14020" xr:uid="{00000000-0005-0000-0000-00001D240000}"/>
    <cellStyle name="40% - Accent5 5 4 5" xfId="7742" xr:uid="{00000000-0005-0000-0000-00001E240000}"/>
    <cellStyle name="40% - Accent5 5 4 5 2" xfId="14834" xr:uid="{00000000-0005-0000-0000-00001F240000}"/>
    <cellStyle name="40% - Accent5 5 4 6" xfId="9363" xr:uid="{00000000-0005-0000-0000-000020240000}"/>
    <cellStyle name="40% - Accent5 5 5" xfId="2496" xr:uid="{00000000-0005-0000-0000-000021240000}"/>
    <cellStyle name="40% - Accent5 5 5 2" xfId="6743" xr:uid="{00000000-0005-0000-0000-000022240000}"/>
    <cellStyle name="40% - Accent5 5 5 2 2" xfId="14021" xr:uid="{00000000-0005-0000-0000-000023240000}"/>
    <cellStyle name="40% - Accent5 5 5 3" xfId="10292" xr:uid="{00000000-0005-0000-0000-000024240000}"/>
    <cellStyle name="40% - Accent5 5 6" xfId="3093" xr:uid="{00000000-0005-0000-0000-000025240000}"/>
    <cellStyle name="40% - Accent5 5 6 2" xfId="10604" xr:uid="{00000000-0005-0000-0000-000026240000}"/>
    <cellStyle name="40% - Accent5 5 7" xfId="4282" xr:uid="{00000000-0005-0000-0000-000027240000}"/>
    <cellStyle name="40% - Accent5 5 7 2" xfId="11790" xr:uid="{00000000-0005-0000-0000-000028240000}"/>
    <cellStyle name="40% - Accent5 5 8" xfId="4694" xr:uid="{00000000-0005-0000-0000-000029240000}"/>
    <cellStyle name="40% - Accent5 5 8 2" xfId="11972" xr:uid="{00000000-0005-0000-0000-00002A240000}"/>
    <cellStyle name="40% - Accent5 5 9" xfId="5275" xr:uid="{00000000-0005-0000-0000-00002B240000}"/>
    <cellStyle name="40% - Accent5 5 9 2" xfId="12553" xr:uid="{00000000-0005-0000-0000-00002C240000}"/>
    <cellStyle name="40% - Accent5 6" xfId="731" xr:uid="{00000000-0005-0000-0000-00002D240000}"/>
    <cellStyle name="40% - Accent5 6 10" xfId="6744" xr:uid="{00000000-0005-0000-0000-00002E240000}"/>
    <cellStyle name="40% - Accent5 6 10 2" xfId="14022" xr:uid="{00000000-0005-0000-0000-00002F240000}"/>
    <cellStyle name="40% - Accent5 6 11" xfId="7267" xr:uid="{00000000-0005-0000-0000-000030240000}"/>
    <cellStyle name="40% - Accent5 6 11 2" xfId="14359" xr:uid="{00000000-0005-0000-0000-000031240000}"/>
    <cellStyle name="40% - Accent5 6 12" xfId="9364" xr:uid="{00000000-0005-0000-0000-000032240000}"/>
    <cellStyle name="40% - Accent5 6 2" xfId="732" xr:uid="{00000000-0005-0000-0000-000033240000}"/>
    <cellStyle name="40% - Accent5 6 2 10" xfId="7410" xr:uid="{00000000-0005-0000-0000-000034240000}"/>
    <cellStyle name="40% - Accent5 6 2 10 2" xfId="14502" xr:uid="{00000000-0005-0000-0000-000035240000}"/>
    <cellStyle name="40% - Accent5 6 2 11" xfId="9365" xr:uid="{00000000-0005-0000-0000-000036240000}"/>
    <cellStyle name="40% - Accent5 6 2 2" xfId="733" xr:uid="{00000000-0005-0000-0000-000037240000}"/>
    <cellStyle name="40% - Accent5 6 2 2 10" xfId="9366" xr:uid="{00000000-0005-0000-0000-000038240000}"/>
    <cellStyle name="40% - Accent5 6 2 2 2" xfId="734" xr:uid="{00000000-0005-0000-0000-000039240000}"/>
    <cellStyle name="40% - Accent5 6 2 2 2 2" xfId="2507" xr:uid="{00000000-0005-0000-0000-00003A240000}"/>
    <cellStyle name="40% - Accent5 6 2 2 2 2 2" xfId="10303" xr:uid="{00000000-0005-0000-0000-00003B240000}"/>
    <cellStyle name="40% - Accent5 6 2 2 2 3" xfId="4293" xr:uid="{00000000-0005-0000-0000-00003C240000}"/>
    <cellStyle name="40% - Accent5 6 2 2 2 3 2" xfId="11801" xr:uid="{00000000-0005-0000-0000-00003D240000}"/>
    <cellStyle name="40% - Accent5 6 2 2 2 4" xfId="6747" xr:uid="{00000000-0005-0000-0000-00003E240000}"/>
    <cellStyle name="40% - Accent5 6 2 2 2 4 2" xfId="14025" xr:uid="{00000000-0005-0000-0000-00003F240000}"/>
    <cellStyle name="40% - Accent5 6 2 2 2 5" xfId="8280" xr:uid="{00000000-0005-0000-0000-000040240000}"/>
    <cellStyle name="40% - Accent5 6 2 2 2 5 2" xfId="15372" xr:uid="{00000000-0005-0000-0000-000041240000}"/>
    <cellStyle name="40% - Accent5 6 2 2 2 6" xfId="9367" xr:uid="{00000000-0005-0000-0000-000042240000}"/>
    <cellStyle name="40% - Accent5 6 2 2 3" xfId="2506" xr:uid="{00000000-0005-0000-0000-000043240000}"/>
    <cellStyle name="40% - Accent5 6 2 2 3 2" xfId="6748" xr:uid="{00000000-0005-0000-0000-000044240000}"/>
    <cellStyle name="40% - Accent5 6 2 2 3 2 2" xfId="14026" xr:uid="{00000000-0005-0000-0000-000045240000}"/>
    <cellStyle name="40% - Accent5 6 2 2 3 3" xfId="10302" xr:uid="{00000000-0005-0000-0000-000046240000}"/>
    <cellStyle name="40% - Accent5 6 2 2 4" xfId="3668" xr:uid="{00000000-0005-0000-0000-000047240000}"/>
    <cellStyle name="40% - Accent5 6 2 2 4 2" xfId="11176" xr:uid="{00000000-0005-0000-0000-000048240000}"/>
    <cellStyle name="40% - Accent5 6 2 2 5" xfId="4292" xr:uid="{00000000-0005-0000-0000-000049240000}"/>
    <cellStyle name="40% - Accent5 6 2 2 5 2" xfId="11800" xr:uid="{00000000-0005-0000-0000-00004A240000}"/>
    <cellStyle name="40% - Accent5 6 2 2 6" xfId="5232" xr:uid="{00000000-0005-0000-0000-00004B240000}"/>
    <cellStyle name="40% - Accent5 6 2 2 6 2" xfId="12510" xr:uid="{00000000-0005-0000-0000-00004C240000}"/>
    <cellStyle name="40% - Accent5 6 2 2 7" xfId="5813" xr:uid="{00000000-0005-0000-0000-00004D240000}"/>
    <cellStyle name="40% - Accent5 6 2 2 7 2" xfId="13091" xr:uid="{00000000-0005-0000-0000-00004E240000}"/>
    <cellStyle name="40% - Accent5 6 2 2 8" xfId="6746" xr:uid="{00000000-0005-0000-0000-00004F240000}"/>
    <cellStyle name="40% - Accent5 6 2 2 8 2" xfId="14024" xr:uid="{00000000-0005-0000-0000-000050240000}"/>
    <cellStyle name="40% - Accent5 6 2 2 9" xfId="7699" xr:uid="{00000000-0005-0000-0000-000051240000}"/>
    <cellStyle name="40% - Accent5 6 2 2 9 2" xfId="14791" xr:uid="{00000000-0005-0000-0000-000052240000}"/>
    <cellStyle name="40% - Accent5 6 2 3" xfId="735" xr:uid="{00000000-0005-0000-0000-000053240000}"/>
    <cellStyle name="40% - Accent5 6 2 3 2" xfId="2508" xr:uid="{00000000-0005-0000-0000-000054240000}"/>
    <cellStyle name="40% - Accent5 6 2 3 2 2" xfId="10304" xr:uid="{00000000-0005-0000-0000-000055240000}"/>
    <cellStyle name="40% - Accent5 6 2 3 3" xfId="4294" xr:uid="{00000000-0005-0000-0000-000056240000}"/>
    <cellStyle name="40% - Accent5 6 2 3 3 2" xfId="11802" xr:uid="{00000000-0005-0000-0000-000057240000}"/>
    <cellStyle name="40% - Accent5 6 2 3 4" xfId="6749" xr:uid="{00000000-0005-0000-0000-000058240000}"/>
    <cellStyle name="40% - Accent5 6 2 3 4 2" xfId="14027" xr:uid="{00000000-0005-0000-0000-000059240000}"/>
    <cellStyle name="40% - Accent5 6 2 3 5" xfId="7991" xr:uid="{00000000-0005-0000-0000-00005A240000}"/>
    <cellStyle name="40% - Accent5 6 2 3 5 2" xfId="15083" xr:uid="{00000000-0005-0000-0000-00005B240000}"/>
    <cellStyle name="40% - Accent5 6 2 3 6" xfId="9368" xr:uid="{00000000-0005-0000-0000-00005C240000}"/>
    <cellStyle name="40% - Accent5 6 2 4" xfId="2505" xr:uid="{00000000-0005-0000-0000-00005D240000}"/>
    <cellStyle name="40% - Accent5 6 2 4 2" xfId="6750" xr:uid="{00000000-0005-0000-0000-00005E240000}"/>
    <cellStyle name="40% - Accent5 6 2 4 2 2" xfId="14028" xr:uid="{00000000-0005-0000-0000-00005F240000}"/>
    <cellStyle name="40% - Accent5 6 2 4 3" xfId="10301" xr:uid="{00000000-0005-0000-0000-000060240000}"/>
    <cellStyle name="40% - Accent5 6 2 5" xfId="3368" xr:uid="{00000000-0005-0000-0000-000061240000}"/>
    <cellStyle name="40% - Accent5 6 2 5 2" xfId="10879" xr:uid="{00000000-0005-0000-0000-000062240000}"/>
    <cellStyle name="40% - Accent5 6 2 6" xfId="4291" xr:uid="{00000000-0005-0000-0000-000063240000}"/>
    <cellStyle name="40% - Accent5 6 2 6 2" xfId="11799" xr:uid="{00000000-0005-0000-0000-000064240000}"/>
    <cellStyle name="40% - Accent5 6 2 7" xfId="4943" xr:uid="{00000000-0005-0000-0000-000065240000}"/>
    <cellStyle name="40% - Accent5 6 2 7 2" xfId="12221" xr:uid="{00000000-0005-0000-0000-000066240000}"/>
    <cellStyle name="40% - Accent5 6 2 8" xfId="5524" xr:uid="{00000000-0005-0000-0000-000067240000}"/>
    <cellStyle name="40% - Accent5 6 2 8 2" xfId="12802" xr:uid="{00000000-0005-0000-0000-000068240000}"/>
    <cellStyle name="40% - Accent5 6 2 9" xfId="6745" xr:uid="{00000000-0005-0000-0000-000069240000}"/>
    <cellStyle name="40% - Accent5 6 2 9 2" xfId="14023" xr:uid="{00000000-0005-0000-0000-00006A240000}"/>
    <cellStyle name="40% - Accent5 6 3" xfId="736" xr:uid="{00000000-0005-0000-0000-00006B240000}"/>
    <cellStyle name="40% - Accent5 6 3 10" xfId="9369" xr:uid="{00000000-0005-0000-0000-00006C240000}"/>
    <cellStyle name="40% - Accent5 6 3 2" xfId="737" xr:uid="{00000000-0005-0000-0000-00006D240000}"/>
    <cellStyle name="40% - Accent5 6 3 2 2" xfId="2510" xr:uid="{00000000-0005-0000-0000-00006E240000}"/>
    <cellStyle name="40% - Accent5 6 3 2 2 2" xfId="10306" xr:uid="{00000000-0005-0000-0000-00006F240000}"/>
    <cellStyle name="40% - Accent5 6 3 2 3" xfId="4296" xr:uid="{00000000-0005-0000-0000-000070240000}"/>
    <cellStyle name="40% - Accent5 6 3 2 3 2" xfId="11804" xr:uid="{00000000-0005-0000-0000-000071240000}"/>
    <cellStyle name="40% - Accent5 6 3 2 4" xfId="6752" xr:uid="{00000000-0005-0000-0000-000072240000}"/>
    <cellStyle name="40% - Accent5 6 3 2 4 2" xfId="14030" xr:uid="{00000000-0005-0000-0000-000073240000}"/>
    <cellStyle name="40% - Accent5 6 3 2 5" xfId="8137" xr:uid="{00000000-0005-0000-0000-000074240000}"/>
    <cellStyle name="40% - Accent5 6 3 2 5 2" xfId="15229" xr:uid="{00000000-0005-0000-0000-000075240000}"/>
    <cellStyle name="40% - Accent5 6 3 2 6" xfId="9370" xr:uid="{00000000-0005-0000-0000-000076240000}"/>
    <cellStyle name="40% - Accent5 6 3 3" xfId="2509" xr:uid="{00000000-0005-0000-0000-000077240000}"/>
    <cellStyle name="40% - Accent5 6 3 3 2" xfId="6753" xr:uid="{00000000-0005-0000-0000-000078240000}"/>
    <cellStyle name="40% - Accent5 6 3 3 2 2" xfId="14031" xr:uid="{00000000-0005-0000-0000-000079240000}"/>
    <cellStyle name="40% - Accent5 6 3 3 3" xfId="10305" xr:uid="{00000000-0005-0000-0000-00007A240000}"/>
    <cellStyle name="40% - Accent5 6 3 4" xfId="3525" xr:uid="{00000000-0005-0000-0000-00007B240000}"/>
    <cellStyle name="40% - Accent5 6 3 4 2" xfId="11033" xr:uid="{00000000-0005-0000-0000-00007C240000}"/>
    <cellStyle name="40% - Accent5 6 3 5" xfId="4295" xr:uid="{00000000-0005-0000-0000-00007D240000}"/>
    <cellStyle name="40% - Accent5 6 3 5 2" xfId="11803" xr:uid="{00000000-0005-0000-0000-00007E240000}"/>
    <cellStyle name="40% - Accent5 6 3 6" xfId="5089" xr:uid="{00000000-0005-0000-0000-00007F240000}"/>
    <cellStyle name="40% - Accent5 6 3 6 2" xfId="12367" xr:uid="{00000000-0005-0000-0000-000080240000}"/>
    <cellStyle name="40% - Accent5 6 3 7" xfId="5670" xr:uid="{00000000-0005-0000-0000-000081240000}"/>
    <cellStyle name="40% - Accent5 6 3 7 2" xfId="12948" xr:uid="{00000000-0005-0000-0000-000082240000}"/>
    <cellStyle name="40% - Accent5 6 3 8" xfId="6751" xr:uid="{00000000-0005-0000-0000-000083240000}"/>
    <cellStyle name="40% - Accent5 6 3 8 2" xfId="14029" xr:uid="{00000000-0005-0000-0000-000084240000}"/>
    <cellStyle name="40% - Accent5 6 3 9" xfId="7556" xr:uid="{00000000-0005-0000-0000-000085240000}"/>
    <cellStyle name="40% - Accent5 6 3 9 2" xfId="14648" xr:uid="{00000000-0005-0000-0000-000086240000}"/>
    <cellStyle name="40% - Accent5 6 4" xfId="738" xr:uid="{00000000-0005-0000-0000-000087240000}"/>
    <cellStyle name="40% - Accent5 6 4 2" xfId="2511" xr:uid="{00000000-0005-0000-0000-000088240000}"/>
    <cellStyle name="40% - Accent5 6 4 2 2" xfId="10307" xr:uid="{00000000-0005-0000-0000-000089240000}"/>
    <cellStyle name="40% - Accent5 6 4 3" xfId="4297" xr:uid="{00000000-0005-0000-0000-00008A240000}"/>
    <cellStyle name="40% - Accent5 6 4 3 2" xfId="11805" xr:uid="{00000000-0005-0000-0000-00008B240000}"/>
    <cellStyle name="40% - Accent5 6 4 4" xfId="6754" xr:uid="{00000000-0005-0000-0000-00008C240000}"/>
    <cellStyle name="40% - Accent5 6 4 4 2" xfId="14032" xr:uid="{00000000-0005-0000-0000-00008D240000}"/>
    <cellStyle name="40% - Accent5 6 4 5" xfId="7848" xr:uid="{00000000-0005-0000-0000-00008E240000}"/>
    <cellStyle name="40% - Accent5 6 4 5 2" xfId="14940" xr:uid="{00000000-0005-0000-0000-00008F240000}"/>
    <cellStyle name="40% - Accent5 6 4 6" xfId="9371" xr:uid="{00000000-0005-0000-0000-000090240000}"/>
    <cellStyle name="40% - Accent5 6 5" xfId="2504" xr:uid="{00000000-0005-0000-0000-000091240000}"/>
    <cellStyle name="40% - Accent5 6 5 2" xfId="6755" xr:uid="{00000000-0005-0000-0000-000092240000}"/>
    <cellStyle name="40% - Accent5 6 5 2 2" xfId="14033" xr:uid="{00000000-0005-0000-0000-000093240000}"/>
    <cellStyle name="40% - Accent5 6 5 3" xfId="10300" xr:uid="{00000000-0005-0000-0000-000094240000}"/>
    <cellStyle name="40% - Accent5 6 6" xfId="3223" xr:uid="{00000000-0005-0000-0000-000095240000}"/>
    <cellStyle name="40% - Accent5 6 6 2" xfId="10734" xr:uid="{00000000-0005-0000-0000-000096240000}"/>
    <cellStyle name="40% - Accent5 6 7" xfId="4290" xr:uid="{00000000-0005-0000-0000-000097240000}"/>
    <cellStyle name="40% - Accent5 6 7 2" xfId="11798" xr:uid="{00000000-0005-0000-0000-000098240000}"/>
    <cellStyle name="40% - Accent5 6 8" xfId="4800" xr:uid="{00000000-0005-0000-0000-000099240000}"/>
    <cellStyle name="40% - Accent5 6 8 2" xfId="12078" xr:uid="{00000000-0005-0000-0000-00009A240000}"/>
    <cellStyle name="40% - Accent5 6 9" xfId="5381" xr:uid="{00000000-0005-0000-0000-00009B240000}"/>
    <cellStyle name="40% - Accent5 6 9 2" xfId="12659" xr:uid="{00000000-0005-0000-0000-00009C240000}"/>
    <cellStyle name="40% - Accent5 7" xfId="739" xr:uid="{00000000-0005-0000-0000-00009D240000}"/>
    <cellStyle name="40% - Accent5 7 10" xfId="7286" xr:uid="{00000000-0005-0000-0000-00009E240000}"/>
    <cellStyle name="40% - Accent5 7 10 2" xfId="14378" xr:uid="{00000000-0005-0000-0000-00009F240000}"/>
    <cellStyle name="40% - Accent5 7 11" xfId="9372" xr:uid="{00000000-0005-0000-0000-0000A0240000}"/>
    <cellStyle name="40% - Accent5 7 2" xfId="740" xr:uid="{00000000-0005-0000-0000-0000A1240000}"/>
    <cellStyle name="40% - Accent5 7 2 10" xfId="9373" xr:uid="{00000000-0005-0000-0000-0000A2240000}"/>
    <cellStyle name="40% - Accent5 7 2 2" xfId="741" xr:uid="{00000000-0005-0000-0000-0000A3240000}"/>
    <cellStyle name="40% - Accent5 7 2 2 2" xfId="2514" xr:uid="{00000000-0005-0000-0000-0000A4240000}"/>
    <cellStyle name="40% - Accent5 7 2 2 2 2" xfId="10310" xr:uid="{00000000-0005-0000-0000-0000A5240000}"/>
    <cellStyle name="40% - Accent5 7 2 2 3" xfId="4300" xr:uid="{00000000-0005-0000-0000-0000A6240000}"/>
    <cellStyle name="40% - Accent5 7 2 2 3 2" xfId="11808" xr:uid="{00000000-0005-0000-0000-0000A7240000}"/>
    <cellStyle name="40% - Accent5 7 2 2 4" xfId="6758" xr:uid="{00000000-0005-0000-0000-0000A8240000}"/>
    <cellStyle name="40% - Accent5 7 2 2 4 2" xfId="14036" xr:uid="{00000000-0005-0000-0000-0000A9240000}"/>
    <cellStyle name="40% - Accent5 7 2 2 5" xfId="8156" xr:uid="{00000000-0005-0000-0000-0000AA240000}"/>
    <cellStyle name="40% - Accent5 7 2 2 5 2" xfId="15248" xr:uid="{00000000-0005-0000-0000-0000AB240000}"/>
    <cellStyle name="40% - Accent5 7 2 2 6" xfId="9374" xr:uid="{00000000-0005-0000-0000-0000AC240000}"/>
    <cellStyle name="40% - Accent5 7 2 3" xfId="2513" xr:uid="{00000000-0005-0000-0000-0000AD240000}"/>
    <cellStyle name="40% - Accent5 7 2 3 2" xfId="6759" xr:uid="{00000000-0005-0000-0000-0000AE240000}"/>
    <cellStyle name="40% - Accent5 7 2 3 2 2" xfId="14037" xr:uid="{00000000-0005-0000-0000-0000AF240000}"/>
    <cellStyle name="40% - Accent5 7 2 3 3" xfId="10309" xr:uid="{00000000-0005-0000-0000-0000B0240000}"/>
    <cellStyle name="40% - Accent5 7 2 4" xfId="3544" xr:uid="{00000000-0005-0000-0000-0000B1240000}"/>
    <cellStyle name="40% - Accent5 7 2 4 2" xfId="11052" xr:uid="{00000000-0005-0000-0000-0000B2240000}"/>
    <cellStyle name="40% - Accent5 7 2 5" xfId="4299" xr:uid="{00000000-0005-0000-0000-0000B3240000}"/>
    <cellStyle name="40% - Accent5 7 2 5 2" xfId="11807" xr:uid="{00000000-0005-0000-0000-0000B4240000}"/>
    <cellStyle name="40% - Accent5 7 2 6" xfId="5108" xr:uid="{00000000-0005-0000-0000-0000B5240000}"/>
    <cellStyle name="40% - Accent5 7 2 6 2" xfId="12386" xr:uid="{00000000-0005-0000-0000-0000B6240000}"/>
    <cellStyle name="40% - Accent5 7 2 7" xfId="5689" xr:uid="{00000000-0005-0000-0000-0000B7240000}"/>
    <cellStyle name="40% - Accent5 7 2 7 2" xfId="12967" xr:uid="{00000000-0005-0000-0000-0000B8240000}"/>
    <cellStyle name="40% - Accent5 7 2 8" xfId="6757" xr:uid="{00000000-0005-0000-0000-0000B9240000}"/>
    <cellStyle name="40% - Accent5 7 2 8 2" xfId="14035" xr:uid="{00000000-0005-0000-0000-0000BA240000}"/>
    <cellStyle name="40% - Accent5 7 2 9" xfId="7575" xr:uid="{00000000-0005-0000-0000-0000BB240000}"/>
    <cellStyle name="40% - Accent5 7 2 9 2" xfId="14667" xr:uid="{00000000-0005-0000-0000-0000BC240000}"/>
    <cellStyle name="40% - Accent5 7 3" xfId="742" xr:uid="{00000000-0005-0000-0000-0000BD240000}"/>
    <cellStyle name="40% - Accent5 7 3 2" xfId="2515" xr:uid="{00000000-0005-0000-0000-0000BE240000}"/>
    <cellStyle name="40% - Accent5 7 3 2 2" xfId="10311" xr:uid="{00000000-0005-0000-0000-0000BF240000}"/>
    <cellStyle name="40% - Accent5 7 3 3" xfId="4301" xr:uid="{00000000-0005-0000-0000-0000C0240000}"/>
    <cellStyle name="40% - Accent5 7 3 3 2" xfId="11809" xr:uid="{00000000-0005-0000-0000-0000C1240000}"/>
    <cellStyle name="40% - Accent5 7 3 4" xfId="6760" xr:uid="{00000000-0005-0000-0000-0000C2240000}"/>
    <cellStyle name="40% - Accent5 7 3 4 2" xfId="14038" xr:uid="{00000000-0005-0000-0000-0000C3240000}"/>
    <cellStyle name="40% - Accent5 7 3 5" xfId="7867" xr:uid="{00000000-0005-0000-0000-0000C4240000}"/>
    <cellStyle name="40% - Accent5 7 3 5 2" xfId="14959" xr:uid="{00000000-0005-0000-0000-0000C5240000}"/>
    <cellStyle name="40% - Accent5 7 3 6" xfId="9375" xr:uid="{00000000-0005-0000-0000-0000C6240000}"/>
    <cellStyle name="40% - Accent5 7 4" xfId="2512" xr:uid="{00000000-0005-0000-0000-0000C7240000}"/>
    <cellStyle name="40% - Accent5 7 4 2" xfId="6761" xr:uid="{00000000-0005-0000-0000-0000C8240000}"/>
    <cellStyle name="40% - Accent5 7 4 2 2" xfId="14039" xr:uid="{00000000-0005-0000-0000-0000C9240000}"/>
    <cellStyle name="40% - Accent5 7 4 3" xfId="10308" xr:uid="{00000000-0005-0000-0000-0000CA240000}"/>
    <cellStyle name="40% - Accent5 7 5" xfId="3242" xr:uid="{00000000-0005-0000-0000-0000CB240000}"/>
    <cellStyle name="40% - Accent5 7 5 2" xfId="10753" xr:uid="{00000000-0005-0000-0000-0000CC240000}"/>
    <cellStyle name="40% - Accent5 7 6" xfId="4298" xr:uid="{00000000-0005-0000-0000-0000CD240000}"/>
    <cellStyle name="40% - Accent5 7 6 2" xfId="11806" xr:uid="{00000000-0005-0000-0000-0000CE240000}"/>
    <cellStyle name="40% - Accent5 7 7" xfId="4819" xr:uid="{00000000-0005-0000-0000-0000CF240000}"/>
    <cellStyle name="40% - Accent5 7 7 2" xfId="12097" xr:uid="{00000000-0005-0000-0000-0000D0240000}"/>
    <cellStyle name="40% - Accent5 7 8" xfId="5400" xr:uid="{00000000-0005-0000-0000-0000D1240000}"/>
    <cellStyle name="40% - Accent5 7 8 2" xfId="12678" xr:uid="{00000000-0005-0000-0000-0000D2240000}"/>
    <cellStyle name="40% - Accent5 7 9" xfId="6756" xr:uid="{00000000-0005-0000-0000-0000D3240000}"/>
    <cellStyle name="40% - Accent5 7 9 2" xfId="14034" xr:uid="{00000000-0005-0000-0000-0000D4240000}"/>
    <cellStyle name="40% - Accent5 8" xfId="743" xr:uid="{00000000-0005-0000-0000-0000D5240000}"/>
    <cellStyle name="40% - Accent5 8 10" xfId="9376" xr:uid="{00000000-0005-0000-0000-0000D6240000}"/>
    <cellStyle name="40% - Accent5 8 2" xfId="744" xr:uid="{00000000-0005-0000-0000-0000D7240000}"/>
    <cellStyle name="40% - Accent5 8 2 2" xfId="2517" xr:uid="{00000000-0005-0000-0000-0000D8240000}"/>
    <cellStyle name="40% - Accent5 8 2 2 2" xfId="10313" xr:uid="{00000000-0005-0000-0000-0000D9240000}"/>
    <cellStyle name="40% - Accent5 8 2 3" xfId="4303" xr:uid="{00000000-0005-0000-0000-0000DA240000}"/>
    <cellStyle name="40% - Accent5 8 2 3 2" xfId="11811" xr:uid="{00000000-0005-0000-0000-0000DB240000}"/>
    <cellStyle name="40% - Accent5 8 2 4" xfId="6763" xr:uid="{00000000-0005-0000-0000-0000DC240000}"/>
    <cellStyle name="40% - Accent5 8 2 4 2" xfId="14041" xr:uid="{00000000-0005-0000-0000-0000DD240000}"/>
    <cellStyle name="40% - Accent5 8 2 5" xfId="8011" xr:uid="{00000000-0005-0000-0000-0000DE240000}"/>
    <cellStyle name="40% - Accent5 8 2 5 2" xfId="15103" xr:uid="{00000000-0005-0000-0000-0000DF240000}"/>
    <cellStyle name="40% - Accent5 8 2 6" xfId="9377" xr:uid="{00000000-0005-0000-0000-0000E0240000}"/>
    <cellStyle name="40% - Accent5 8 3" xfId="2516" xr:uid="{00000000-0005-0000-0000-0000E1240000}"/>
    <cellStyle name="40% - Accent5 8 3 2" xfId="6764" xr:uid="{00000000-0005-0000-0000-0000E2240000}"/>
    <cellStyle name="40% - Accent5 8 3 2 2" xfId="14042" xr:uid="{00000000-0005-0000-0000-0000E3240000}"/>
    <cellStyle name="40% - Accent5 8 3 3" xfId="10312" xr:uid="{00000000-0005-0000-0000-0000E4240000}"/>
    <cellStyle name="40% - Accent5 8 4" xfId="3389" xr:uid="{00000000-0005-0000-0000-0000E5240000}"/>
    <cellStyle name="40% - Accent5 8 4 2" xfId="10899" xr:uid="{00000000-0005-0000-0000-0000E6240000}"/>
    <cellStyle name="40% - Accent5 8 5" xfId="4302" xr:uid="{00000000-0005-0000-0000-0000E7240000}"/>
    <cellStyle name="40% - Accent5 8 5 2" xfId="11810" xr:uid="{00000000-0005-0000-0000-0000E8240000}"/>
    <cellStyle name="40% - Accent5 8 6" xfId="4963" xr:uid="{00000000-0005-0000-0000-0000E9240000}"/>
    <cellStyle name="40% - Accent5 8 6 2" xfId="12241" xr:uid="{00000000-0005-0000-0000-0000EA240000}"/>
    <cellStyle name="40% - Accent5 8 7" xfId="5544" xr:uid="{00000000-0005-0000-0000-0000EB240000}"/>
    <cellStyle name="40% - Accent5 8 7 2" xfId="12822" xr:uid="{00000000-0005-0000-0000-0000EC240000}"/>
    <cellStyle name="40% - Accent5 8 8" xfId="6762" xr:uid="{00000000-0005-0000-0000-0000ED240000}"/>
    <cellStyle name="40% - Accent5 8 8 2" xfId="14040" xr:uid="{00000000-0005-0000-0000-0000EE240000}"/>
    <cellStyle name="40% - Accent5 8 9" xfId="7430" xr:uid="{00000000-0005-0000-0000-0000EF240000}"/>
    <cellStyle name="40% - Accent5 8 9 2" xfId="14522" xr:uid="{00000000-0005-0000-0000-0000F0240000}"/>
    <cellStyle name="40% - Accent5 9" xfId="745" xr:uid="{00000000-0005-0000-0000-0000F1240000}"/>
    <cellStyle name="40% - Accent5 9 2" xfId="2518" xr:uid="{00000000-0005-0000-0000-0000F2240000}"/>
    <cellStyle name="40% - Accent5 9 2 2" xfId="10314" xr:uid="{00000000-0005-0000-0000-0000F3240000}"/>
    <cellStyle name="40% - Accent5 9 3" xfId="4304" xr:uid="{00000000-0005-0000-0000-0000F4240000}"/>
    <cellStyle name="40% - Accent5 9 3 2" xfId="11812" xr:uid="{00000000-0005-0000-0000-0000F5240000}"/>
    <cellStyle name="40% - Accent5 9 4" xfId="6765" xr:uid="{00000000-0005-0000-0000-0000F6240000}"/>
    <cellStyle name="40% - Accent5 9 4 2" xfId="14043" xr:uid="{00000000-0005-0000-0000-0000F7240000}"/>
    <cellStyle name="40% - Accent5 9 5" xfId="8395" xr:uid="{00000000-0005-0000-0000-0000F8240000}"/>
    <cellStyle name="40% - Accent5 9 5 2" xfId="15438" xr:uid="{00000000-0005-0000-0000-0000F9240000}"/>
    <cellStyle name="40% - Accent5 9 6" xfId="9378" xr:uid="{00000000-0005-0000-0000-0000FA240000}"/>
    <cellStyle name="40% - Accent6" xfId="41" builtinId="51" customBuiltin="1"/>
    <cellStyle name="40% - Accent6 10" xfId="747" xr:uid="{00000000-0005-0000-0000-0000FC240000}"/>
    <cellStyle name="40% - Accent6 10 2" xfId="2520" xr:uid="{00000000-0005-0000-0000-0000FD240000}"/>
    <cellStyle name="40% - Accent6 10 2 2" xfId="4307" xr:uid="{00000000-0005-0000-0000-0000FE240000}"/>
    <cellStyle name="40% - Accent6 10 2 2 2" xfId="11815" xr:uid="{00000000-0005-0000-0000-0000FF240000}"/>
    <cellStyle name="40% - Accent6 10 2 3" xfId="6768" xr:uid="{00000000-0005-0000-0000-000000250000}"/>
    <cellStyle name="40% - Accent6 10 2 3 2" xfId="14046" xr:uid="{00000000-0005-0000-0000-000001250000}"/>
    <cellStyle name="40% - Accent6 10 2 4" xfId="10316" xr:uid="{00000000-0005-0000-0000-000002250000}"/>
    <cellStyle name="40% - Accent6 10 3" xfId="4306" xr:uid="{00000000-0005-0000-0000-000003250000}"/>
    <cellStyle name="40% - Accent6 10 3 2" xfId="11814" xr:uid="{00000000-0005-0000-0000-000004250000}"/>
    <cellStyle name="40% - Accent6 10 4" xfId="6767" xr:uid="{00000000-0005-0000-0000-000005250000}"/>
    <cellStyle name="40% - Accent6 10 4 2" xfId="14045" xr:uid="{00000000-0005-0000-0000-000006250000}"/>
    <cellStyle name="40% - Accent6 10 5" xfId="8485" xr:uid="{00000000-0005-0000-0000-000007250000}"/>
    <cellStyle name="40% - Accent6 10 5 2" xfId="15528" xr:uid="{00000000-0005-0000-0000-000008250000}"/>
    <cellStyle name="40% - Accent6 10 6" xfId="9380" xr:uid="{00000000-0005-0000-0000-000009250000}"/>
    <cellStyle name="40% - Accent6 11" xfId="748" xr:uid="{00000000-0005-0000-0000-00000A250000}"/>
    <cellStyle name="40% - Accent6 11 2" xfId="2521" xr:uid="{00000000-0005-0000-0000-00000B250000}"/>
    <cellStyle name="40% - Accent6 11 2 2" xfId="10317" xr:uid="{00000000-0005-0000-0000-00000C250000}"/>
    <cellStyle name="40% - Accent6 11 3" xfId="4308" xr:uid="{00000000-0005-0000-0000-00000D250000}"/>
    <cellStyle name="40% - Accent6 11 3 2" xfId="11816" xr:uid="{00000000-0005-0000-0000-00000E250000}"/>
    <cellStyle name="40% - Accent6 11 4" xfId="6769" xr:uid="{00000000-0005-0000-0000-00000F250000}"/>
    <cellStyle name="40% - Accent6 11 4 2" xfId="14047" xr:uid="{00000000-0005-0000-0000-000010250000}"/>
    <cellStyle name="40% - Accent6 11 5" xfId="8574" xr:uid="{00000000-0005-0000-0000-000011250000}"/>
    <cellStyle name="40% - Accent6 11 5 2" xfId="15617" xr:uid="{00000000-0005-0000-0000-000012250000}"/>
    <cellStyle name="40% - Accent6 11 6" xfId="9381" xr:uid="{00000000-0005-0000-0000-000013250000}"/>
    <cellStyle name="40% - Accent6 12" xfId="749" xr:uid="{00000000-0005-0000-0000-000014250000}"/>
    <cellStyle name="40% - Accent6 12 2" xfId="750" xr:uid="{00000000-0005-0000-0000-000015250000}"/>
    <cellStyle name="40% - Accent6 12 2 2" xfId="2523" xr:uid="{00000000-0005-0000-0000-000016250000}"/>
    <cellStyle name="40% - Accent6 12 2 2 2" xfId="10319" xr:uid="{00000000-0005-0000-0000-000017250000}"/>
    <cellStyle name="40% - Accent6 12 2 3" xfId="4310" xr:uid="{00000000-0005-0000-0000-000018250000}"/>
    <cellStyle name="40% - Accent6 12 2 3 2" xfId="11818" xr:uid="{00000000-0005-0000-0000-000019250000}"/>
    <cellStyle name="40% - Accent6 12 2 4" xfId="6771" xr:uid="{00000000-0005-0000-0000-00001A250000}"/>
    <cellStyle name="40% - Accent6 12 2 4 2" xfId="14049" xr:uid="{00000000-0005-0000-0000-00001B250000}"/>
    <cellStyle name="40% - Accent6 12 2 5" xfId="9383" xr:uid="{00000000-0005-0000-0000-00001C250000}"/>
    <cellStyle name="40% - Accent6 12 3" xfId="2522" xr:uid="{00000000-0005-0000-0000-00001D250000}"/>
    <cellStyle name="40% - Accent6 12 3 2" xfId="10318" xr:uid="{00000000-0005-0000-0000-00001E250000}"/>
    <cellStyle name="40% - Accent6 12 4" xfId="4309" xr:uid="{00000000-0005-0000-0000-00001F250000}"/>
    <cellStyle name="40% - Accent6 12 4 2" xfId="11817" xr:uid="{00000000-0005-0000-0000-000020250000}"/>
    <cellStyle name="40% - Accent6 12 5" xfId="6770" xr:uid="{00000000-0005-0000-0000-000021250000}"/>
    <cellStyle name="40% - Accent6 12 5 2" xfId="14048" xr:uid="{00000000-0005-0000-0000-000022250000}"/>
    <cellStyle name="40% - Accent6 12 6" xfId="7726" xr:uid="{00000000-0005-0000-0000-000023250000}"/>
    <cellStyle name="40% - Accent6 12 6 2" xfId="14818" xr:uid="{00000000-0005-0000-0000-000024250000}"/>
    <cellStyle name="40% - Accent6 12 7" xfId="9382" xr:uid="{00000000-0005-0000-0000-000025250000}"/>
    <cellStyle name="40% - Accent6 13" xfId="751" xr:uid="{00000000-0005-0000-0000-000026250000}"/>
    <cellStyle name="40% - Accent6 13 2" xfId="2524" xr:uid="{00000000-0005-0000-0000-000027250000}"/>
    <cellStyle name="40% - Accent6 13 2 2" xfId="10320" xr:uid="{00000000-0005-0000-0000-000028250000}"/>
    <cellStyle name="40% - Accent6 13 3" xfId="4311" xr:uid="{00000000-0005-0000-0000-000029250000}"/>
    <cellStyle name="40% - Accent6 13 3 2" xfId="11819" xr:uid="{00000000-0005-0000-0000-00002A250000}"/>
    <cellStyle name="40% - Accent6 13 4" xfId="6772" xr:uid="{00000000-0005-0000-0000-00002B250000}"/>
    <cellStyle name="40% - Accent6 13 4 2" xfId="14050" xr:uid="{00000000-0005-0000-0000-00002C250000}"/>
    <cellStyle name="40% - Accent6 13 5" xfId="9384" xr:uid="{00000000-0005-0000-0000-00002D250000}"/>
    <cellStyle name="40% - Accent6 14" xfId="752" xr:uid="{00000000-0005-0000-0000-00002E250000}"/>
    <cellStyle name="40% - Accent6 14 2" xfId="2525" xr:uid="{00000000-0005-0000-0000-00002F250000}"/>
    <cellStyle name="40% - Accent6 14 2 2" xfId="10321" xr:uid="{00000000-0005-0000-0000-000030250000}"/>
    <cellStyle name="40% - Accent6 14 3" xfId="4312" xr:uid="{00000000-0005-0000-0000-000031250000}"/>
    <cellStyle name="40% - Accent6 14 3 2" xfId="11820" xr:uid="{00000000-0005-0000-0000-000032250000}"/>
    <cellStyle name="40% - Accent6 14 4" xfId="6773" xr:uid="{00000000-0005-0000-0000-000033250000}"/>
    <cellStyle name="40% - Accent6 14 4 2" xfId="14051" xr:uid="{00000000-0005-0000-0000-000034250000}"/>
    <cellStyle name="40% - Accent6 14 5" xfId="9385" xr:uid="{00000000-0005-0000-0000-000035250000}"/>
    <cellStyle name="40% - Accent6 15" xfId="753" xr:uid="{00000000-0005-0000-0000-000036250000}"/>
    <cellStyle name="40% - Accent6 15 2" xfId="2526" xr:uid="{00000000-0005-0000-0000-000037250000}"/>
    <cellStyle name="40% - Accent6 15 2 2" xfId="10322" xr:uid="{00000000-0005-0000-0000-000038250000}"/>
    <cellStyle name="40% - Accent6 15 3" xfId="4313" xr:uid="{00000000-0005-0000-0000-000039250000}"/>
    <cellStyle name="40% - Accent6 15 3 2" xfId="11821" xr:uid="{00000000-0005-0000-0000-00003A250000}"/>
    <cellStyle name="40% - Accent6 15 4" xfId="6774" xr:uid="{00000000-0005-0000-0000-00003B250000}"/>
    <cellStyle name="40% - Accent6 15 4 2" xfId="14052" xr:uid="{00000000-0005-0000-0000-00003C250000}"/>
    <cellStyle name="40% - Accent6 15 5" xfId="9386" xr:uid="{00000000-0005-0000-0000-00003D250000}"/>
    <cellStyle name="40% - Accent6 16" xfId="754" xr:uid="{00000000-0005-0000-0000-00003E250000}"/>
    <cellStyle name="40% - Accent6 16 2" xfId="2527" xr:uid="{00000000-0005-0000-0000-00003F250000}"/>
    <cellStyle name="40% - Accent6 16 2 2" xfId="10323" xr:uid="{00000000-0005-0000-0000-000040250000}"/>
    <cellStyle name="40% - Accent6 16 3" xfId="4314" xr:uid="{00000000-0005-0000-0000-000041250000}"/>
    <cellStyle name="40% - Accent6 16 3 2" xfId="11822" xr:uid="{00000000-0005-0000-0000-000042250000}"/>
    <cellStyle name="40% - Accent6 16 4" xfId="6775" xr:uid="{00000000-0005-0000-0000-000043250000}"/>
    <cellStyle name="40% - Accent6 16 4 2" xfId="14053" xr:uid="{00000000-0005-0000-0000-000044250000}"/>
    <cellStyle name="40% - Accent6 16 5" xfId="9387" xr:uid="{00000000-0005-0000-0000-000045250000}"/>
    <cellStyle name="40% - Accent6 17" xfId="755" xr:uid="{00000000-0005-0000-0000-000046250000}"/>
    <cellStyle name="40% - Accent6 17 2" xfId="2528" xr:uid="{00000000-0005-0000-0000-000047250000}"/>
    <cellStyle name="40% - Accent6 17 2 2" xfId="10324" xr:uid="{00000000-0005-0000-0000-000048250000}"/>
    <cellStyle name="40% - Accent6 17 3" xfId="4315" xr:uid="{00000000-0005-0000-0000-000049250000}"/>
    <cellStyle name="40% - Accent6 17 3 2" xfId="11823" xr:uid="{00000000-0005-0000-0000-00004A250000}"/>
    <cellStyle name="40% - Accent6 17 4" xfId="6776" xr:uid="{00000000-0005-0000-0000-00004B250000}"/>
    <cellStyle name="40% - Accent6 17 4 2" xfId="14054" xr:uid="{00000000-0005-0000-0000-00004C250000}"/>
    <cellStyle name="40% - Accent6 17 5" xfId="9388" xr:uid="{00000000-0005-0000-0000-00004D250000}"/>
    <cellStyle name="40% - Accent6 18" xfId="756" xr:uid="{00000000-0005-0000-0000-00004E250000}"/>
    <cellStyle name="40% - Accent6 18 2" xfId="2529" xr:uid="{00000000-0005-0000-0000-00004F250000}"/>
    <cellStyle name="40% - Accent6 18 2 2" xfId="10325" xr:uid="{00000000-0005-0000-0000-000050250000}"/>
    <cellStyle name="40% - Accent6 18 3" xfId="4316" xr:uid="{00000000-0005-0000-0000-000051250000}"/>
    <cellStyle name="40% - Accent6 18 3 2" xfId="11824" xr:uid="{00000000-0005-0000-0000-000052250000}"/>
    <cellStyle name="40% - Accent6 18 4" xfId="6777" xr:uid="{00000000-0005-0000-0000-000053250000}"/>
    <cellStyle name="40% - Accent6 18 4 2" xfId="14055" xr:uid="{00000000-0005-0000-0000-000054250000}"/>
    <cellStyle name="40% - Accent6 18 5" xfId="9389" xr:uid="{00000000-0005-0000-0000-000055250000}"/>
    <cellStyle name="40% - Accent6 19" xfId="1760" xr:uid="{00000000-0005-0000-0000-000056250000}"/>
    <cellStyle name="40% - Accent6 19 2" xfId="3010" xr:uid="{00000000-0005-0000-0000-000057250000}"/>
    <cellStyle name="40% - Accent6 19 2 2" xfId="10527" xr:uid="{00000000-0005-0000-0000-000058250000}"/>
    <cellStyle name="40% - Accent6 19 3" xfId="4317" xr:uid="{00000000-0005-0000-0000-000059250000}"/>
    <cellStyle name="40% - Accent6 19 3 2" xfId="11825" xr:uid="{00000000-0005-0000-0000-00005A250000}"/>
    <cellStyle name="40% - Accent6 19 4" xfId="6778" xr:uid="{00000000-0005-0000-0000-00005B250000}"/>
    <cellStyle name="40% - Accent6 19 4 2" xfId="14056" xr:uid="{00000000-0005-0000-0000-00005C250000}"/>
    <cellStyle name="40% - Accent6 19 5" xfId="9589" xr:uid="{00000000-0005-0000-0000-00005D250000}"/>
    <cellStyle name="40% - Accent6 2" xfId="757" xr:uid="{00000000-0005-0000-0000-00005E250000}"/>
    <cellStyle name="40% - Accent6 2 10" xfId="3138" xr:uid="{00000000-0005-0000-0000-00005F250000}"/>
    <cellStyle name="40% - Accent6 2 10 2" xfId="6780" xr:uid="{00000000-0005-0000-0000-000060250000}"/>
    <cellStyle name="40% - Accent6 2 10 2 2" xfId="14058" xr:uid="{00000000-0005-0000-0000-000061250000}"/>
    <cellStyle name="40% - Accent6 2 10 3" xfId="10649" xr:uid="{00000000-0005-0000-0000-000062250000}"/>
    <cellStyle name="40% - Accent6 2 11" xfId="4318" xr:uid="{00000000-0005-0000-0000-000063250000}"/>
    <cellStyle name="40% - Accent6 2 11 2" xfId="11826" xr:uid="{00000000-0005-0000-0000-000064250000}"/>
    <cellStyle name="40% - Accent6 2 12" xfId="4735" xr:uid="{00000000-0005-0000-0000-000065250000}"/>
    <cellStyle name="40% - Accent6 2 12 2" xfId="12013" xr:uid="{00000000-0005-0000-0000-000066250000}"/>
    <cellStyle name="40% - Accent6 2 13" xfId="5316" xr:uid="{00000000-0005-0000-0000-000067250000}"/>
    <cellStyle name="40% - Accent6 2 13 2" xfId="12594" xr:uid="{00000000-0005-0000-0000-000068250000}"/>
    <cellStyle name="40% - Accent6 2 14" xfId="6779" xr:uid="{00000000-0005-0000-0000-000069250000}"/>
    <cellStyle name="40% - Accent6 2 14 2" xfId="14057" xr:uid="{00000000-0005-0000-0000-00006A250000}"/>
    <cellStyle name="40% - Accent6 2 15" xfId="7202" xr:uid="{00000000-0005-0000-0000-00006B250000}"/>
    <cellStyle name="40% - Accent6 2 15 2" xfId="14294" xr:uid="{00000000-0005-0000-0000-00006C250000}"/>
    <cellStyle name="40% - Accent6 2 16" xfId="8650" xr:uid="{00000000-0005-0000-0000-00006D250000}"/>
    <cellStyle name="40% - Accent6 2 17" xfId="9390" xr:uid="{00000000-0005-0000-0000-00006E250000}"/>
    <cellStyle name="40% - Accent6 2 2" xfId="758" xr:uid="{00000000-0005-0000-0000-00006F250000}"/>
    <cellStyle name="40% - Accent6 2 2 10" xfId="6781" xr:uid="{00000000-0005-0000-0000-000070250000}"/>
    <cellStyle name="40% - Accent6 2 2 10 2" xfId="14059" xr:uid="{00000000-0005-0000-0000-000071250000}"/>
    <cellStyle name="40% - Accent6 2 2 11" xfId="7248" xr:uid="{00000000-0005-0000-0000-000072250000}"/>
    <cellStyle name="40% - Accent6 2 2 11 2" xfId="14340" xr:uid="{00000000-0005-0000-0000-000073250000}"/>
    <cellStyle name="40% - Accent6 2 2 12" xfId="9391" xr:uid="{00000000-0005-0000-0000-000074250000}"/>
    <cellStyle name="40% - Accent6 2 2 2" xfId="759" xr:uid="{00000000-0005-0000-0000-000075250000}"/>
    <cellStyle name="40% - Accent6 2 2 2 10" xfId="7391" xr:uid="{00000000-0005-0000-0000-000076250000}"/>
    <cellStyle name="40% - Accent6 2 2 2 10 2" xfId="14483" xr:uid="{00000000-0005-0000-0000-000077250000}"/>
    <cellStyle name="40% - Accent6 2 2 2 11" xfId="9392" xr:uid="{00000000-0005-0000-0000-000078250000}"/>
    <cellStyle name="40% - Accent6 2 2 2 2" xfId="760" xr:uid="{00000000-0005-0000-0000-000079250000}"/>
    <cellStyle name="40% - Accent6 2 2 2 2 10" xfId="9393" xr:uid="{00000000-0005-0000-0000-00007A250000}"/>
    <cellStyle name="40% - Accent6 2 2 2 2 2" xfId="761" xr:uid="{00000000-0005-0000-0000-00007B250000}"/>
    <cellStyle name="40% - Accent6 2 2 2 2 2 2" xfId="2534" xr:uid="{00000000-0005-0000-0000-00007C250000}"/>
    <cellStyle name="40% - Accent6 2 2 2 2 2 2 2" xfId="10330" xr:uid="{00000000-0005-0000-0000-00007D250000}"/>
    <cellStyle name="40% - Accent6 2 2 2 2 2 3" xfId="4322" xr:uid="{00000000-0005-0000-0000-00007E250000}"/>
    <cellStyle name="40% - Accent6 2 2 2 2 2 3 2" xfId="11830" xr:uid="{00000000-0005-0000-0000-00007F250000}"/>
    <cellStyle name="40% - Accent6 2 2 2 2 2 4" xfId="6784" xr:uid="{00000000-0005-0000-0000-000080250000}"/>
    <cellStyle name="40% - Accent6 2 2 2 2 2 4 2" xfId="14062" xr:uid="{00000000-0005-0000-0000-000081250000}"/>
    <cellStyle name="40% - Accent6 2 2 2 2 2 5" xfId="8261" xr:uid="{00000000-0005-0000-0000-000082250000}"/>
    <cellStyle name="40% - Accent6 2 2 2 2 2 5 2" xfId="15353" xr:uid="{00000000-0005-0000-0000-000083250000}"/>
    <cellStyle name="40% - Accent6 2 2 2 2 2 6" xfId="9394" xr:uid="{00000000-0005-0000-0000-000084250000}"/>
    <cellStyle name="40% - Accent6 2 2 2 2 3" xfId="2533" xr:uid="{00000000-0005-0000-0000-000085250000}"/>
    <cellStyle name="40% - Accent6 2 2 2 2 3 2" xfId="6785" xr:uid="{00000000-0005-0000-0000-000086250000}"/>
    <cellStyle name="40% - Accent6 2 2 2 2 3 2 2" xfId="14063" xr:uid="{00000000-0005-0000-0000-000087250000}"/>
    <cellStyle name="40% - Accent6 2 2 2 2 3 3" xfId="10329" xr:uid="{00000000-0005-0000-0000-000088250000}"/>
    <cellStyle name="40% - Accent6 2 2 2 2 4" xfId="3649" xr:uid="{00000000-0005-0000-0000-000089250000}"/>
    <cellStyle name="40% - Accent6 2 2 2 2 4 2" xfId="11157" xr:uid="{00000000-0005-0000-0000-00008A250000}"/>
    <cellStyle name="40% - Accent6 2 2 2 2 5" xfId="4321" xr:uid="{00000000-0005-0000-0000-00008B250000}"/>
    <cellStyle name="40% - Accent6 2 2 2 2 5 2" xfId="11829" xr:uid="{00000000-0005-0000-0000-00008C250000}"/>
    <cellStyle name="40% - Accent6 2 2 2 2 6" xfId="5213" xr:uid="{00000000-0005-0000-0000-00008D250000}"/>
    <cellStyle name="40% - Accent6 2 2 2 2 6 2" xfId="12491" xr:uid="{00000000-0005-0000-0000-00008E250000}"/>
    <cellStyle name="40% - Accent6 2 2 2 2 7" xfId="5794" xr:uid="{00000000-0005-0000-0000-00008F250000}"/>
    <cellStyle name="40% - Accent6 2 2 2 2 7 2" xfId="13072" xr:uid="{00000000-0005-0000-0000-000090250000}"/>
    <cellStyle name="40% - Accent6 2 2 2 2 8" xfId="6783" xr:uid="{00000000-0005-0000-0000-000091250000}"/>
    <cellStyle name="40% - Accent6 2 2 2 2 8 2" xfId="14061" xr:uid="{00000000-0005-0000-0000-000092250000}"/>
    <cellStyle name="40% - Accent6 2 2 2 2 9" xfId="7680" xr:uid="{00000000-0005-0000-0000-000093250000}"/>
    <cellStyle name="40% - Accent6 2 2 2 2 9 2" xfId="14772" xr:uid="{00000000-0005-0000-0000-000094250000}"/>
    <cellStyle name="40% - Accent6 2 2 2 3" xfId="762" xr:uid="{00000000-0005-0000-0000-000095250000}"/>
    <cellStyle name="40% - Accent6 2 2 2 3 2" xfId="2535" xr:uid="{00000000-0005-0000-0000-000096250000}"/>
    <cellStyle name="40% - Accent6 2 2 2 3 2 2" xfId="10331" xr:uid="{00000000-0005-0000-0000-000097250000}"/>
    <cellStyle name="40% - Accent6 2 2 2 3 3" xfId="4323" xr:uid="{00000000-0005-0000-0000-000098250000}"/>
    <cellStyle name="40% - Accent6 2 2 2 3 3 2" xfId="11831" xr:uid="{00000000-0005-0000-0000-000099250000}"/>
    <cellStyle name="40% - Accent6 2 2 2 3 4" xfId="6786" xr:uid="{00000000-0005-0000-0000-00009A250000}"/>
    <cellStyle name="40% - Accent6 2 2 2 3 4 2" xfId="14064" xr:uid="{00000000-0005-0000-0000-00009B250000}"/>
    <cellStyle name="40% - Accent6 2 2 2 3 5" xfId="7972" xr:uid="{00000000-0005-0000-0000-00009C250000}"/>
    <cellStyle name="40% - Accent6 2 2 2 3 5 2" xfId="15064" xr:uid="{00000000-0005-0000-0000-00009D250000}"/>
    <cellStyle name="40% - Accent6 2 2 2 3 6" xfId="9395" xr:uid="{00000000-0005-0000-0000-00009E250000}"/>
    <cellStyle name="40% - Accent6 2 2 2 4" xfId="2532" xr:uid="{00000000-0005-0000-0000-00009F250000}"/>
    <cellStyle name="40% - Accent6 2 2 2 4 2" xfId="6787" xr:uid="{00000000-0005-0000-0000-0000A0250000}"/>
    <cellStyle name="40% - Accent6 2 2 2 4 2 2" xfId="14065" xr:uid="{00000000-0005-0000-0000-0000A1250000}"/>
    <cellStyle name="40% - Accent6 2 2 2 4 3" xfId="10328" xr:uid="{00000000-0005-0000-0000-0000A2250000}"/>
    <cellStyle name="40% - Accent6 2 2 2 5" xfId="3349" xr:uid="{00000000-0005-0000-0000-0000A3250000}"/>
    <cellStyle name="40% - Accent6 2 2 2 5 2" xfId="10860" xr:uid="{00000000-0005-0000-0000-0000A4250000}"/>
    <cellStyle name="40% - Accent6 2 2 2 6" xfId="4320" xr:uid="{00000000-0005-0000-0000-0000A5250000}"/>
    <cellStyle name="40% - Accent6 2 2 2 6 2" xfId="11828" xr:uid="{00000000-0005-0000-0000-0000A6250000}"/>
    <cellStyle name="40% - Accent6 2 2 2 7" xfId="4924" xr:uid="{00000000-0005-0000-0000-0000A7250000}"/>
    <cellStyle name="40% - Accent6 2 2 2 7 2" xfId="12202" xr:uid="{00000000-0005-0000-0000-0000A8250000}"/>
    <cellStyle name="40% - Accent6 2 2 2 8" xfId="5505" xr:uid="{00000000-0005-0000-0000-0000A9250000}"/>
    <cellStyle name="40% - Accent6 2 2 2 8 2" xfId="12783" xr:uid="{00000000-0005-0000-0000-0000AA250000}"/>
    <cellStyle name="40% - Accent6 2 2 2 9" xfId="6782" xr:uid="{00000000-0005-0000-0000-0000AB250000}"/>
    <cellStyle name="40% - Accent6 2 2 2 9 2" xfId="14060" xr:uid="{00000000-0005-0000-0000-0000AC250000}"/>
    <cellStyle name="40% - Accent6 2 2 3" xfId="763" xr:uid="{00000000-0005-0000-0000-0000AD250000}"/>
    <cellStyle name="40% - Accent6 2 2 3 10" xfId="9396" xr:uid="{00000000-0005-0000-0000-0000AE250000}"/>
    <cellStyle name="40% - Accent6 2 2 3 2" xfId="764" xr:uid="{00000000-0005-0000-0000-0000AF250000}"/>
    <cellStyle name="40% - Accent6 2 2 3 2 2" xfId="2537" xr:uid="{00000000-0005-0000-0000-0000B0250000}"/>
    <cellStyle name="40% - Accent6 2 2 3 2 2 2" xfId="10333" xr:uid="{00000000-0005-0000-0000-0000B1250000}"/>
    <cellStyle name="40% - Accent6 2 2 3 2 3" xfId="4325" xr:uid="{00000000-0005-0000-0000-0000B2250000}"/>
    <cellStyle name="40% - Accent6 2 2 3 2 3 2" xfId="11833" xr:uid="{00000000-0005-0000-0000-0000B3250000}"/>
    <cellStyle name="40% - Accent6 2 2 3 2 4" xfId="6789" xr:uid="{00000000-0005-0000-0000-0000B4250000}"/>
    <cellStyle name="40% - Accent6 2 2 3 2 4 2" xfId="14067" xr:uid="{00000000-0005-0000-0000-0000B5250000}"/>
    <cellStyle name="40% - Accent6 2 2 3 2 5" xfId="8118" xr:uid="{00000000-0005-0000-0000-0000B6250000}"/>
    <cellStyle name="40% - Accent6 2 2 3 2 5 2" xfId="15210" xr:uid="{00000000-0005-0000-0000-0000B7250000}"/>
    <cellStyle name="40% - Accent6 2 2 3 2 6" xfId="9397" xr:uid="{00000000-0005-0000-0000-0000B8250000}"/>
    <cellStyle name="40% - Accent6 2 2 3 3" xfId="2536" xr:uid="{00000000-0005-0000-0000-0000B9250000}"/>
    <cellStyle name="40% - Accent6 2 2 3 3 2" xfId="6790" xr:uid="{00000000-0005-0000-0000-0000BA250000}"/>
    <cellStyle name="40% - Accent6 2 2 3 3 2 2" xfId="14068" xr:uid="{00000000-0005-0000-0000-0000BB250000}"/>
    <cellStyle name="40% - Accent6 2 2 3 3 3" xfId="10332" xr:uid="{00000000-0005-0000-0000-0000BC250000}"/>
    <cellStyle name="40% - Accent6 2 2 3 4" xfId="3506" xr:uid="{00000000-0005-0000-0000-0000BD250000}"/>
    <cellStyle name="40% - Accent6 2 2 3 4 2" xfId="11014" xr:uid="{00000000-0005-0000-0000-0000BE250000}"/>
    <cellStyle name="40% - Accent6 2 2 3 5" xfId="4324" xr:uid="{00000000-0005-0000-0000-0000BF250000}"/>
    <cellStyle name="40% - Accent6 2 2 3 5 2" xfId="11832" xr:uid="{00000000-0005-0000-0000-0000C0250000}"/>
    <cellStyle name="40% - Accent6 2 2 3 6" xfId="5070" xr:uid="{00000000-0005-0000-0000-0000C1250000}"/>
    <cellStyle name="40% - Accent6 2 2 3 6 2" xfId="12348" xr:uid="{00000000-0005-0000-0000-0000C2250000}"/>
    <cellStyle name="40% - Accent6 2 2 3 7" xfId="5651" xr:uid="{00000000-0005-0000-0000-0000C3250000}"/>
    <cellStyle name="40% - Accent6 2 2 3 7 2" xfId="12929" xr:uid="{00000000-0005-0000-0000-0000C4250000}"/>
    <cellStyle name="40% - Accent6 2 2 3 8" xfId="6788" xr:uid="{00000000-0005-0000-0000-0000C5250000}"/>
    <cellStyle name="40% - Accent6 2 2 3 8 2" xfId="14066" xr:uid="{00000000-0005-0000-0000-0000C6250000}"/>
    <cellStyle name="40% - Accent6 2 2 3 9" xfId="7537" xr:uid="{00000000-0005-0000-0000-0000C7250000}"/>
    <cellStyle name="40% - Accent6 2 2 3 9 2" xfId="14629" xr:uid="{00000000-0005-0000-0000-0000C8250000}"/>
    <cellStyle name="40% - Accent6 2 2 4" xfId="765" xr:uid="{00000000-0005-0000-0000-0000C9250000}"/>
    <cellStyle name="40% - Accent6 2 2 4 2" xfId="2538" xr:uid="{00000000-0005-0000-0000-0000CA250000}"/>
    <cellStyle name="40% - Accent6 2 2 4 2 2" xfId="10334" xr:uid="{00000000-0005-0000-0000-0000CB250000}"/>
    <cellStyle name="40% - Accent6 2 2 4 3" xfId="4326" xr:uid="{00000000-0005-0000-0000-0000CC250000}"/>
    <cellStyle name="40% - Accent6 2 2 4 3 2" xfId="11834" xr:uid="{00000000-0005-0000-0000-0000CD250000}"/>
    <cellStyle name="40% - Accent6 2 2 4 4" xfId="6791" xr:uid="{00000000-0005-0000-0000-0000CE250000}"/>
    <cellStyle name="40% - Accent6 2 2 4 4 2" xfId="14069" xr:uid="{00000000-0005-0000-0000-0000CF250000}"/>
    <cellStyle name="40% - Accent6 2 2 4 5" xfId="8465" xr:uid="{00000000-0005-0000-0000-0000D0250000}"/>
    <cellStyle name="40% - Accent6 2 2 4 5 2" xfId="15508" xr:uid="{00000000-0005-0000-0000-0000D1250000}"/>
    <cellStyle name="40% - Accent6 2 2 4 6" xfId="9398" xr:uid="{00000000-0005-0000-0000-0000D2250000}"/>
    <cellStyle name="40% - Accent6 2 2 5" xfId="2531" xr:uid="{00000000-0005-0000-0000-0000D3250000}"/>
    <cellStyle name="40% - Accent6 2 2 5 2" xfId="6792" xr:uid="{00000000-0005-0000-0000-0000D4250000}"/>
    <cellStyle name="40% - Accent6 2 2 5 2 2" xfId="14070" xr:uid="{00000000-0005-0000-0000-0000D5250000}"/>
    <cellStyle name="40% - Accent6 2 2 5 3" xfId="8554" xr:uid="{00000000-0005-0000-0000-0000D6250000}"/>
    <cellStyle name="40% - Accent6 2 2 5 3 2" xfId="15597" xr:uid="{00000000-0005-0000-0000-0000D7250000}"/>
    <cellStyle name="40% - Accent6 2 2 5 4" xfId="10327" xr:uid="{00000000-0005-0000-0000-0000D8250000}"/>
    <cellStyle name="40% - Accent6 2 2 6" xfId="3204" xr:uid="{00000000-0005-0000-0000-0000D9250000}"/>
    <cellStyle name="40% - Accent6 2 2 6 2" xfId="7829" xr:uid="{00000000-0005-0000-0000-0000DA250000}"/>
    <cellStyle name="40% - Accent6 2 2 6 2 2" xfId="14921" xr:uid="{00000000-0005-0000-0000-0000DB250000}"/>
    <cellStyle name="40% - Accent6 2 2 6 3" xfId="10715" xr:uid="{00000000-0005-0000-0000-0000DC250000}"/>
    <cellStyle name="40% - Accent6 2 2 7" xfId="4319" xr:uid="{00000000-0005-0000-0000-0000DD250000}"/>
    <cellStyle name="40% - Accent6 2 2 7 2" xfId="11827" xr:uid="{00000000-0005-0000-0000-0000DE250000}"/>
    <cellStyle name="40% - Accent6 2 2 8" xfId="4781" xr:uid="{00000000-0005-0000-0000-0000DF250000}"/>
    <cellStyle name="40% - Accent6 2 2 8 2" xfId="12059" xr:uid="{00000000-0005-0000-0000-0000E0250000}"/>
    <cellStyle name="40% - Accent6 2 2 9" xfId="5362" xr:uid="{00000000-0005-0000-0000-0000E1250000}"/>
    <cellStyle name="40% - Accent6 2 2 9 2" xfId="12640" xr:uid="{00000000-0005-0000-0000-0000E2250000}"/>
    <cellStyle name="40% - Accent6 2 3" xfId="766" xr:uid="{00000000-0005-0000-0000-0000E3250000}"/>
    <cellStyle name="40% - Accent6 2 3 10" xfId="7345" xr:uid="{00000000-0005-0000-0000-0000E4250000}"/>
    <cellStyle name="40% - Accent6 2 3 10 2" xfId="14437" xr:uid="{00000000-0005-0000-0000-0000E5250000}"/>
    <cellStyle name="40% - Accent6 2 3 11" xfId="9399" xr:uid="{00000000-0005-0000-0000-0000E6250000}"/>
    <cellStyle name="40% - Accent6 2 3 2" xfId="767" xr:uid="{00000000-0005-0000-0000-0000E7250000}"/>
    <cellStyle name="40% - Accent6 2 3 2 10" xfId="9400" xr:uid="{00000000-0005-0000-0000-0000E8250000}"/>
    <cellStyle name="40% - Accent6 2 3 2 2" xfId="768" xr:uid="{00000000-0005-0000-0000-0000E9250000}"/>
    <cellStyle name="40% - Accent6 2 3 2 2 2" xfId="2541" xr:uid="{00000000-0005-0000-0000-0000EA250000}"/>
    <cellStyle name="40% - Accent6 2 3 2 2 2 2" xfId="10337" xr:uid="{00000000-0005-0000-0000-0000EB250000}"/>
    <cellStyle name="40% - Accent6 2 3 2 2 3" xfId="4329" xr:uid="{00000000-0005-0000-0000-0000EC250000}"/>
    <cellStyle name="40% - Accent6 2 3 2 2 3 2" xfId="11837" xr:uid="{00000000-0005-0000-0000-0000ED250000}"/>
    <cellStyle name="40% - Accent6 2 3 2 2 4" xfId="6795" xr:uid="{00000000-0005-0000-0000-0000EE250000}"/>
    <cellStyle name="40% - Accent6 2 3 2 2 4 2" xfId="14073" xr:uid="{00000000-0005-0000-0000-0000EF250000}"/>
    <cellStyle name="40% - Accent6 2 3 2 2 5" xfId="8215" xr:uid="{00000000-0005-0000-0000-0000F0250000}"/>
    <cellStyle name="40% - Accent6 2 3 2 2 5 2" xfId="15307" xr:uid="{00000000-0005-0000-0000-0000F1250000}"/>
    <cellStyle name="40% - Accent6 2 3 2 2 6" xfId="9401" xr:uid="{00000000-0005-0000-0000-0000F2250000}"/>
    <cellStyle name="40% - Accent6 2 3 2 3" xfId="2540" xr:uid="{00000000-0005-0000-0000-0000F3250000}"/>
    <cellStyle name="40% - Accent6 2 3 2 3 2" xfId="6796" xr:uid="{00000000-0005-0000-0000-0000F4250000}"/>
    <cellStyle name="40% - Accent6 2 3 2 3 2 2" xfId="14074" xr:uid="{00000000-0005-0000-0000-0000F5250000}"/>
    <cellStyle name="40% - Accent6 2 3 2 3 3" xfId="10336" xr:uid="{00000000-0005-0000-0000-0000F6250000}"/>
    <cellStyle name="40% - Accent6 2 3 2 4" xfId="3603" xr:uid="{00000000-0005-0000-0000-0000F7250000}"/>
    <cellStyle name="40% - Accent6 2 3 2 4 2" xfId="11111" xr:uid="{00000000-0005-0000-0000-0000F8250000}"/>
    <cellStyle name="40% - Accent6 2 3 2 5" xfId="4328" xr:uid="{00000000-0005-0000-0000-0000F9250000}"/>
    <cellStyle name="40% - Accent6 2 3 2 5 2" xfId="11836" xr:uid="{00000000-0005-0000-0000-0000FA250000}"/>
    <cellStyle name="40% - Accent6 2 3 2 6" xfId="5167" xr:uid="{00000000-0005-0000-0000-0000FB250000}"/>
    <cellStyle name="40% - Accent6 2 3 2 6 2" xfId="12445" xr:uid="{00000000-0005-0000-0000-0000FC250000}"/>
    <cellStyle name="40% - Accent6 2 3 2 7" xfId="5748" xr:uid="{00000000-0005-0000-0000-0000FD250000}"/>
    <cellStyle name="40% - Accent6 2 3 2 7 2" xfId="13026" xr:uid="{00000000-0005-0000-0000-0000FE250000}"/>
    <cellStyle name="40% - Accent6 2 3 2 8" xfId="6794" xr:uid="{00000000-0005-0000-0000-0000FF250000}"/>
    <cellStyle name="40% - Accent6 2 3 2 8 2" xfId="14072" xr:uid="{00000000-0005-0000-0000-000000260000}"/>
    <cellStyle name="40% - Accent6 2 3 2 9" xfId="7634" xr:uid="{00000000-0005-0000-0000-000001260000}"/>
    <cellStyle name="40% - Accent6 2 3 2 9 2" xfId="14726" xr:uid="{00000000-0005-0000-0000-000002260000}"/>
    <cellStyle name="40% - Accent6 2 3 3" xfId="769" xr:uid="{00000000-0005-0000-0000-000003260000}"/>
    <cellStyle name="40% - Accent6 2 3 3 2" xfId="2542" xr:uid="{00000000-0005-0000-0000-000004260000}"/>
    <cellStyle name="40% - Accent6 2 3 3 2 2" xfId="10338" xr:uid="{00000000-0005-0000-0000-000005260000}"/>
    <cellStyle name="40% - Accent6 2 3 3 3" xfId="4330" xr:uid="{00000000-0005-0000-0000-000006260000}"/>
    <cellStyle name="40% - Accent6 2 3 3 3 2" xfId="11838" xr:uid="{00000000-0005-0000-0000-000007260000}"/>
    <cellStyle name="40% - Accent6 2 3 3 4" xfId="6797" xr:uid="{00000000-0005-0000-0000-000008260000}"/>
    <cellStyle name="40% - Accent6 2 3 3 4 2" xfId="14075" xr:uid="{00000000-0005-0000-0000-000009260000}"/>
    <cellStyle name="40% - Accent6 2 3 3 5" xfId="7926" xr:uid="{00000000-0005-0000-0000-00000A260000}"/>
    <cellStyle name="40% - Accent6 2 3 3 5 2" xfId="15018" xr:uid="{00000000-0005-0000-0000-00000B260000}"/>
    <cellStyle name="40% - Accent6 2 3 3 6" xfId="9402" xr:uid="{00000000-0005-0000-0000-00000C260000}"/>
    <cellStyle name="40% - Accent6 2 3 4" xfId="2539" xr:uid="{00000000-0005-0000-0000-00000D260000}"/>
    <cellStyle name="40% - Accent6 2 3 4 2" xfId="6798" xr:uid="{00000000-0005-0000-0000-00000E260000}"/>
    <cellStyle name="40% - Accent6 2 3 4 2 2" xfId="14076" xr:uid="{00000000-0005-0000-0000-00000F260000}"/>
    <cellStyle name="40% - Accent6 2 3 4 3" xfId="10335" xr:uid="{00000000-0005-0000-0000-000010260000}"/>
    <cellStyle name="40% - Accent6 2 3 5" xfId="3303" xr:uid="{00000000-0005-0000-0000-000011260000}"/>
    <cellStyle name="40% - Accent6 2 3 5 2" xfId="10814" xr:uid="{00000000-0005-0000-0000-000012260000}"/>
    <cellStyle name="40% - Accent6 2 3 6" xfId="4327" xr:uid="{00000000-0005-0000-0000-000013260000}"/>
    <cellStyle name="40% - Accent6 2 3 6 2" xfId="11835" xr:uid="{00000000-0005-0000-0000-000014260000}"/>
    <cellStyle name="40% - Accent6 2 3 7" xfId="4878" xr:uid="{00000000-0005-0000-0000-000015260000}"/>
    <cellStyle name="40% - Accent6 2 3 7 2" xfId="12156" xr:uid="{00000000-0005-0000-0000-000016260000}"/>
    <cellStyle name="40% - Accent6 2 3 8" xfId="5459" xr:uid="{00000000-0005-0000-0000-000017260000}"/>
    <cellStyle name="40% - Accent6 2 3 8 2" xfId="12737" xr:uid="{00000000-0005-0000-0000-000018260000}"/>
    <cellStyle name="40% - Accent6 2 3 9" xfId="6793" xr:uid="{00000000-0005-0000-0000-000019260000}"/>
    <cellStyle name="40% - Accent6 2 3 9 2" xfId="14071" xr:uid="{00000000-0005-0000-0000-00001A260000}"/>
    <cellStyle name="40% - Accent6 2 4" xfId="770" xr:uid="{00000000-0005-0000-0000-00001B260000}"/>
    <cellStyle name="40% - Accent6 2 4 10" xfId="9403" xr:uid="{00000000-0005-0000-0000-00001C260000}"/>
    <cellStyle name="40% - Accent6 2 4 2" xfId="771" xr:uid="{00000000-0005-0000-0000-00001D260000}"/>
    <cellStyle name="40% - Accent6 2 4 2 2" xfId="2544" xr:uid="{00000000-0005-0000-0000-00001E260000}"/>
    <cellStyle name="40% - Accent6 2 4 2 2 2" xfId="10340" xr:uid="{00000000-0005-0000-0000-00001F260000}"/>
    <cellStyle name="40% - Accent6 2 4 2 3" xfId="4332" xr:uid="{00000000-0005-0000-0000-000020260000}"/>
    <cellStyle name="40% - Accent6 2 4 2 3 2" xfId="11840" xr:uid="{00000000-0005-0000-0000-000021260000}"/>
    <cellStyle name="40% - Accent6 2 4 2 4" xfId="6800" xr:uid="{00000000-0005-0000-0000-000022260000}"/>
    <cellStyle name="40% - Accent6 2 4 2 4 2" xfId="14078" xr:uid="{00000000-0005-0000-0000-000023260000}"/>
    <cellStyle name="40% - Accent6 2 4 2 5" xfId="8072" xr:uid="{00000000-0005-0000-0000-000024260000}"/>
    <cellStyle name="40% - Accent6 2 4 2 5 2" xfId="15164" xr:uid="{00000000-0005-0000-0000-000025260000}"/>
    <cellStyle name="40% - Accent6 2 4 2 6" xfId="9404" xr:uid="{00000000-0005-0000-0000-000026260000}"/>
    <cellStyle name="40% - Accent6 2 4 3" xfId="2543" xr:uid="{00000000-0005-0000-0000-000027260000}"/>
    <cellStyle name="40% - Accent6 2 4 3 2" xfId="6801" xr:uid="{00000000-0005-0000-0000-000028260000}"/>
    <cellStyle name="40% - Accent6 2 4 3 2 2" xfId="14079" xr:uid="{00000000-0005-0000-0000-000029260000}"/>
    <cellStyle name="40% - Accent6 2 4 3 3" xfId="10339" xr:uid="{00000000-0005-0000-0000-00002A260000}"/>
    <cellStyle name="40% - Accent6 2 4 4" xfId="3460" xr:uid="{00000000-0005-0000-0000-00002B260000}"/>
    <cellStyle name="40% - Accent6 2 4 4 2" xfId="10968" xr:uid="{00000000-0005-0000-0000-00002C260000}"/>
    <cellStyle name="40% - Accent6 2 4 5" xfId="4331" xr:uid="{00000000-0005-0000-0000-00002D260000}"/>
    <cellStyle name="40% - Accent6 2 4 5 2" xfId="11839" xr:uid="{00000000-0005-0000-0000-00002E260000}"/>
    <cellStyle name="40% - Accent6 2 4 6" xfId="5024" xr:uid="{00000000-0005-0000-0000-00002F260000}"/>
    <cellStyle name="40% - Accent6 2 4 6 2" xfId="12302" xr:uid="{00000000-0005-0000-0000-000030260000}"/>
    <cellStyle name="40% - Accent6 2 4 7" xfId="5605" xr:uid="{00000000-0005-0000-0000-000031260000}"/>
    <cellStyle name="40% - Accent6 2 4 7 2" xfId="12883" xr:uid="{00000000-0005-0000-0000-000032260000}"/>
    <cellStyle name="40% - Accent6 2 4 8" xfId="6799" xr:uid="{00000000-0005-0000-0000-000033260000}"/>
    <cellStyle name="40% - Accent6 2 4 8 2" xfId="14077" xr:uid="{00000000-0005-0000-0000-000034260000}"/>
    <cellStyle name="40% - Accent6 2 4 9" xfId="7491" xr:uid="{00000000-0005-0000-0000-000035260000}"/>
    <cellStyle name="40% - Accent6 2 4 9 2" xfId="14583" xr:uid="{00000000-0005-0000-0000-000036260000}"/>
    <cellStyle name="40% - Accent6 2 5" xfId="772" xr:uid="{00000000-0005-0000-0000-000037260000}"/>
    <cellStyle name="40% - Accent6 2 5 2" xfId="773" xr:uid="{00000000-0005-0000-0000-000038260000}"/>
    <cellStyle name="40% - Accent6 2 5 2 2" xfId="2546" xr:uid="{00000000-0005-0000-0000-000039260000}"/>
    <cellStyle name="40% - Accent6 2 5 2 2 2" xfId="10342" xr:uid="{00000000-0005-0000-0000-00003A260000}"/>
    <cellStyle name="40% - Accent6 2 5 2 3" xfId="4334" xr:uid="{00000000-0005-0000-0000-00003B260000}"/>
    <cellStyle name="40% - Accent6 2 5 2 3 2" xfId="11842" xr:uid="{00000000-0005-0000-0000-00003C260000}"/>
    <cellStyle name="40% - Accent6 2 5 2 4" xfId="6803" xr:uid="{00000000-0005-0000-0000-00003D260000}"/>
    <cellStyle name="40% - Accent6 2 5 2 4 2" xfId="14081" xr:uid="{00000000-0005-0000-0000-00003E260000}"/>
    <cellStyle name="40% - Accent6 2 5 2 5" xfId="9406" xr:uid="{00000000-0005-0000-0000-00003F260000}"/>
    <cellStyle name="40% - Accent6 2 5 3" xfId="2545" xr:uid="{00000000-0005-0000-0000-000040260000}"/>
    <cellStyle name="40% - Accent6 2 5 3 2" xfId="10341" xr:uid="{00000000-0005-0000-0000-000041260000}"/>
    <cellStyle name="40% - Accent6 2 5 4" xfId="4333" xr:uid="{00000000-0005-0000-0000-000042260000}"/>
    <cellStyle name="40% - Accent6 2 5 4 2" xfId="11841" xr:uid="{00000000-0005-0000-0000-000043260000}"/>
    <cellStyle name="40% - Accent6 2 5 5" xfId="6802" xr:uid="{00000000-0005-0000-0000-000044260000}"/>
    <cellStyle name="40% - Accent6 2 5 5 2" xfId="14080" xr:uid="{00000000-0005-0000-0000-000045260000}"/>
    <cellStyle name="40% - Accent6 2 5 6" xfId="8307" xr:uid="{00000000-0005-0000-0000-000046260000}"/>
    <cellStyle name="40% - Accent6 2 5 6 2" xfId="15399" xr:uid="{00000000-0005-0000-0000-000047260000}"/>
    <cellStyle name="40% - Accent6 2 5 7" xfId="9405" xr:uid="{00000000-0005-0000-0000-000048260000}"/>
    <cellStyle name="40% - Accent6 2 6" xfId="774" xr:uid="{00000000-0005-0000-0000-000049260000}"/>
    <cellStyle name="40% - Accent6 2 6 2" xfId="2547" xr:uid="{00000000-0005-0000-0000-00004A260000}"/>
    <cellStyle name="40% - Accent6 2 6 2 2" xfId="10343" xr:uid="{00000000-0005-0000-0000-00004B260000}"/>
    <cellStyle name="40% - Accent6 2 6 3" xfId="4335" xr:uid="{00000000-0005-0000-0000-00004C260000}"/>
    <cellStyle name="40% - Accent6 2 6 3 2" xfId="11843" xr:uid="{00000000-0005-0000-0000-00004D260000}"/>
    <cellStyle name="40% - Accent6 2 6 4" xfId="6804" xr:uid="{00000000-0005-0000-0000-00004E260000}"/>
    <cellStyle name="40% - Accent6 2 6 4 2" xfId="14082" xr:uid="{00000000-0005-0000-0000-00004F260000}"/>
    <cellStyle name="40% - Accent6 2 6 5" xfId="8419" xr:uid="{00000000-0005-0000-0000-000050260000}"/>
    <cellStyle name="40% - Accent6 2 6 5 2" xfId="15462" xr:uid="{00000000-0005-0000-0000-000051260000}"/>
    <cellStyle name="40% - Accent6 2 6 6" xfId="9407" xr:uid="{00000000-0005-0000-0000-000052260000}"/>
    <cellStyle name="40% - Accent6 2 7" xfId="775" xr:uid="{00000000-0005-0000-0000-000053260000}"/>
    <cellStyle name="40% - Accent6 2 7 2" xfId="2548" xr:uid="{00000000-0005-0000-0000-000054260000}"/>
    <cellStyle name="40% - Accent6 2 7 2 2" xfId="10344" xr:uid="{00000000-0005-0000-0000-000055260000}"/>
    <cellStyle name="40% - Accent6 2 7 3" xfId="4336" xr:uid="{00000000-0005-0000-0000-000056260000}"/>
    <cellStyle name="40% - Accent6 2 7 3 2" xfId="11844" xr:uid="{00000000-0005-0000-0000-000057260000}"/>
    <cellStyle name="40% - Accent6 2 7 4" xfId="6805" xr:uid="{00000000-0005-0000-0000-000058260000}"/>
    <cellStyle name="40% - Accent6 2 7 4 2" xfId="14083" xr:uid="{00000000-0005-0000-0000-000059260000}"/>
    <cellStyle name="40% - Accent6 2 7 5" xfId="8508" xr:uid="{00000000-0005-0000-0000-00005A260000}"/>
    <cellStyle name="40% - Accent6 2 7 5 2" xfId="15551" xr:uid="{00000000-0005-0000-0000-00005B260000}"/>
    <cellStyle name="40% - Accent6 2 7 6" xfId="9408" xr:uid="{00000000-0005-0000-0000-00005C260000}"/>
    <cellStyle name="40% - Accent6 2 8" xfId="1827" xr:uid="{00000000-0005-0000-0000-00005D260000}"/>
    <cellStyle name="40% - Accent6 2 8 2" xfId="4337" xr:uid="{00000000-0005-0000-0000-00005E260000}"/>
    <cellStyle name="40% - Accent6 2 8 2 2" xfId="11845" xr:uid="{00000000-0005-0000-0000-00005F260000}"/>
    <cellStyle name="40% - Accent6 2 8 3" xfId="6806" xr:uid="{00000000-0005-0000-0000-000060260000}"/>
    <cellStyle name="40% - Accent6 2 8 3 2" xfId="14084" xr:uid="{00000000-0005-0000-0000-000061260000}"/>
    <cellStyle name="40% - Accent6 2 8 4" xfId="7783" xr:uid="{00000000-0005-0000-0000-000062260000}"/>
    <cellStyle name="40% - Accent6 2 8 4 2" xfId="14875" xr:uid="{00000000-0005-0000-0000-000063260000}"/>
    <cellStyle name="40% - Accent6 2 8 5" xfId="9623" xr:uid="{00000000-0005-0000-0000-000064260000}"/>
    <cellStyle name="40% - Accent6 2 9" xfId="2530" xr:uid="{00000000-0005-0000-0000-000065260000}"/>
    <cellStyle name="40% - Accent6 2 9 2" xfId="4338" xr:uid="{00000000-0005-0000-0000-000066260000}"/>
    <cellStyle name="40% - Accent6 2 9 2 2" xfId="11846" xr:uid="{00000000-0005-0000-0000-000067260000}"/>
    <cellStyle name="40% - Accent6 2 9 3" xfId="6807" xr:uid="{00000000-0005-0000-0000-000068260000}"/>
    <cellStyle name="40% - Accent6 2 9 3 2" xfId="14085" xr:uid="{00000000-0005-0000-0000-000069260000}"/>
    <cellStyle name="40% - Accent6 2 9 4" xfId="10326" xr:uid="{00000000-0005-0000-0000-00006A260000}"/>
    <cellStyle name="40% - Accent6 20" xfId="1801" xr:uid="{00000000-0005-0000-0000-00006B260000}"/>
    <cellStyle name="40% - Accent6 20 2" xfId="4339" xr:uid="{00000000-0005-0000-0000-00006C260000}"/>
    <cellStyle name="40% - Accent6 20 2 2" xfId="11847" xr:uid="{00000000-0005-0000-0000-00006D260000}"/>
    <cellStyle name="40% - Accent6 20 3" xfId="6808" xr:uid="{00000000-0005-0000-0000-00006E260000}"/>
    <cellStyle name="40% - Accent6 20 3 2" xfId="14086" xr:uid="{00000000-0005-0000-0000-00006F260000}"/>
    <cellStyle name="40% - Accent6 20 4" xfId="9606" xr:uid="{00000000-0005-0000-0000-000070260000}"/>
    <cellStyle name="40% - Accent6 21" xfId="2519" xr:uid="{00000000-0005-0000-0000-000071260000}"/>
    <cellStyle name="40% - Accent6 21 2" xfId="4340" xr:uid="{00000000-0005-0000-0000-000072260000}"/>
    <cellStyle name="40% - Accent6 21 2 2" xfId="11848" xr:uid="{00000000-0005-0000-0000-000073260000}"/>
    <cellStyle name="40% - Accent6 21 3" xfId="6809" xr:uid="{00000000-0005-0000-0000-000074260000}"/>
    <cellStyle name="40% - Accent6 21 3 2" xfId="14087" xr:uid="{00000000-0005-0000-0000-000075260000}"/>
    <cellStyle name="40% - Accent6 21 4" xfId="10315" xr:uid="{00000000-0005-0000-0000-000076260000}"/>
    <cellStyle name="40% - Accent6 22" xfId="3039" xr:uid="{00000000-0005-0000-0000-000077260000}"/>
    <cellStyle name="40% - Accent6 22 2" xfId="10550" xr:uid="{00000000-0005-0000-0000-000078260000}"/>
    <cellStyle name="40% - Accent6 23" xfId="4305" xr:uid="{00000000-0005-0000-0000-000079260000}"/>
    <cellStyle name="40% - Accent6 23 2" xfId="11813" xr:uid="{00000000-0005-0000-0000-00007A260000}"/>
    <cellStyle name="40% - Accent6 24" xfId="4678" xr:uid="{00000000-0005-0000-0000-00007B260000}"/>
    <cellStyle name="40% - Accent6 24 2" xfId="11956" xr:uid="{00000000-0005-0000-0000-00007C260000}"/>
    <cellStyle name="40% - Accent6 25" xfId="5259" xr:uid="{00000000-0005-0000-0000-00007D260000}"/>
    <cellStyle name="40% - Accent6 25 2" xfId="12537" xr:uid="{00000000-0005-0000-0000-00007E260000}"/>
    <cellStyle name="40% - Accent6 26" xfId="6766" xr:uid="{00000000-0005-0000-0000-00007F260000}"/>
    <cellStyle name="40% - Accent6 26 2" xfId="14044" xr:uid="{00000000-0005-0000-0000-000080260000}"/>
    <cellStyle name="40% - Accent6 27" xfId="7119" xr:uid="{00000000-0005-0000-0000-000081260000}"/>
    <cellStyle name="40% - Accent6 27 2" xfId="14211" xr:uid="{00000000-0005-0000-0000-000082260000}"/>
    <cellStyle name="40% - Accent6 28" xfId="7145" xr:uid="{00000000-0005-0000-0000-000083260000}"/>
    <cellStyle name="40% - Accent6 28 2" xfId="14237" xr:uid="{00000000-0005-0000-0000-000084260000}"/>
    <cellStyle name="40% - Accent6 29" xfId="746" xr:uid="{00000000-0005-0000-0000-000085260000}"/>
    <cellStyle name="40% - Accent6 29 2" xfId="9379" xr:uid="{00000000-0005-0000-0000-000086260000}"/>
    <cellStyle name="40% - Accent6 3" xfId="776" xr:uid="{00000000-0005-0000-0000-000087260000}"/>
    <cellStyle name="40% - Accent6 3 10" xfId="5339" xr:uid="{00000000-0005-0000-0000-000088260000}"/>
    <cellStyle name="40% - Accent6 3 10 2" xfId="12617" xr:uid="{00000000-0005-0000-0000-000089260000}"/>
    <cellStyle name="40% - Accent6 3 11" xfId="6810" xr:uid="{00000000-0005-0000-0000-00008A260000}"/>
    <cellStyle name="40% - Accent6 3 11 2" xfId="14088" xr:uid="{00000000-0005-0000-0000-00008B260000}"/>
    <cellStyle name="40% - Accent6 3 12" xfId="7225" xr:uid="{00000000-0005-0000-0000-00008C260000}"/>
    <cellStyle name="40% - Accent6 3 12 2" xfId="14317" xr:uid="{00000000-0005-0000-0000-00008D260000}"/>
    <cellStyle name="40% - Accent6 3 13" xfId="9409" xr:uid="{00000000-0005-0000-0000-00008E260000}"/>
    <cellStyle name="40% - Accent6 3 2" xfId="777" xr:uid="{00000000-0005-0000-0000-00008F260000}"/>
    <cellStyle name="40% - Accent6 3 2 10" xfId="7368" xr:uid="{00000000-0005-0000-0000-000090260000}"/>
    <cellStyle name="40% - Accent6 3 2 10 2" xfId="14460" xr:uid="{00000000-0005-0000-0000-000091260000}"/>
    <cellStyle name="40% - Accent6 3 2 11" xfId="9410" xr:uid="{00000000-0005-0000-0000-000092260000}"/>
    <cellStyle name="40% - Accent6 3 2 2" xfId="778" xr:uid="{00000000-0005-0000-0000-000093260000}"/>
    <cellStyle name="40% - Accent6 3 2 2 10" xfId="9411" xr:uid="{00000000-0005-0000-0000-000094260000}"/>
    <cellStyle name="40% - Accent6 3 2 2 2" xfId="779" xr:uid="{00000000-0005-0000-0000-000095260000}"/>
    <cellStyle name="40% - Accent6 3 2 2 2 2" xfId="2552" xr:uid="{00000000-0005-0000-0000-000096260000}"/>
    <cellStyle name="40% - Accent6 3 2 2 2 2 2" xfId="10348" xr:uid="{00000000-0005-0000-0000-000097260000}"/>
    <cellStyle name="40% - Accent6 3 2 2 2 3" xfId="4344" xr:uid="{00000000-0005-0000-0000-000098260000}"/>
    <cellStyle name="40% - Accent6 3 2 2 2 3 2" xfId="11852" xr:uid="{00000000-0005-0000-0000-000099260000}"/>
    <cellStyle name="40% - Accent6 3 2 2 2 4" xfId="6813" xr:uid="{00000000-0005-0000-0000-00009A260000}"/>
    <cellStyle name="40% - Accent6 3 2 2 2 4 2" xfId="14091" xr:uid="{00000000-0005-0000-0000-00009B260000}"/>
    <cellStyle name="40% - Accent6 3 2 2 2 5" xfId="8238" xr:uid="{00000000-0005-0000-0000-00009C260000}"/>
    <cellStyle name="40% - Accent6 3 2 2 2 5 2" xfId="15330" xr:uid="{00000000-0005-0000-0000-00009D260000}"/>
    <cellStyle name="40% - Accent6 3 2 2 2 6" xfId="9412" xr:uid="{00000000-0005-0000-0000-00009E260000}"/>
    <cellStyle name="40% - Accent6 3 2 2 3" xfId="2551" xr:uid="{00000000-0005-0000-0000-00009F260000}"/>
    <cellStyle name="40% - Accent6 3 2 2 3 2" xfId="6814" xr:uid="{00000000-0005-0000-0000-0000A0260000}"/>
    <cellStyle name="40% - Accent6 3 2 2 3 2 2" xfId="14092" xr:uid="{00000000-0005-0000-0000-0000A1260000}"/>
    <cellStyle name="40% - Accent6 3 2 2 3 3" xfId="10347" xr:uid="{00000000-0005-0000-0000-0000A2260000}"/>
    <cellStyle name="40% - Accent6 3 2 2 4" xfId="3626" xr:uid="{00000000-0005-0000-0000-0000A3260000}"/>
    <cellStyle name="40% - Accent6 3 2 2 4 2" xfId="11134" xr:uid="{00000000-0005-0000-0000-0000A4260000}"/>
    <cellStyle name="40% - Accent6 3 2 2 5" xfId="4343" xr:uid="{00000000-0005-0000-0000-0000A5260000}"/>
    <cellStyle name="40% - Accent6 3 2 2 5 2" xfId="11851" xr:uid="{00000000-0005-0000-0000-0000A6260000}"/>
    <cellStyle name="40% - Accent6 3 2 2 6" xfId="5190" xr:uid="{00000000-0005-0000-0000-0000A7260000}"/>
    <cellStyle name="40% - Accent6 3 2 2 6 2" xfId="12468" xr:uid="{00000000-0005-0000-0000-0000A8260000}"/>
    <cellStyle name="40% - Accent6 3 2 2 7" xfId="5771" xr:uid="{00000000-0005-0000-0000-0000A9260000}"/>
    <cellStyle name="40% - Accent6 3 2 2 7 2" xfId="13049" xr:uid="{00000000-0005-0000-0000-0000AA260000}"/>
    <cellStyle name="40% - Accent6 3 2 2 8" xfId="6812" xr:uid="{00000000-0005-0000-0000-0000AB260000}"/>
    <cellStyle name="40% - Accent6 3 2 2 8 2" xfId="14090" xr:uid="{00000000-0005-0000-0000-0000AC260000}"/>
    <cellStyle name="40% - Accent6 3 2 2 9" xfId="7657" xr:uid="{00000000-0005-0000-0000-0000AD260000}"/>
    <cellStyle name="40% - Accent6 3 2 2 9 2" xfId="14749" xr:uid="{00000000-0005-0000-0000-0000AE260000}"/>
    <cellStyle name="40% - Accent6 3 2 3" xfId="780" xr:uid="{00000000-0005-0000-0000-0000AF260000}"/>
    <cellStyle name="40% - Accent6 3 2 3 2" xfId="2553" xr:uid="{00000000-0005-0000-0000-0000B0260000}"/>
    <cellStyle name="40% - Accent6 3 2 3 2 2" xfId="10349" xr:uid="{00000000-0005-0000-0000-0000B1260000}"/>
    <cellStyle name="40% - Accent6 3 2 3 3" xfId="4345" xr:uid="{00000000-0005-0000-0000-0000B2260000}"/>
    <cellStyle name="40% - Accent6 3 2 3 3 2" xfId="11853" xr:uid="{00000000-0005-0000-0000-0000B3260000}"/>
    <cellStyle name="40% - Accent6 3 2 3 4" xfId="6815" xr:uid="{00000000-0005-0000-0000-0000B4260000}"/>
    <cellStyle name="40% - Accent6 3 2 3 4 2" xfId="14093" xr:uid="{00000000-0005-0000-0000-0000B5260000}"/>
    <cellStyle name="40% - Accent6 3 2 3 5" xfId="7949" xr:uid="{00000000-0005-0000-0000-0000B6260000}"/>
    <cellStyle name="40% - Accent6 3 2 3 5 2" xfId="15041" xr:uid="{00000000-0005-0000-0000-0000B7260000}"/>
    <cellStyle name="40% - Accent6 3 2 3 6" xfId="9413" xr:uid="{00000000-0005-0000-0000-0000B8260000}"/>
    <cellStyle name="40% - Accent6 3 2 4" xfId="2550" xr:uid="{00000000-0005-0000-0000-0000B9260000}"/>
    <cellStyle name="40% - Accent6 3 2 4 2" xfId="6816" xr:uid="{00000000-0005-0000-0000-0000BA260000}"/>
    <cellStyle name="40% - Accent6 3 2 4 2 2" xfId="14094" xr:uid="{00000000-0005-0000-0000-0000BB260000}"/>
    <cellStyle name="40% - Accent6 3 2 4 3" xfId="10346" xr:uid="{00000000-0005-0000-0000-0000BC260000}"/>
    <cellStyle name="40% - Accent6 3 2 5" xfId="3326" xr:uid="{00000000-0005-0000-0000-0000BD260000}"/>
    <cellStyle name="40% - Accent6 3 2 5 2" xfId="10837" xr:uid="{00000000-0005-0000-0000-0000BE260000}"/>
    <cellStyle name="40% - Accent6 3 2 6" xfId="4342" xr:uid="{00000000-0005-0000-0000-0000BF260000}"/>
    <cellStyle name="40% - Accent6 3 2 6 2" xfId="11850" xr:uid="{00000000-0005-0000-0000-0000C0260000}"/>
    <cellStyle name="40% - Accent6 3 2 7" xfId="4901" xr:uid="{00000000-0005-0000-0000-0000C1260000}"/>
    <cellStyle name="40% - Accent6 3 2 7 2" xfId="12179" xr:uid="{00000000-0005-0000-0000-0000C2260000}"/>
    <cellStyle name="40% - Accent6 3 2 8" xfId="5482" xr:uid="{00000000-0005-0000-0000-0000C3260000}"/>
    <cellStyle name="40% - Accent6 3 2 8 2" xfId="12760" xr:uid="{00000000-0005-0000-0000-0000C4260000}"/>
    <cellStyle name="40% - Accent6 3 2 9" xfId="6811" xr:uid="{00000000-0005-0000-0000-0000C5260000}"/>
    <cellStyle name="40% - Accent6 3 2 9 2" xfId="14089" xr:uid="{00000000-0005-0000-0000-0000C6260000}"/>
    <cellStyle name="40% - Accent6 3 3" xfId="781" xr:uid="{00000000-0005-0000-0000-0000C7260000}"/>
    <cellStyle name="40% - Accent6 3 3 10" xfId="9414" xr:uid="{00000000-0005-0000-0000-0000C8260000}"/>
    <cellStyle name="40% - Accent6 3 3 2" xfId="782" xr:uid="{00000000-0005-0000-0000-0000C9260000}"/>
    <cellStyle name="40% - Accent6 3 3 2 2" xfId="2555" xr:uid="{00000000-0005-0000-0000-0000CA260000}"/>
    <cellStyle name="40% - Accent6 3 3 2 2 2" xfId="10351" xr:uid="{00000000-0005-0000-0000-0000CB260000}"/>
    <cellStyle name="40% - Accent6 3 3 2 3" xfId="4347" xr:uid="{00000000-0005-0000-0000-0000CC260000}"/>
    <cellStyle name="40% - Accent6 3 3 2 3 2" xfId="11855" xr:uid="{00000000-0005-0000-0000-0000CD260000}"/>
    <cellStyle name="40% - Accent6 3 3 2 4" xfId="6818" xr:uid="{00000000-0005-0000-0000-0000CE260000}"/>
    <cellStyle name="40% - Accent6 3 3 2 4 2" xfId="14096" xr:uid="{00000000-0005-0000-0000-0000CF260000}"/>
    <cellStyle name="40% - Accent6 3 3 2 5" xfId="8095" xr:uid="{00000000-0005-0000-0000-0000D0260000}"/>
    <cellStyle name="40% - Accent6 3 3 2 5 2" xfId="15187" xr:uid="{00000000-0005-0000-0000-0000D1260000}"/>
    <cellStyle name="40% - Accent6 3 3 2 6" xfId="9415" xr:uid="{00000000-0005-0000-0000-0000D2260000}"/>
    <cellStyle name="40% - Accent6 3 3 3" xfId="2554" xr:uid="{00000000-0005-0000-0000-0000D3260000}"/>
    <cellStyle name="40% - Accent6 3 3 3 2" xfId="6819" xr:uid="{00000000-0005-0000-0000-0000D4260000}"/>
    <cellStyle name="40% - Accent6 3 3 3 2 2" xfId="14097" xr:uid="{00000000-0005-0000-0000-0000D5260000}"/>
    <cellStyle name="40% - Accent6 3 3 3 3" xfId="10350" xr:uid="{00000000-0005-0000-0000-0000D6260000}"/>
    <cellStyle name="40% - Accent6 3 3 4" xfId="3483" xr:uid="{00000000-0005-0000-0000-0000D7260000}"/>
    <cellStyle name="40% - Accent6 3 3 4 2" xfId="10991" xr:uid="{00000000-0005-0000-0000-0000D8260000}"/>
    <cellStyle name="40% - Accent6 3 3 5" xfId="4346" xr:uid="{00000000-0005-0000-0000-0000D9260000}"/>
    <cellStyle name="40% - Accent6 3 3 5 2" xfId="11854" xr:uid="{00000000-0005-0000-0000-0000DA260000}"/>
    <cellStyle name="40% - Accent6 3 3 6" xfId="5047" xr:uid="{00000000-0005-0000-0000-0000DB260000}"/>
    <cellStyle name="40% - Accent6 3 3 6 2" xfId="12325" xr:uid="{00000000-0005-0000-0000-0000DC260000}"/>
    <cellStyle name="40% - Accent6 3 3 7" xfId="5628" xr:uid="{00000000-0005-0000-0000-0000DD260000}"/>
    <cellStyle name="40% - Accent6 3 3 7 2" xfId="12906" xr:uid="{00000000-0005-0000-0000-0000DE260000}"/>
    <cellStyle name="40% - Accent6 3 3 8" xfId="6817" xr:uid="{00000000-0005-0000-0000-0000DF260000}"/>
    <cellStyle name="40% - Accent6 3 3 8 2" xfId="14095" xr:uid="{00000000-0005-0000-0000-0000E0260000}"/>
    <cellStyle name="40% - Accent6 3 3 9" xfId="7514" xr:uid="{00000000-0005-0000-0000-0000E1260000}"/>
    <cellStyle name="40% - Accent6 3 3 9 2" xfId="14606" xr:uid="{00000000-0005-0000-0000-0000E2260000}"/>
    <cellStyle name="40% - Accent6 3 4" xfId="783" xr:uid="{00000000-0005-0000-0000-0000E3260000}"/>
    <cellStyle name="40% - Accent6 3 4 2" xfId="2556" xr:uid="{00000000-0005-0000-0000-0000E4260000}"/>
    <cellStyle name="40% - Accent6 3 4 2 2" xfId="10352" xr:uid="{00000000-0005-0000-0000-0000E5260000}"/>
    <cellStyle name="40% - Accent6 3 4 3" xfId="4348" xr:uid="{00000000-0005-0000-0000-0000E6260000}"/>
    <cellStyle name="40% - Accent6 3 4 3 2" xfId="11856" xr:uid="{00000000-0005-0000-0000-0000E7260000}"/>
    <cellStyle name="40% - Accent6 3 4 4" xfId="6820" xr:uid="{00000000-0005-0000-0000-0000E8260000}"/>
    <cellStyle name="40% - Accent6 3 4 4 2" xfId="14098" xr:uid="{00000000-0005-0000-0000-0000E9260000}"/>
    <cellStyle name="40% - Accent6 3 4 5" xfId="8442" xr:uid="{00000000-0005-0000-0000-0000EA260000}"/>
    <cellStyle name="40% - Accent6 3 4 5 2" xfId="15485" xr:uid="{00000000-0005-0000-0000-0000EB260000}"/>
    <cellStyle name="40% - Accent6 3 4 6" xfId="9416" xr:uid="{00000000-0005-0000-0000-0000EC260000}"/>
    <cellStyle name="40% - Accent6 3 5" xfId="784" xr:uid="{00000000-0005-0000-0000-0000ED260000}"/>
    <cellStyle name="40% - Accent6 3 5 2" xfId="2557" xr:uid="{00000000-0005-0000-0000-0000EE260000}"/>
    <cellStyle name="40% - Accent6 3 5 2 2" xfId="10353" xr:uid="{00000000-0005-0000-0000-0000EF260000}"/>
    <cellStyle name="40% - Accent6 3 5 3" xfId="4349" xr:uid="{00000000-0005-0000-0000-0000F0260000}"/>
    <cellStyle name="40% - Accent6 3 5 3 2" xfId="11857" xr:uid="{00000000-0005-0000-0000-0000F1260000}"/>
    <cellStyle name="40% - Accent6 3 5 4" xfId="6821" xr:uid="{00000000-0005-0000-0000-0000F2260000}"/>
    <cellStyle name="40% - Accent6 3 5 4 2" xfId="14099" xr:uid="{00000000-0005-0000-0000-0000F3260000}"/>
    <cellStyle name="40% - Accent6 3 5 5" xfId="8531" xr:uid="{00000000-0005-0000-0000-0000F4260000}"/>
    <cellStyle name="40% - Accent6 3 5 5 2" xfId="15574" xr:uid="{00000000-0005-0000-0000-0000F5260000}"/>
    <cellStyle name="40% - Accent6 3 5 6" xfId="9417" xr:uid="{00000000-0005-0000-0000-0000F6260000}"/>
    <cellStyle name="40% - Accent6 3 6" xfId="2549" xr:uid="{00000000-0005-0000-0000-0000F7260000}"/>
    <cellStyle name="40% - Accent6 3 6 2" xfId="6822" xr:uid="{00000000-0005-0000-0000-0000F8260000}"/>
    <cellStyle name="40% - Accent6 3 6 2 2" xfId="14100" xr:uid="{00000000-0005-0000-0000-0000F9260000}"/>
    <cellStyle name="40% - Accent6 3 6 3" xfId="7806" xr:uid="{00000000-0005-0000-0000-0000FA260000}"/>
    <cellStyle name="40% - Accent6 3 6 3 2" xfId="14898" xr:uid="{00000000-0005-0000-0000-0000FB260000}"/>
    <cellStyle name="40% - Accent6 3 6 4" xfId="10345" xr:uid="{00000000-0005-0000-0000-0000FC260000}"/>
    <cellStyle name="40% - Accent6 3 7" xfId="3178" xr:uid="{00000000-0005-0000-0000-0000FD260000}"/>
    <cellStyle name="40% - Accent6 3 7 2" xfId="10689" xr:uid="{00000000-0005-0000-0000-0000FE260000}"/>
    <cellStyle name="40% - Accent6 3 8" xfId="4341" xr:uid="{00000000-0005-0000-0000-0000FF260000}"/>
    <cellStyle name="40% - Accent6 3 8 2" xfId="11849" xr:uid="{00000000-0005-0000-0000-000000270000}"/>
    <cellStyle name="40% - Accent6 3 9" xfId="4758" xr:uid="{00000000-0005-0000-0000-000001270000}"/>
    <cellStyle name="40% - Accent6 3 9 2" xfId="12036" xr:uid="{00000000-0005-0000-0000-000002270000}"/>
    <cellStyle name="40% - Accent6 30" xfId="8599" xr:uid="{00000000-0005-0000-0000-000003270000}"/>
    <cellStyle name="40% - Accent6 30 2" xfId="15642" xr:uid="{00000000-0005-0000-0000-000004270000}"/>
    <cellStyle name="40% - Accent6 31" xfId="8689" xr:uid="{00000000-0005-0000-0000-000005270000}"/>
    <cellStyle name="40% - Accent6 4" xfId="785" xr:uid="{00000000-0005-0000-0000-000006270000}"/>
    <cellStyle name="40% - Accent6 4 10" xfId="6823" xr:uid="{00000000-0005-0000-0000-000007270000}"/>
    <cellStyle name="40% - Accent6 4 10 2" xfId="14101" xr:uid="{00000000-0005-0000-0000-000008270000}"/>
    <cellStyle name="40% - Accent6 4 11" xfId="7179" xr:uid="{00000000-0005-0000-0000-000009270000}"/>
    <cellStyle name="40% - Accent6 4 11 2" xfId="14271" xr:uid="{00000000-0005-0000-0000-00000A270000}"/>
    <cellStyle name="40% - Accent6 4 12" xfId="9418" xr:uid="{00000000-0005-0000-0000-00000B270000}"/>
    <cellStyle name="40% - Accent6 4 2" xfId="786" xr:uid="{00000000-0005-0000-0000-00000C270000}"/>
    <cellStyle name="40% - Accent6 4 2 10" xfId="7322" xr:uid="{00000000-0005-0000-0000-00000D270000}"/>
    <cellStyle name="40% - Accent6 4 2 10 2" xfId="14414" xr:uid="{00000000-0005-0000-0000-00000E270000}"/>
    <cellStyle name="40% - Accent6 4 2 11" xfId="9419" xr:uid="{00000000-0005-0000-0000-00000F270000}"/>
    <cellStyle name="40% - Accent6 4 2 2" xfId="787" xr:uid="{00000000-0005-0000-0000-000010270000}"/>
    <cellStyle name="40% - Accent6 4 2 2 10" xfId="9420" xr:uid="{00000000-0005-0000-0000-000011270000}"/>
    <cellStyle name="40% - Accent6 4 2 2 2" xfId="788" xr:uid="{00000000-0005-0000-0000-000012270000}"/>
    <cellStyle name="40% - Accent6 4 2 2 2 2" xfId="2561" xr:uid="{00000000-0005-0000-0000-000013270000}"/>
    <cellStyle name="40% - Accent6 4 2 2 2 2 2" xfId="10357" xr:uid="{00000000-0005-0000-0000-000014270000}"/>
    <cellStyle name="40% - Accent6 4 2 2 2 3" xfId="4353" xr:uid="{00000000-0005-0000-0000-000015270000}"/>
    <cellStyle name="40% - Accent6 4 2 2 2 3 2" xfId="11861" xr:uid="{00000000-0005-0000-0000-000016270000}"/>
    <cellStyle name="40% - Accent6 4 2 2 2 4" xfId="6826" xr:uid="{00000000-0005-0000-0000-000017270000}"/>
    <cellStyle name="40% - Accent6 4 2 2 2 4 2" xfId="14104" xr:uid="{00000000-0005-0000-0000-000018270000}"/>
    <cellStyle name="40% - Accent6 4 2 2 2 5" xfId="8192" xr:uid="{00000000-0005-0000-0000-000019270000}"/>
    <cellStyle name="40% - Accent6 4 2 2 2 5 2" xfId="15284" xr:uid="{00000000-0005-0000-0000-00001A270000}"/>
    <cellStyle name="40% - Accent6 4 2 2 2 6" xfId="9421" xr:uid="{00000000-0005-0000-0000-00001B270000}"/>
    <cellStyle name="40% - Accent6 4 2 2 3" xfId="2560" xr:uid="{00000000-0005-0000-0000-00001C270000}"/>
    <cellStyle name="40% - Accent6 4 2 2 3 2" xfId="6827" xr:uid="{00000000-0005-0000-0000-00001D270000}"/>
    <cellStyle name="40% - Accent6 4 2 2 3 2 2" xfId="14105" xr:uid="{00000000-0005-0000-0000-00001E270000}"/>
    <cellStyle name="40% - Accent6 4 2 2 3 3" xfId="10356" xr:uid="{00000000-0005-0000-0000-00001F270000}"/>
    <cellStyle name="40% - Accent6 4 2 2 4" xfId="3580" xr:uid="{00000000-0005-0000-0000-000020270000}"/>
    <cellStyle name="40% - Accent6 4 2 2 4 2" xfId="11088" xr:uid="{00000000-0005-0000-0000-000021270000}"/>
    <cellStyle name="40% - Accent6 4 2 2 5" xfId="4352" xr:uid="{00000000-0005-0000-0000-000022270000}"/>
    <cellStyle name="40% - Accent6 4 2 2 5 2" xfId="11860" xr:uid="{00000000-0005-0000-0000-000023270000}"/>
    <cellStyle name="40% - Accent6 4 2 2 6" xfId="5144" xr:uid="{00000000-0005-0000-0000-000024270000}"/>
    <cellStyle name="40% - Accent6 4 2 2 6 2" xfId="12422" xr:uid="{00000000-0005-0000-0000-000025270000}"/>
    <cellStyle name="40% - Accent6 4 2 2 7" xfId="5725" xr:uid="{00000000-0005-0000-0000-000026270000}"/>
    <cellStyle name="40% - Accent6 4 2 2 7 2" xfId="13003" xr:uid="{00000000-0005-0000-0000-000027270000}"/>
    <cellStyle name="40% - Accent6 4 2 2 8" xfId="6825" xr:uid="{00000000-0005-0000-0000-000028270000}"/>
    <cellStyle name="40% - Accent6 4 2 2 8 2" xfId="14103" xr:uid="{00000000-0005-0000-0000-000029270000}"/>
    <cellStyle name="40% - Accent6 4 2 2 9" xfId="7611" xr:uid="{00000000-0005-0000-0000-00002A270000}"/>
    <cellStyle name="40% - Accent6 4 2 2 9 2" xfId="14703" xr:uid="{00000000-0005-0000-0000-00002B270000}"/>
    <cellStyle name="40% - Accent6 4 2 3" xfId="789" xr:uid="{00000000-0005-0000-0000-00002C270000}"/>
    <cellStyle name="40% - Accent6 4 2 3 2" xfId="2562" xr:uid="{00000000-0005-0000-0000-00002D270000}"/>
    <cellStyle name="40% - Accent6 4 2 3 2 2" xfId="10358" xr:uid="{00000000-0005-0000-0000-00002E270000}"/>
    <cellStyle name="40% - Accent6 4 2 3 3" xfId="4354" xr:uid="{00000000-0005-0000-0000-00002F270000}"/>
    <cellStyle name="40% - Accent6 4 2 3 3 2" xfId="11862" xr:uid="{00000000-0005-0000-0000-000030270000}"/>
    <cellStyle name="40% - Accent6 4 2 3 4" xfId="6828" xr:uid="{00000000-0005-0000-0000-000031270000}"/>
    <cellStyle name="40% - Accent6 4 2 3 4 2" xfId="14106" xr:uid="{00000000-0005-0000-0000-000032270000}"/>
    <cellStyle name="40% - Accent6 4 2 3 5" xfId="7903" xr:uid="{00000000-0005-0000-0000-000033270000}"/>
    <cellStyle name="40% - Accent6 4 2 3 5 2" xfId="14995" xr:uid="{00000000-0005-0000-0000-000034270000}"/>
    <cellStyle name="40% - Accent6 4 2 3 6" xfId="9422" xr:uid="{00000000-0005-0000-0000-000035270000}"/>
    <cellStyle name="40% - Accent6 4 2 4" xfId="2559" xr:uid="{00000000-0005-0000-0000-000036270000}"/>
    <cellStyle name="40% - Accent6 4 2 4 2" xfId="6829" xr:uid="{00000000-0005-0000-0000-000037270000}"/>
    <cellStyle name="40% - Accent6 4 2 4 2 2" xfId="14107" xr:uid="{00000000-0005-0000-0000-000038270000}"/>
    <cellStyle name="40% - Accent6 4 2 4 3" xfId="10355" xr:uid="{00000000-0005-0000-0000-000039270000}"/>
    <cellStyle name="40% - Accent6 4 2 5" xfId="3280" xr:uid="{00000000-0005-0000-0000-00003A270000}"/>
    <cellStyle name="40% - Accent6 4 2 5 2" xfId="10791" xr:uid="{00000000-0005-0000-0000-00003B270000}"/>
    <cellStyle name="40% - Accent6 4 2 6" xfId="4351" xr:uid="{00000000-0005-0000-0000-00003C270000}"/>
    <cellStyle name="40% - Accent6 4 2 6 2" xfId="11859" xr:uid="{00000000-0005-0000-0000-00003D270000}"/>
    <cellStyle name="40% - Accent6 4 2 7" xfId="4855" xr:uid="{00000000-0005-0000-0000-00003E270000}"/>
    <cellStyle name="40% - Accent6 4 2 7 2" xfId="12133" xr:uid="{00000000-0005-0000-0000-00003F270000}"/>
    <cellStyle name="40% - Accent6 4 2 8" xfId="5436" xr:uid="{00000000-0005-0000-0000-000040270000}"/>
    <cellStyle name="40% - Accent6 4 2 8 2" xfId="12714" xr:uid="{00000000-0005-0000-0000-000041270000}"/>
    <cellStyle name="40% - Accent6 4 2 9" xfId="6824" xr:uid="{00000000-0005-0000-0000-000042270000}"/>
    <cellStyle name="40% - Accent6 4 2 9 2" xfId="14102" xr:uid="{00000000-0005-0000-0000-000043270000}"/>
    <cellStyle name="40% - Accent6 4 3" xfId="790" xr:uid="{00000000-0005-0000-0000-000044270000}"/>
    <cellStyle name="40% - Accent6 4 3 10" xfId="9423" xr:uid="{00000000-0005-0000-0000-000045270000}"/>
    <cellStyle name="40% - Accent6 4 3 2" xfId="791" xr:uid="{00000000-0005-0000-0000-000046270000}"/>
    <cellStyle name="40% - Accent6 4 3 2 2" xfId="2564" xr:uid="{00000000-0005-0000-0000-000047270000}"/>
    <cellStyle name="40% - Accent6 4 3 2 2 2" xfId="10360" xr:uid="{00000000-0005-0000-0000-000048270000}"/>
    <cellStyle name="40% - Accent6 4 3 2 3" xfId="4356" xr:uid="{00000000-0005-0000-0000-000049270000}"/>
    <cellStyle name="40% - Accent6 4 3 2 3 2" xfId="11864" xr:uid="{00000000-0005-0000-0000-00004A270000}"/>
    <cellStyle name="40% - Accent6 4 3 2 4" xfId="6831" xr:uid="{00000000-0005-0000-0000-00004B270000}"/>
    <cellStyle name="40% - Accent6 4 3 2 4 2" xfId="14109" xr:uid="{00000000-0005-0000-0000-00004C270000}"/>
    <cellStyle name="40% - Accent6 4 3 2 5" xfId="8052" xr:uid="{00000000-0005-0000-0000-00004D270000}"/>
    <cellStyle name="40% - Accent6 4 3 2 5 2" xfId="15144" xr:uid="{00000000-0005-0000-0000-00004E270000}"/>
    <cellStyle name="40% - Accent6 4 3 2 6" xfId="9424" xr:uid="{00000000-0005-0000-0000-00004F270000}"/>
    <cellStyle name="40% - Accent6 4 3 3" xfId="2563" xr:uid="{00000000-0005-0000-0000-000050270000}"/>
    <cellStyle name="40% - Accent6 4 3 3 2" xfId="6832" xr:uid="{00000000-0005-0000-0000-000051270000}"/>
    <cellStyle name="40% - Accent6 4 3 3 2 2" xfId="14110" xr:uid="{00000000-0005-0000-0000-000052270000}"/>
    <cellStyle name="40% - Accent6 4 3 3 3" xfId="10359" xr:uid="{00000000-0005-0000-0000-000053270000}"/>
    <cellStyle name="40% - Accent6 4 3 4" xfId="3440" xr:uid="{00000000-0005-0000-0000-000054270000}"/>
    <cellStyle name="40% - Accent6 4 3 4 2" xfId="10948" xr:uid="{00000000-0005-0000-0000-000055270000}"/>
    <cellStyle name="40% - Accent6 4 3 5" xfId="4355" xr:uid="{00000000-0005-0000-0000-000056270000}"/>
    <cellStyle name="40% - Accent6 4 3 5 2" xfId="11863" xr:uid="{00000000-0005-0000-0000-000057270000}"/>
    <cellStyle name="40% - Accent6 4 3 6" xfId="5004" xr:uid="{00000000-0005-0000-0000-000058270000}"/>
    <cellStyle name="40% - Accent6 4 3 6 2" xfId="12282" xr:uid="{00000000-0005-0000-0000-000059270000}"/>
    <cellStyle name="40% - Accent6 4 3 7" xfId="5585" xr:uid="{00000000-0005-0000-0000-00005A270000}"/>
    <cellStyle name="40% - Accent6 4 3 7 2" xfId="12863" xr:uid="{00000000-0005-0000-0000-00005B270000}"/>
    <cellStyle name="40% - Accent6 4 3 8" xfId="6830" xr:uid="{00000000-0005-0000-0000-00005C270000}"/>
    <cellStyle name="40% - Accent6 4 3 8 2" xfId="14108" xr:uid="{00000000-0005-0000-0000-00005D270000}"/>
    <cellStyle name="40% - Accent6 4 3 9" xfId="7471" xr:uid="{00000000-0005-0000-0000-00005E270000}"/>
    <cellStyle name="40% - Accent6 4 3 9 2" xfId="14563" xr:uid="{00000000-0005-0000-0000-00005F270000}"/>
    <cellStyle name="40% - Accent6 4 4" xfId="792" xr:uid="{00000000-0005-0000-0000-000060270000}"/>
    <cellStyle name="40% - Accent6 4 4 2" xfId="2565" xr:uid="{00000000-0005-0000-0000-000061270000}"/>
    <cellStyle name="40% - Accent6 4 4 2 2" xfId="10361" xr:uid="{00000000-0005-0000-0000-000062270000}"/>
    <cellStyle name="40% - Accent6 4 4 3" xfId="4357" xr:uid="{00000000-0005-0000-0000-000063270000}"/>
    <cellStyle name="40% - Accent6 4 4 3 2" xfId="11865" xr:uid="{00000000-0005-0000-0000-000064270000}"/>
    <cellStyle name="40% - Accent6 4 4 4" xfId="6833" xr:uid="{00000000-0005-0000-0000-000065270000}"/>
    <cellStyle name="40% - Accent6 4 4 4 2" xfId="14111" xr:uid="{00000000-0005-0000-0000-000066270000}"/>
    <cellStyle name="40% - Accent6 4 4 5" xfId="7760" xr:uid="{00000000-0005-0000-0000-000067270000}"/>
    <cellStyle name="40% - Accent6 4 4 5 2" xfId="14852" xr:uid="{00000000-0005-0000-0000-000068270000}"/>
    <cellStyle name="40% - Accent6 4 4 6" xfId="9425" xr:uid="{00000000-0005-0000-0000-000069270000}"/>
    <cellStyle name="40% - Accent6 4 5" xfId="2558" xr:uid="{00000000-0005-0000-0000-00006A270000}"/>
    <cellStyle name="40% - Accent6 4 5 2" xfId="6834" xr:uid="{00000000-0005-0000-0000-00006B270000}"/>
    <cellStyle name="40% - Accent6 4 5 2 2" xfId="14112" xr:uid="{00000000-0005-0000-0000-00006C270000}"/>
    <cellStyle name="40% - Accent6 4 5 3" xfId="10354" xr:uid="{00000000-0005-0000-0000-00006D270000}"/>
    <cellStyle name="40% - Accent6 4 6" xfId="3111" xr:uid="{00000000-0005-0000-0000-00006E270000}"/>
    <cellStyle name="40% - Accent6 4 6 2" xfId="10622" xr:uid="{00000000-0005-0000-0000-00006F270000}"/>
    <cellStyle name="40% - Accent6 4 7" xfId="4350" xr:uid="{00000000-0005-0000-0000-000070270000}"/>
    <cellStyle name="40% - Accent6 4 7 2" xfId="11858" xr:uid="{00000000-0005-0000-0000-000071270000}"/>
    <cellStyle name="40% - Accent6 4 8" xfId="4712" xr:uid="{00000000-0005-0000-0000-000072270000}"/>
    <cellStyle name="40% - Accent6 4 8 2" xfId="11990" xr:uid="{00000000-0005-0000-0000-000073270000}"/>
    <cellStyle name="40% - Accent6 4 9" xfId="5293" xr:uid="{00000000-0005-0000-0000-000074270000}"/>
    <cellStyle name="40% - Accent6 4 9 2" xfId="12571" xr:uid="{00000000-0005-0000-0000-000075270000}"/>
    <cellStyle name="40% - Accent6 5" xfId="793" xr:uid="{00000000-0005-0000-0000-000076270000}"/>
    <cellStyle name="40% - Accent6 5 10" xfId="6835" xr:uid="{00000000-0005-0000-0000-000077270000}"/>
    <cellStyle name="40% - Accent6 5 10 2" xfId="14113" xr:uid="{00000000-0005-0000-0000-000078270000}"/>
    <cellStyle name="40% - Accent6 5 11" xfId="7162" xr:uid="{00000000-0005-0000-0000-000079270000}"/>
    <cellStyle name="40% - Accent6 5 11 2" xfId="14254" xr:uid="{00000000-0005-0000-0000-00007A270000}"/>
    <cellStyle name="40% - Accent6 5 12" xfId="9426" xr:uid="{00000000-0005-0000-0000-00007B270000}"/>
    <cellStyle name="40% - Accent6 5 2" xfId="794" xr:uid="{00000000-0005-0000-0000-00007C270000}"/>
    <cellStyle name="40% - Accent6 5 2 10" xfId="7305" xr:uid="{00000000-0005-0000-0000-00007D270000}"/>
    <cellStyle name="40% - Accent6 5 2 10 2" xfId="14397" xr:uid="{00000000-0005-0000-0000-00007E270000}"/>
    <cellStyle name="40% - Accent6 5 2 11" xfId="9427" xr:uid="{00000000-0005-0000-0000-00007F270000}"/>
    <cellStyle name="40% - Accent6 5 2 2" xfId="795" xr:uid="{00000000-0005-0000-0000-000080270000}"/>
    <cellStyle name="40% - Accent6 5 2 2 10" xfId="9428" xr:uid="{00000000-0005-0000-0000-000081270000}"/>
    <cellStyle name="40% - Accent6 5 2 2 2" xfId="796" xr:uid="{00000000-0005-0000-0000-000082270000}"/>
    <cellStyle name="40% - Accent6 5 2 2 2 2" xfId="2569" xr:uid="{00000000-0005-0000-0000-000083270000}"/>
    <cellStyle name="40% - Accent6 5 2 2 2 2 2" xfId="10365" xr:uid="{00000000-0005-0000-0000-000084270000}"/>
    <cellStyle name="40% - Accent6 5 2 2 2 3" xfId="4361" xr:uid="{00000000-0005-0000-0000-000085270000}"/>
    <cellStyle name="40% - Accent6 5 2 2 2 3 2" xfId="11869" xr:uid="{00000000-0005-0000-0000-000086270000}"/>
    <cellStyle name="40% - Accent6 5 2 2 2 4" xfId="6838" xr:uid="{00000000-0005-0000-0000-000087270000}"/>
    <cellStyle name="40% - Accent6 5 2 2 2 4 2" xfId="14116" xr:uid="{00000000-0005-0000-0000-000088270000}"/>
    <cellStyle name="40% - Accent6 5 2 2 2 5" xfId="8175" xr:uid="{00000000-0005-0000-0000-000089270000}"/>
    <cellStyle name="40% - Accent6 5 2 2 2 5 2" xfId="15267" xr:uid="{00000000-0005-0000-0000-00008A270000}"/>
    <cellStyle name="40% - Accent6 5 2 2 2 6" xfId="9429" xr:uid="{00000000-0005-0000-0000-00008B270000}"/>
    <cellStyle name="40% - Accent6 5 2 2 3" xfId="2568" xr:uid="{00000000-0005-0000-0000-00008C270000}"/>
    <cellStyle name="40% - Accent6 5 2 2 3 2" xfId="6839" xr:uid="{00000000-0005-0000-0000-00008D270000}"/>
    <cellStyle name="40% - Accent6 5 2 2 3 2 2" xfId="14117" xr:uid="{00000000-0005-0000-0000-00008E270000}"/>
    <cellStyle name="40% - Accent6 5 2 2 3 3" xfId="10364" xr:uid="{00000000-0005-0000-0000-00008F270000}"/>
    <cellStyle name="40% - Accent6 5 2 2 4" xfId="3563" xr:uid="{00000000-0005-0000-0000-000090270000}"/>
    <cellStyle name="40% - Accent6 5 2 2 4 2" xfId="11071" xr:uid="{00000000-0005-0000-0000-000091270000}"/>
    <cellStyle name="40% - Accent6 5 2 2 5" xfId="4360" xr:uid="{00000000-0005-0000-0000-000092270000}"/>
    <cellStyle name="40% - Accent6 5 2 2 5 2" xfId="11868" xr:uid="{00000000-0005-0000-0000-000093270000}"/>
    <cellStyle name="40% - Accent6 5 2 2 6" xfId="5127" xr:uid="{00000000-0005-0000-0000-000094270000}"/>
    <cellStyle name="40% - Accent6 5 2 2 6 2" xfId="12405" xr:uid="{00000000-0005-0000-0000-000095270000}"/>
    <cellStyle name="40% - Accent6 5 2 2 7" xfId="5708" xr:uid="{00000000-0005-0000-0000-000096270000}"/>
    <cellStyle name="40% - Accent6 5 2 2 7 2" xfId="12986" xr:uid="{00000000-0005-0000-0000-000097270000}"/>
    <cellStyle name="40% - Accent6 5 2 2 8" xfId="6837" xr:uid="{00000000-0005-0000-0000-000098270000}"/>
    <cellStyle name="40% - Accent6 5 2 2 8 2" xfId="14115" xr:uid="{00000000-0005-0000-0000-000099270000}"/>
    <cellStyle name="40% - Accent6 5 2 2 9" xfId="7594" xr:uid="{00000000-0005-0000-0000-00009A270000}"/>
    <cellStyle name="40% - Accent6 5 2 2 9 2" xfId="14686" xr:uid="{00000000-0005-0000-0000-00009B270000}"/>
    <cellStyle name="40% - Accent6 5 2 3" xfId="797" xr:uid="{00000000-0005-0000-0000-00009C270000}"/>
    <cellStyle name="40% - Accent6 5 2 3 2" xfId="2570" xr:uid="{00000000-0005-0000-0000-00009D270000}"/>
    <cellStyle name="40% - Accent6 5 2 3 2 2" xfId="10366" xr:uid="{00000000-0005-0000-0000-00009E270000}"/>
    <cellStyle name="40% - Accent6 5 2 3 3" xfId="4362" xr:uid="{00000000-0005-0000-0000-00009F270000}"/>
    <cellStyle name="40% - Accent6 5 2 3 3 2" xfId="11870" xr:uid="{00000000-0005-0000-0000-0000A0270000}"/>
    <cellStyle name="40% - Accent6 5 2 3 4" xfId="6840" xr:uid="{00000000-0005-0000-0000-0000A1270000}"/>
    <cellStyle name="40% - Accent6 5 2 3 4 2" xfId="14118" xr:uid="{00000000-0005-0000-0000-0000A2270000}"/>
    <cellStyle name="40% - Accent6 5 2 3 5" xfId="7886" xr:uid="{00000000-0005-0000-0000-0000A3270000}"/>
    <cellStyle name="40% - Accent6 5 2 3 5 2" xfId="14978" xr:uid="{00000000-0005-0000-0000-0000A4270000}"/>
    <cellStyle name="40% - Accent6 5 2 3 6" xfId="9430" xr:uid="{00000000-0005-0000-0000-0000A5270000}"/>
    <cellStyle name="40% - Accent6 5 2 4" xfId="2567" xr:uid="{00000000-0005-0000-0000-0000A6270000}"/>
    <cellStyle name="40% - Accent6 5 2 4 2" xfId="6841" xr:uid="{00000000-0005-0000-0000-0000A7270000}"/>
    <cellStyle name="40% - Accent6 5 2 4 2 2" xfId="14119" xr:uid="{00000000-0005-0000-0000-0000A8270000}"/>
    <cellStyle name="40% - Accent6 5 2 4 3" xfId="10363" xr:uid="{00000000-0005-0000-0000-0000A9270000}"/>
    <cellStyle name="40% - Accent6 5 2 5" xfId="3263" xr:uid="{00000000-0005-0000-0000-0000AA270000}"/>
    <cellStyle name="40% - Accent6 5 2 5 2" xfId="10774" xr:uid="{00000000-0005-0000-0000-0000AB270000}"/>
    <cellStyle name="40% - Accent6 5 2 6" xfId="4359" xr:uid="{00000000-0005-0000-0000-0000AC270000}"/>
    <cellStyle name="40% - Accent6 5 2 6 2" xfId="11867" xr:uid="{00000000-0005-0000-0000-0000AD270000}"/>
    <cellStyle name="40% - Accent6 5 2 7" xfId="4838" xr:uid="{00000000-0005-0000-0000-0000AE270000}"/>
    <cellStyle name="40% - Accent6 5 2 7 2" xfId="12116" xr:uid="{00000000-0005-0000-0000-0000AF270000}"/>
    <cellStyle name="40% - Accent6 5 2 8" xfId="5419" xr:uid="{00000000-0005-0000-0000-0000B0270000}"/>
    <cellStyle name="40% - Accent6 5 2 8 2" xfId="12697" xr:uid="{00000000-0005-0000-0000-0000B1270000}"/>
    <cellStyle name="40% - Accent6 5 2 9" xfId="6836" xr:uid="{00000000-0005-0000-0000-0000B2270000}"/>
    <cellStyle name="40% - Accent6 5 2 9 2" xfId="14114" xr:uid="{00000000-0005-0000-0000-0000B3270000}"/>
    <cellStyle name="40% - Accent6 5 3" xfId="798" xr:uid="{00000000-0005-0000-0000-0000B4270000}"/>
    <cellStyle name="40% - Accent6 5 3 10" xfId="9431" xr:uid="{00000000-0005-0000-0000-0000B5270000}"/>
    <cellStyle name="40% - Accent6 5 3 2" xfId="799" xr:uid="{00000000-0005-0000-0000-0000B6270000}"/>
    <cellStyle name="40% - Accent6 5 3 2 2" xfId="2572" xr:uid="{00000000-0005-0000-0000-0000B7270000}"/>
    <cellStyle name="40% - Accent6 5 3 2 2 2" xfId="10368" xr:uid="{00000000-0005-0000-0000-0000B8270000}"/>
    <cellStyle name="40% - Accent6 5 3 2 3" xfId="4364" xr:uid="{00000000-0005-0000-0000-0000B9270000}"/>
    <cellStyle name="40% - Accent6 5 3 2 3 2" xfId="11872" xr:uid="{00000000-0005-0000-0000-0000BA270000}"/>
    <cellStyle name="40% - Accent6 5 3 2 4" xfId="6843" xr:uid="{00000000-0005-0000-0000-0000BB270000}"/>
    <cellStyle name="40% - Accent6 5 3 2 4 2" xfId="14121" xr:uid="{00000000-0005-0000-0000-0000BC270000}"/>
    <cellStyle name="40% - Accent6 5 3 2 5" xfId="8035" xr:uid="{00000000-0005-0000-0000-0000BD270000}"/>
    <cellStyle name="40% - Accent6 5 3 2 5 2" xfId="15127" xr:uid="{00000000-0005-0000-0000-0000BE270000}"/>
    <cellStyle name="40% - Accent6 5 3 2 6" xfId="9432" xr:uid="{00000000-0005-0000-0000-0000BF270000}"/>
    <cellStyle name="40% - Accent6 5 3 3" xfId="2571" xr:uid="{00000000-0005-0000-0000-0000C0270000}"/>
    <cellStyle name="40% - Accent6 5 3 3 2" xfId="6844" xr:uid="{00000000-0005-0000-0000-0000C1270000}"/>
    <cellStyle name="40% - Accent6 5 3 3 2 2" xfId="14122" xr:uid="{00000000-0005-0000-0000-0000C2270000}"/>
    <cellStyle name="40% - Accent6 5 3 3 3" xfId="10367" xr:uid="{00000000-0005-0000-0000-0000C3270000}"/>
    <cellStyle name="40% - Accent6 5 3 4" xfId="3423" xr:uid="{00000000-0005-0000-0000-0000C4270000}"/>
    <cellStyle name="40% - Accent6 5 3 4 2" xfId="10931" xr:uid="{00000000-0005-0000-0000-0000C5270000}"/>
    <cellStyle name="40% - Accent6 5 3 5" xfId="4363" xr:uid="{00000000-0005-0000-0000-0000C6270000}"/>
    <cellStyle name="40% - Accent6 5 3 5 2" xfId="11871" xr:uid="{00000000-0005-0000-0000-0000C7270000}"/>
    <cellStyle name="40% - Accent6 5 3 6" xfId="4987" xr:uid="{00000000-0005-0000-0000-0000C8270000}"/>
    <cellStyle name="40% - Accent6 5 3 6 2" xfId="12265" xr:uid="{00000000-0005-0000-0000-0000C9270000}"/>
    <cellStyle name="40% - Accent6 5 3 7" xfId="5568" xr:uid="{00000000-0005-0000-0000-0000CA270000}"/>
    <cellStyle name="40% - Accent6 5 3 7 2" xfId="12846" xr:uid="{00000000-0005-0000-0000-0000CB270000}"/>
    <cellStyle name="40% - Accent6 5 3 8" xfId="6842" xr:uid="{00000000-0005-0000-0000-0000CC270000}"/>
    <cellStyle name="40% - Accent6 5 3 8 2" xfId="14120" xr:uid="{00000000-0005-0000-0000-0000CD270000}"/>
    <cellStyle name="40% - Accent6 5 3 9" xfId="7454" xr:uid="{00000000-0005-0000-0000-0000CE270000}"/>
    <cellStyle name="40% - Accent6 5 3 9 2" xfId="14546" xr:uid="{00000000-0005-0000-0000-0000CF270000}"/>
    <cellStyle name="40% - Accent6 5 4" xfId="800" xr:uid="{00000000-0005-0000-0000-0000D0270000}"/>
    <cellStyle name="40% - Accent6 5 4 2" xfId="2573" xr:uid="{00000000-0005-0000-0000-0000D1270000}"/>
    <cellStyle name="40% - Accent6 5 4 2 2" xfId="10369" xr:uid="{00000000-0005-0000-0000-0000D2270000}"/>
    <cellStyle name="40% - Accent6 5 4 3" xfId="4365" xr:uid="{00000000-0005-0000-0000-0000D3270000}"/>
    <cellStyle name="40% - Accent6 5 4 3 2" xfId="11873" xr:uid="{00000000-0005-0000-0000-0000D4270000}"/>
    <cellStyle name="40% - Accent6 5 4 4" xfId="6845" xr:uid="{00000000-0005-0000-0000-0000D5270000}"/>
    <cellStyle name="40% - Accent6 5 4 4 2" xfId="14123" xr:uid="{00000000-0005-0000-0000-0000D6270000}"/>
    <cellStyle name="40% - Accent6 5 4 5" xfId="7743" xr:uid="{00000000-0005-0000-0000-0000D7270000}"/>
    <cellStyle name="40% - Accent6 5 4 5 2" xfId="14835" xr:uid="{00000000-0005-0000-0000-0000D8270000}"/>
    <cellStyle name="40% - Accent6 5 4 6" xfId="9433" xr:uid="{00000000-0005-0000-0000-0000D9270000}"/>
    <cellStyle name="40% - Accent6 5 5" xfId="2566" xr:uid="{00000000-0005-0000-0000-0000DA270000}"/>
    <cellStyle name="40% - Accent6 5 5 2" xfId="6846" xr:uid="{00000000-0005-0000-0000-0000DB270000}"/>
    <cellStyle name="40% - Accent6 5 5 2 2" xfId="14124" xr:uid="{00000000-0005-0000-0000-0000DC270000}"/>
    <cellStyle name="40% - Accent6 5 5 3" xfId="10362" xr:uid="{00000000-0005-0000-0000-0000DD270000}"/>
    <cellStyle name="40% - Accent6 5 6" xfId="3094" xr:uid="{00000000-0005-0000-0000-0000DE270000}"/>
    <cellStyle name="40% - Accent6 5 6 2" xfId="10605" xr:uid="{00000000-0005-0000-0000-0000DF270000}"/>
    <cellStyle name="40% - Accent6 5 7" xfId="4358" xr:uid="{00000000-0005-0000-0000-0000E0270000}"/>
    <cellStyle name="40% - Accent6 5 7 2" xfId="11866" xr:uid="{00000000-0005-0000-0000-0000E1270000}"/>
    <cellStyle name="40% - Accent6 5 8" xfId="4695" xr:uid="{00000000-0005-0000-0000-0000E2270000}"/>
    <cellStyle name="40% - Accent6 5 8 2" xfId="11973" xr:uid="{00000000-0005-0000-0000-0000E3270000}"/>
    <cellStyle name="40% - Accent6 5 9" xfId="5276" xr:uid="{00000000-0005-0000-0000-0000E4270000}"/>
    <cellStyle name="40% - Accent6 5 9 2" xfId="12554" xr:uid="{00000000-0005-0000-0000-0000E5270000}"/>
    <cellStyle name="40% - Accent6 6" xfId="801" xr:uid="{00000000-0005-0000-0000-0000E6270000}"/>
    <cellStyle name="40% - Accent6 6 10" xfId="6847" xr:uid="{00000000-0005-0000-0000-0000E7270000}"/>
    <cellStyle name="40% - Accent6 6 10 2" xfId="14125" xr:uid="{00000000-0005-0000-0000-0000E8270000}"/>
    <cellStyle name="40% - Accent6 6 11" xfId="7268" xr:uid="{00000000-0005-0000-0000-0000E9270000}"/>
    <cellStyle name="40% - Accent6 6 11 2" xfId="14360" xr:uid="{00000000-0005-0000-0000-0000EA270000}"/>
    <cellStyle name="40% - Accent6 6 12" xfId="9434" xr:uid="{00000000-0005-0000-0000-0000EB270000}"/>
    <cellStyle name="40% - Accent6 6 2" xfId="802" xr:uid="{00000000-0005-0000-0000-0000EC270000}"/>
    <cellStyle name="40% - Accent6 6 2 10" xfId="7411" xr:uid="{00000000-0005-0000-0000-0000ED270000}"/>
    <cellStyle name="40% - Accent6 6 2 10 2" xfId="14503" xr:uid="{00000000-0005-0000-0000-0000EE270000}"/>
    <cellStyle name="40% - Accent6 6 2 11" xfId="9435" xr:uid="{00000000-0005-0000-0000-0000EF270000}"/>
    <cellStyle name="40% - Accent6 6 2 2" xfId="803" xr:uid="{00000000-0005-0000-0000-0000F0270000}"/>
    <cellStyle name="40% - Accent6 6 2 2 10" xfId="9436" xr:uid="{00000000-0005-0000-0000-0000F1270000}"/>
    <cellStyle name="40% - Accent6 6 2 2 2" xfId="804" xr:uid="{00000000-0005-0000-0000-0000F2270000}"/>
    <cellStyle name="40% - Accent6 6 2 2 2 2" xfId="2577" xr:uid="{00000000-0005-0000-0000-0000F3270000}"/>
    <cellStyle name="40% - Accent6 6 2 2 2 2 2" xfId="10373" xr:uid="{00000000-0005-0000-0000-0000F4270000}"/>
    <cellStyle name="40% - Accent6 6 2 2 2 3" xfId="4369" xr:uid="{00000000-0005-0000-0000-0000F5270000}"/>
    <cellStyle name="40% - Accent6 6 2 2 2 3 2" xfId="11877" xr:uid="{00000000-0005-0000-0000-0000F6270000}"/>
    <cellStyle name="40% - Accent6 6 2 2 2 4" xfId="6850" xr:uid="{00000000-0005-0000-0000-0000F7270000}"/>
    <cellStyle name="40% - Accent6 6 2 2 2 4 2" xfId="14128" xr:uid="{00000000-0005-0000-0000-0000F8270000}"/>
    <cellStyle name="40% - Accent6 6 2 2 2 5" xfId="8281" xr:uid="{00000000-0005-0000-0000-0000F9270000}"/>
    <cellStyle name="40% - Accent6 6 2 2 2 5 2" xfId="15373" xr:uid="{00000000-0005-0000-0000-0000FA270000}"/>
    <cellStyle name="40% - Accent6 6 2 2 2 6" xfId="9437" xr:uid="{00000000-0005-0000-0000-0000FB270000}"/>
    <cellStyle name="40% - Accent6 6 2 2 3" xfId="2576" xr:uid="{00000000-0005-0000-0000-0000FC270000}"/>
    <cellStyle name="40% - Accent6 6 2 2 3 2" xfId="6851" xr:uid="{00000000-0005-0000-0000-0000FD270000}"/>
    <cellStyle name="40% - Accent6 6 2 2 3 2 2" xfId="14129" xr:uid="{00000000-0005-0000-0000-0000FE270000}"/>
    <cellStyle name="40% - Accent6 6 2 2 3 3" xfId="10372" xr:uid="{00000000-0005-0000-0000-0000FF270000}"/>
    <cellStyle name="40% - Accent6 6 2 2 4" xfId="3669" xr:uid="{00000000-0005-0000-0000-000000280000}"/>
    <cellStyle name="40% - Accent6 6 2 2 4 2" xfId="11177" xr:uid="{00000000-0005-0000-0000-000001280000}"/>
    <cellStyle name="40% - Accent6 6 2 2 5" xfId="4368" xr:uid="{00000000-0005-0000-0000-000002280000}"/>
    <cellStyle name="40% - Accent6 6 2 2 5 2" xfId="11876" xr:uid="{00000000-0005-0000-0000-000003280000}"/>
    <cellStyle name="40% - Accent6 6 2 2 6" xfId="5233" xr:uid="{00000000-0005-0000-0000-000004280000}"/>
    <cellStyle name="40% - Accent6 6 2 2 6 2" xfId="12511" xr:uid="{00000000-0005-0000-0000-000005280000}"/>
    <cellStyle name="40% - Accent6 6 2 2 7" xfId="5814" xr:uid="{00000000-0005-0000-0000-000006280000}"/>
    <cellStyle name="40% - Accent6 6 2 2 7 2" xfId="13092" xr:uid="{00000000-0005-0000-0000-000007280000}"/>
    <cellStyle name="40% - Accent6 6 2 2 8" xfId="6849" xr:uid="{00000000-0005-0000-0000-000008280000}"/>
    <cellStyle name="40% - Accent6 6 2 2 8 2" xfId="14127" xr:uid="{00000000-0005-0000-0000-000009280000}"/>
    <cellStyle name="40% - Accent6 6 2 2 9" xfId="7700" xr:uid="{00000000-0005-0000-0000-00000A280000}"/>
    <cellStyle name="40% - Accent6 6 2 2 9 2" xfId="14792" xr:uid="{00000000-0005-0000-0000-00000B280000}"/>
    <cellStyle name="40% - Accent6 6 2 3" xfId="805" xr:uid="{00000000-0005-0000-0000-00000C280000}"/>
    <cellStyle name="40% - Accent6 6 2 3 2" xfId="2578" xr:uid="{00000000-0005-0000-0000-00000D280000}"/>
    <cellStyle name="40% - Accent6 6 2 3 2 2" xfId="10374" xr:uid="{00000000-0005-0000-0000-00000E280000}"/>
    <cellStyle name="40% - Accent6 6 2 3 3" xfId="4370" xr:uid="{00000000-0005-0000-0000-00000F280000}"/>
    <cellStyle name="40% - Accent6 6 2 3 3 2" xfId="11878" xr:uid="{00000000-0005-0000-0000-000010280000}"/>
    <cellStyle name="40% - Accent6 6 2 3 4" xfId="6852" xr:uid="{00000000-0005-0000-0000-000011280000}"/>
    <cellStyle name="40% - Accent6 6 2 3 4 2" xfId="14130" xr:uid="{00000000-0005-0000-0000-000012280000}"/>
    <cellStyle name="40% - Accent6 6 2 3 5" xfId="7992" xr:uid="{00000000-0005-0000-0000-000013280000}"/>
    <cellStyle name="40% - Accent6 6 2 3 5 2" xfId="15084" xr:uid="{00000000-0005-0000-0000-000014280000}"/>
    <cellStyle name="40% - Accent6 6 2 3 6" xfId="9438" xr:uid="{00000000-0005-0000-0000-000015280000}"/>
    <cellStyle name="40% - Accent6 6 2 4" xfId="2575" xr:uid="{00000000-0005-0000-0000-000016280000}"/>
    <cellStyle name="40% - Accent6 6 2 4 2" xfId="6853" xr:uid="{00000000-0005-0000-0000-000017280000}"/>
    <cellStyle name="40% - Accent6 6 2 4 2 2" xfId="14131" xr:uid="{00000000-0005-0000-0000-000018280000}"/>
    <cellStyle name="40% - Accent6 6 2 4 3" xfId="10371" xr:uid="{00000000-0005-0000-0000-000019280000}"/>
    <cellStyle name="40% - Accent6 6 2 5" xfId="3369" xr:uid="{00000000-0005-0000-0000-00001A280000}"/>
    <cellStyle name="40% - Accent6 6 2 5 2" xfId="10880" xr:uid="{00000000-0005-0000-0000-00001B280000}"/>
    <cellStyle name="40% - Accent6 6 2 6" xfId="4367" xr:uid="{00000000-0005-0000-0000-00001C280000}"/>
    <cellStyle name="40% - Accent6 6 2 6 2" xfId="11875" xr:uid="{00000000-0005-0000-0000-00001D280000}"/>
    <cellStyle name="40% - Accent6 6 2 7" xfId="4944" xr:uid="{00000000-0005-0000-0000-00001E280000}"/>
    <cellStyle name="40% - Accent6 6 2 7 2" xfId="12222" xr:uid="{00000000-0005-0000-0000-00001F280000}"/>
    <cellStyle name="40% - Accent6 6 2 8" xfId="5525" xr:uid="{00000000-0005-0000-0000-000020280000}"/>
    <cellStyle name="40% - Accent6 6 2 8 2" xfId="12803" xr:uid="{00000000-0005-0000-0000-000021280000}"/>
    <cellStyle name="40% - Accent6 6 2 9" xfId="6848" xr:uid="{00000000-0005-0000-0000-000022280000}"/>
    <cellStyle name="40% - Accent6 6 2 9 2" xfId="14126" xr:uid="{00000000-0005-0000-0000-000023280000}"/>
    <cellStyle name="40% - Accent6 6 3" xfId="806" xr:uid="{00000000-0005-0000-0000-000024280000}"/>
    <cellStyle name="40% - Accent6 6 3 10" xfId="9439" xr:uid="{00000000-0005-0000-0000-000025280000}"/>
    <cellStyle name="40% - Accent6 6 3 2" xfId="807" xr:uid="{00000000-0005-0000-0000-000026280000}"/>
    <cellStyle name="40% - Accent6 6 3 2 2" xfId="2580" xr:uid="{00000000-0005-0000-0000-000027280000}"/>
    <cellStyle name="40% - Accent6 6 3 2 2 2" xfId="10376" xr:uid="{00000000-0005-0000-0000-000028280000}"/>
    <cellStyle name="40% - Accent6 6 3 2 3" xfId="4372" xr:uid="{00000000-0005-0000-0000-000029280000}"/>
    <cellStyle name="40% - Accent6 6 3 2 3 2" xfId="11880" xr:uid="{00000000-0005-0000-0000-00002A280000}"/>
    <cellStyle name="40% - Accent6 6 3 2 4" xfId="6855" xr:uid="{00000000-0005-0000-0000-00002B280000}"/>
    <cellStyle name="40% - Accent6 6 3 2 4 2" xfId="14133" xr:uid="{00000000-0005-0000-0000-00002C280000}"/>
    <cellStyle name="40% - Accent6 6 3 2 5" xfId="8138" xr:uid="{00000000-0005-0000-0000-00002D280000}"/>
    <cellStyle name="40% - Accent6 6 3 2 5 2" xfId="15230" xr:uid="{00000000-0005-0000-0000-00002E280000}"/>
    <cellStyle name="40% - Accent6 6 3 2 6" xfId="9440" xr:uid="{00000000-0005-0000-0000-00002F280000}"/>
    <cellStyle name="40% - Accent6 6 3 3" xfId="2579" xr:uid="{00000000-0005-0000-0000-000030280000}"/>
    <cellStyle name="40% - Accent6 6 3 3 2" xfId="6856" xr:uid="{00000000-0005-0000-0000-000031280000}"/>
    <cellStyle name="40% - Accent6 6 3 3 2 2" xfId="14134" xr:uid="{00000000-0005-0000-0000-000032280000}"/>
    <cellStyle name="40% - Accent6 6 3 3 3" xfId="10375" xr:uid="{00000000-0005-0000-0000-000033280000}"/>
    <cellStyle name="40% - Accent6 6 3 4" xfId="3526" xr:uid="{00000000-0005-0000-0000-000034280000}"/>
    <cellStyle name="40% - Accent6 6 3 4 2" xfId="11034" xr:uid="{00000000-0005-0000-0000-000035280000}"/>
    <cellStyle name="40% - Accent6 6 3 5" xfId="4371" xr:uid="{00000000-0005-0000-0000-000036280000}"/>
    <cellStyle name="40% - Accent6 6 3 5 2" xfId="11879" xr:uid="{00000000-0005-0000-0000-000037280000}"/>
    <cellStyle name="40% - Accent6 6 3 6" xfId="5090" xr:uid="{00000000-0005-0000-0000-000038280000}"/>
    <cellStyle name="40% - Accent6 6 3 6 2" xfId="12368" xr:uid="{00000000-0005-0000-0000-000039280000}"/>
    <cellStyle name="40% - Accent6 6 3 7" xfId="5671" xr:uid="{00000000-0005-0000-0000-00003A280000}"/>
    <cellStyle name="40% - Accent6 6 3 7 2" xfId="12949" xr:uid="{00000000-0005-0000-0000-00003B280000}"/>
    <cellStyle name="40% - Accent6 6 3 8" xfId="6854" xr:uid="{00000000-0005-0000-0000-00003C280000}"/>
    <cellStyle name="40% - Accent6 6 3 8 2" xfId="14132" xr:uid="{00000000-0005-0000-0000-00003D280000}"/>
    <cellStyle name="40% - Accent6 6 3 9" xfId="7557" xr:uid="{00000000-0005-0000-0000-00003E280000}"/>
    <cellStyle name="40% - Accent6 6 3 9 2" xfId="14649" xr:uid="{00000000-0005-0000-0000-00003F280000}"/>
    <cellStyle name="40% - Accent6 6 4" xfId="808" xr:uid="{00000000-0005-0000-0000-000040280000}"/>
    <cellStyle name="40% - Accent6 6 4 2" xfId="2581" xr:uid="{00000000-0005-0000-0000-000041280000}"/>
    <cellStyle name="40% - Accent6 6 4 2 2" xfId="10377" xr:uid="{00000000-0005-0000-0000-000042280000}"/>
    <cellStyle name="40% - Accent6 6 4 3" xfId="4373" xr:uid="{00000000-0005-0000-0000-000043280000}"/>
    <cellStyle name="40% - Accent6 6 4 3 2" xfId="11881" xr:uid="{00000000-0005-0000-0000-000044280000}"/>
    <cellStyle name="40% - Accent6 6 4 4" xfId="6857" xr:uid="{00000000-0005-0000-0000-000045280000}"/>
    <cellStyle name="40% - Accent6 6 4 4 2" xfId="14135" xr:uid="{00000000-0005-0000-0000-000046280000}"/>
    <cellStyle name="40% - Accent6 6 4 5" xfId="7849" xr:uid="{00000000-0005-0000-0000-000047280000}"/>
    <cellStyle name="40% - Accent6 6 4 5 2" xfId="14941" xr:uid="{00000000-0005-0000-0000-000048280000}"/>
    <cellStyle name="40% - Accent6 6 4 6" xfId="9441" xr:uid="{00000000-0005-0000-0000-000049280000}"/>
    <cellStyle name="40% - Accent6 6 5" xfId="2574" xr:uid="{00000000-0005-0000-0000-00004A280000}"/>
    <cellStyle name="40% - Accent6 6 5 2" xfId="6858" xr:uid="{00000000-0005-0000-0000-00004B280000}"/>
    <cellStyle name="40% - Accent6 6 5 2 2" xfId="14136" xr:uid="{00000000-0005-0000-0000-00004C280000}"/>
    <cellStyle name="40% - Accent6 6 5 3" xfId="10370" xr:uid="{00000000-0005-0000-0000-00004D280000}"/>
    <cellStyle name="40% - Accent6 6 6" xfId="3224" xr:uid="{00000000-0005-0000-0000-00004E280000}"/>
    <cellStyle name="40% - Accent6 6 6 2" xfId="10735" xr:uid="{00000000-0005-0000-0000-00004F280000}"/>
    <cellStyle name="40% - Accent6 6 7" xfId="4366" xr:uid="{00000000-0005-0000-0000-000050280000}"/>
    <cellStyle name="40% - Accent6 6 7 2" xfId="11874" xr:uid="{00000000-0005-0000-0000-000051280000}"/>
    <cellStyle name="40% - Accent6 6 8" xfId="4801" xr:uid="{00000000-0005-0000-0000-000052280000}"/>
    <cellStyle name="40% - Accent6 6 8 2" xfId="12079" xr:uid="{00000000-0005-0000-0000-000053280000}"/>
    <cellStyle name="40% - Accent6 6 9" xfId="5382" xr:uid="{00000000-0005-0000-0000-000054280000}"/>
    <cellStyle name="40% - Accent6 6 9 2" xfId="12660" xr:uid="{00000000-0005-0000-0000-000055280000}"/>
    <cellStyle name="40% - Accent6 7" xfId="809" xr:uid="{00000000-0005-0000-0000-000056280000}"/>
    <cellStyle name="40% - Accent6 7 10" xfId="7288" xr:uid="{00000000-0005-0000-0000-000057280000}"/>
    <cellStyle name="40% - Accent6 7 10 2" xfId="14380" xr:uid="{00000000-0005-0000-0000-000058280000}"/>
    <cellStyle name="40% - Accent6 7 11" xfId="9442" xr:uid="{00000000-0005-0000-0000-000059280000}"/>
    <cellStyle name="40% - Accent6 7 2" xfId="810" xr:uid="{00000000-0005-0000-0000-00005A280000}"/>
    <cellStyle name="40% - Accent6 7 2 10" xfId="9443" xr:uid="{00000000-0005-0000-0000-00005B280000}"/>
    <cellStyle name="40% - Accent6 7 2 2" xfId="811" xr:uid="{00000000-0005-0000-0000-00005C280000}"/>
    <cellStyle name="40% - Accent6 7 2 2 2" xfId="2584" xr:uid="{00000000-0005-0000-0000-00005D280000}"/>
    <cellStyle name="40% - Accent6 7 2 2 2 2" xfId="10380" xr:uid="{00000000-0005-0000-0000-00005E280000}"/>
    <cellStyle name="40% - Accent6 7 2 2 3" xfId="4376" xr:uid="{00000000-0005-0000-0000-00005F280000}"/>
    <cellStyle name="40% - Accent6 7 2 2 3 2" xfId="11884" xr:uid="{00000000-0005-0000-0000-000060280000}"/>
    <cellStyle name="40% - Accent6 7 2 2 4" xfId="6861" xr:uid="{00000000-0005-0000-0000-000061280000}"/>
    <cellStyle name="40% - Accent6 7 2 2 4 2" xfId="14139" xr:uid="{00000000-0005-0000-0000-000062280000}"/>
    <cellStyle name="40% - Accent6 7 2 2 5" xfId="8158" xr:uid="{00000000-0005-0000-0000-000063280000}"/>
    <cellStyle name="40% - Accent6 7 2 2 5 2" xfId="15250" xr:uid="{00000000-0005-0000-0000-000064280000}"/>
    <cellStyle name="40% - Accent6 7 2 2 6" xfId="9444" xr:uid="{00000000-0005-0000-0000-000065280000}"/>
    <cellStyle name="40% - Accent6 7 2 3" xfId="2583" xr:uid="{00000000-0005-0000-0000-000066280000}"/>
    <cellStyle name="40% - Accent6 7 2 3 2" xfId="6862" xr:uid="{00000000-0005-0000-0000-000067280000}"/>
    <cellStyle name="40% - Accent6 7 2 3 2 2" xfId="14140" xr:uid="{00000000-0005-0000-0000-000068280000}"/>
    <cellStyle name="40% - Accent6 7 2 3 3" xfId="10379" xr:uid="{00000000-0005-0000-0000-000069280000}"/>
    <cellStyle name="40% - Accent6 7 2 4" xfId="3546" xr:uid="{00000000-0005-0000-0000-00006A280000}"/>
    <cellStyle name="40% - Accent6 7 2 4 2" xfId="11054" xr:uid="{00000000-0005-0000-0000-00006B280000}"/>
    <cellStyle name="40% - Accent6 7 2 5" xfId="4375" xr:uid="{00000000-0005-0000-0000-00006C280000}"/>
    <cellStyle name="40% - Accent6 7 2 5 2" xfId="11883" xr:uid="{00000000-0005-0000-0000-00006D280000}"/>
    <cellStyle name="40% - Accent6 7 2 6" xfId="5110" xr:uid="{00000000-0005-0000-0000-00006E280000}"/>
    <cellStyle name="40% - Accent6 7 2 6 2" xfId="12388" xr:uid="{00000000-0005-0000-0000-00006F280000}"/>
    <cellStyle name="40% - Accent6 7 2 7" xfId="5691" xr:uid="{00000000-0005-0000-0000-000070280000}"/>
    <cellStyle name="40% - Accent6 7 2 7 2" xfId="12969" xr:uid="{00000000-0005-0000-0000-000071280000}"/>
    <cellStyle name="40% - Accent6 7 2 8" xfId="6860" xr:uid="{00000000-0005-0000-0000-000072280000}"/>
    <cellStyle name="40% - Accent6 7 2 8 2" xfId="14138" xr:uid="{00000000-0005-0000-0000-000073280000}"/>
    <cellStyle name="40% - Accent6 7 2 9" xfId="7577" xr:uid="{00000000-0005-0000-0000-000074280000}"/>
    <cellStyle name="40% - Accent6 7 2 9 2" xfId="14669" xr:uid="{00000000-0005-0000-0000-000075280000}"/>
    <cellStyle name="40% - Accent6 7 3" xfId="812" xr:uid="{00000000-0005-0000-0000-000076280000}"/>
    <cellStyle name="40% - Accent6 7 3 2" xfId="2585" xr:uid="{00000000-0005-0000-0000-000077280000}"/>
    <cellStyle name="40% - Accent6 7 3 2 2" xfId="10381" xr:uid="{00000000-0005-0000-0000-000078280000}"/>
    <cellStyle name="40% - Accent6 7 3 3" xfId="4377" xr:uid="{00000000-0005-0000-0000-000079280000}"/>
    <cellStyle name="40% - Accent6 7 3 3 2" xfId="11885" xr:uid="{00000000-0005-0000-0000-00007A280000}"/>
    <cellStyle name="40% - Accent6 7 3 4" xfId="6863" xr:uid="{00000000-0005-0000-0000-00007B280000}"/>
    <cellStyle name="40% - Accent6 7 3 4 2" xfId="14141" xr:uid="{00000000-0005-0000-0000-00007C280000}"/>
    <cellStyle name="40% - Accent6 7 3 5" xfId="7869" xr:uid="{00000000-0005-0000-0000-00007D280000}"/>
    <cellStyle name="40% - Accent6 7 3 5 2" xfId="14961" xr:uid="{00000000-0005-0000-0000-00007E280000}"/>
    <cellStyle name="40% - Accent6 7 3 6" xfId="9445" xr:uid="{00000000-0005-0000-0000-00007F280000}"/>
    <cellStyle name="40% - Accent6 7 4" xfId="2582" xr:uid="{00000000-0005-0000-0000-000080280000}"/>
    <cellStyle name="40% - Accent6 7 4 2" xfId="6864" xr:uid="{00000000-0005-0000-0000-000081280000}"/>
    <cellStyle name="40% - Accent6 7 4 2 2" xfId="14142" xr:uid="{00000000-0005-0000-0000-000082280000}"/>
    <cellStyle name="40% - Accent6 7 4 3" xfId="10378" xr:uid="{00000000-0005-0000-0000-000083280000}"/>
    <cellStyle name="40% - Accent6 7 5" xfId="3244" xr:uid="{00000000-0005-0000-0000-000084280000}"/>
    <cellStyle name="40% - Accent6 7 5 2" xfId="10755" xr:uid="{00000000-0005-0000-0000-000085280000}"/>
    <cellStyle name="40% - Accent6 7 6" xfId="4374" xr:uid="{00000000-0005-0000-0000-000086280000}"/>
    <cellStyle name="40% - Accent6 7 6 2" xfId="11882" xr:uid="{00000000-0005-0000-0000-000087280000}"/>
    <cellStyle name="40% - Accent6 7 7" xfId="4821" xr:uid="{00000000-0005-0000-0000-000088280000}"/>
    <cellStyle name="40% - Accent6 7 7 2" xfId="12099" xr:uid="{00000000-0005-0000-0000-000089280000}"/>
    <cellStyle name="40% - Accent6 7 8" xfId="5402" xr:uid="{00000000-0005-0000-0000-00008A280000}"/>
    <cellStyle name="40% - Accent6 7 8 2" xfId="12680" xr:uid="{00000000-0005-0000-0000-00008B280000}"/>
    <cellStyle name="40% - Accent6 7 9" xfId="6859" xr:uid="{00000000-0005-0000-0000-00008C280000}"/>
    <cellStyle name="40% - Accent6 7 9 2" xfId="14137" xr:uid="{00000000-0005-0000-0000-00008D280000}"/>
    <cellStyle name="40% - Accent6 8" xfId="813" xr:uid="{00000000-0005-0000-0000-00008E280000}"/>
    <cellStyle name="40% - Accent6 8 10" xfId="9446" xr:uid="{00000000-0005-0000-0000-00008F280000}"/>
    <cellStyle name="40% - Accent6 8 2" xfId="814" xr:uid="{00000000-0005-0000-0000-000090280000}"/>
    <cellStyle name="40% - Accent6 8 2 2" xfId="2587" xr:uid="{00000000-0005-0000-0000-000091280000}"/>
    <cellStyle name="40% - Accent6 8 2 2 2" xfId="10383" xr:uid="{00000000-0005-0000-0000-000092280000}"/>
    <cellStyle name="40% - Accent6 8 2 3" xfId="4379" xr:uid="{00000000-0005-0000-0000-000093280000}"/>
    <cellStyle name="40% - Accent6 8 2 3 2" xfId="11887" xr:uid="{00000000-0005-0000-0000-000094280000}"/>
    <cellStyle name="40% - Accent6 8 2 4" xfId="6866" xr:uid="{00000000-0005-0000-0000-000095280000}"/>
    <cellStyle name="40% - Accent6 8 2 4 2" xfId="14144" xr:uid="{00000000-0005-0000-0000-000096280000}"/>
    <cellStyle name="40% - Accent6 8 2 5" xfId="8012" xr:uid="{00000000-0005-0000-0000-000097280000}"/>
    <cellStyle name="40% - Accent6 8 2 5 2" xfId="15104" xr:uid="{00000000-0005-0000-0000-000098280000}"/>
    <cellStyle name="40% - Accent6 8 2 6" xfId="9447" xr:uid="{00000000-0005-0000-0000-000099280000}"/>
    <cellStyle name="40% - Accent6 8 3" xfId="2586" xr:uid="{00000000-0005-0000-0000-00009A280000}"/>
    <cellStyle name="40% - Accent6 8 3 2" xfId="6867" xr:uid="{00000000-0005-0000-0000-00009B280000}"/>
    <cellStyle name="40% - Accent6 8 3 2 2" xfId="14145" xr:uid="{00000000-0005-0000-0000-00009C280000}"/>
    <cellStyle name="40% - Accent6 8 3 3" xfId="10382" xr:uid="{00000000-0005-0000-0000-00009D280000}"/>
    <cellStyle name="40% - Accent6 8 4" xfId="3390" xr:uid="{00000000-0005-0000-0000-00009E280000}"/>
    <cellStyle name="40% - Accent6 8 4 2" xfId="10900" xr:uid="{00000000-0005-0000-0000-00009F280000}"/>
    <cellStyle name="40% - Accent6 8 5" xfId="4378" xr:uid="{00000000-0005-0000-0000-0000A0280000}"/>
    <cellStyle name="40% - Accent6 8 5 2" xfId="11886" xr:uid="{00000000-0005-0000-0000-0000A1280000}"/>
    <cellStyle name="40% - Accent6 8 6" xfId="4964" xr:uid="{00000000-0005-0000-0000-0000A2280000}"/>
    <cellStyle name="40% - Accent6 8 6 2" xfId="12242" xr:uid="{00000000-0005-0000-0000-0000A3280000}"/>
    <cellStyle name="40% - Accent6 8 7" xfId="5545" xr:uid="{00000000-0005-0000-0000-0000A4280000}"/>
    <cellStyle name="40% - Accent6 8 7 2" xfId="12823" xr:uid="{00000000-0005-0000-0000-0000A5280000}"/>
    <cellStyle name="40% - Accent6 8 8" xfId="6865" xr:uid="{00000000-0005-0000-0000-0000A6280000}"/>
    <cellStyle name="40% - Accent6 8 8 2" xfId="14143" xr:uid="{00000000-0005-0000-0000-0000A7280000}"/>
    <cellStyle name="40% - Accent6 8 9" xfId="7431" xr:uid="{00000000-0005-0000-0000-0000A8280000}"/>
    <cellStyle name="40% - Accent6 8 9 2" xfId="14523" xr:uid="{00000000-0005-0000-0000-0000A9280000}"/>
    <cellStyle name="40% - Accent6 9" xfId="815" xr:uid="{00000000-0005-0000-0000-0000AA280000}"/>
    <cellStyle name="40% - Accent6 9 2" xfId="2588" xr:uid="{00000000-0005-0000-0000-0000AB280000}"/>
    <cellStyle name="40% - Accent6 9 2 2" xfId="10384" xr:uid="{00000000-0005-0000-0000-0000AC280000}"/>
    <cellStyle name="40% - Accent6 9 3" xfId="4380" xr:uid="{00000000-0005-0000-0000-0000AD280000}"/>
    <cellStyle name="40% - Accent6 9 3 2" xfId="11888" xr:uid="{00000000-0005-0000-0000-0000AE280000}"/>
    <cellStyle name="40% - Accent6 9 4" xfId="6868" xr:uid="{00000000-0005-0000-0000-0000AF280000}"/>
    <cellStyle name="40% - Accent6 9 4 2" xfId="14146" xr:uid="{00000000-0005-0000-0000-0000B0280000}"/>
    <cellStyle name="40% - Accent6 9 5" xfId="8396" xr:uid="{00000000-0005-0000-0000-0000B1280000}"/>
    <cellStyle name="40% - Accent6 9 5 2" xfId="15439" xr:uid="{00000000-0005-0000-0000-0000B2280000}"/>
    <cellStyle name="40% - Accent6 9 6" xfId="9448" xr:uid="{00000000-0005-0000-0000-0000B3280000}"/>
    <cellStyle name="60% - Accent1" xfId="22" builtinId="32" customBuiltin="1"/>
    <cellStyle name="60% - Accent1 10" xfId="817" xr:uid="{00000000-0005-0000-0000-0000B5280000}"/>
    <cellStyle name="60% - Accent1 11" xfId="818" xr:uid="{00000000-0005-0000-0000-0000B6280000}"/>
    <cellStyle name="60% - Accent1 12" xfId="1761" xr:uid="{00000000-0005-0000-0000-0000B7280000}"/>
    <cellStyle name="60% - Accent1 12 2" xfId="6869" xr:uid="{00000000-0005-0000-0000-0000B8280000}"/>
    <cellStyle name="60% - Accent1 13" xfId="2589" xr:uid="{00000000-0005-0000-0000-0000B9280000}"/>
    <cellStyle name="60% - Accent1 14" xfId="816" xr:uid="{00000000-0005-0000-0000-0000BA280000}"/>
    <cellStyle name="60% - Accent1 2" xfId="819" xr:uid="{00000000-0005-0000-0000-0000BB280000}"/>
    <cellStyle name="60% - Accent1 2 2" xfId="8631" xr:uid="{00000000-0005-0000-0000-0000BC280000}"/>
    <cellStyle name="60% - Accent1 3" xfId="820" xr:uid="{00000000-0005-0000-0000-0000BD280000}"/>
    <cellStyle name="60% - Accent1 3 2" xfId="821" xr:uid="{00000000-0005-0000-0000-0000BE280000}"/>
    <cellStyle name="60% - Accent1 4" xfId="822" xr:uid="{00000000-0005-0000-0000-0000BF280000}"/>
    <cellStyle name="60% - Accent1 4 2" xfId="4382" xr:uid="{00000000-0005-0000-0000-0000C0280000}"/>
    <cellStyle name="60% - Accent1 4 3" xfId="4381" xr:uid="{00000000-0005-0000-0000-0000C1280000}"/>
    <cellStyle name="60% - Accent1 5" xfId="823" xr:uid="{00000000-0005-0000-0000-0000C2280000}"/>
    <cellStyle name="60% - Accent1 5 2" xfId="824" xr:uid="{00000000-0005-0000-0000-0000C3280000}"/>
    <cellStyle name="60% - Accent1 6" xfId="825" xr:uid="{00000000-0005-0000-0000-0000C4280000}"/>
    <cellStyle name="60% - Accent1 7" xfId="826" xr:uid="{00000000-0005-0000-0000-0000C5280000}"/>
    <cellStyle name="60% - Accent1 8" xfId="827" xr:uid="{00000000-0005-0000-0000-0000C6280000}"/>
    <cellStyle name="60% - Accent1 9" xfId="828" xr:uid="{00000000-0005-0000-0000-0000C7280000}"/>
    <cellStyle name="60% - Accent2" xfId="26" builtinId="36" customBuiltin="1"/>
    <cellStyle name="60% - Accent2 10" xfId="830" xr:uid="{00000000-0005-0000-0000-0000C9280000}"/>
    <cellStyle name="60% - Accent2 11" xfId="831" xr:uid="{00000000-0005-0000-0000-0000CA280000}"/>
    <cellStyle name="60% - Accent2 12" xfId="1762" xr:uid="{00000000-0005-0000-0000-0000CB280000}"/>
    <cellStyle name="60% - Accent2 12 2" xfId="6870" xr:uid="{00000000-0005-0000-0000-0000CC280000}"/>
    <cellStyle name="60% - Accent2 13" xfId="2590" xr:uid="{00000000-0005-0000-0000-0000CD280000}"/>
    <cellStyle name="60% - Accent2 14" xfId="829" xr:uid="{00000000-0005-0000-0000-0000CE280000}"/>
    <cellStyle name="60% - Accent2 2" xfId="832" xr:uid="{00000000-0005-0000-0000-0000CF280000}"/>
    <cellStyle name="60% - Accent2 2 2" xfId="8635" xr:uid="{00000000-0005-0000-0000-0000D0280000}"/>
    <cellStyle name="60% - Accent2 3" xfId="833" xr:uid="{00000000-0005-0000-0000-0000D1280000}"/>
    <cellStyle name="60% - Accent2 3 2" xfId="834" xr:uid="{00000000-0005-0000-0000-0000D2280000}"/>
    <cellStyle name="60% - Accent2 4" xfId="835" xr:uid="{00000000-0005-0000-0000-0000D3280000}"/>
    <cellStyle name="60% - Accent2 4 2" xfId="4384" xr:uid="{00000000-0005-0000-0000-0000D4280000}"/>
    <cellStyle name="60% - Accent2 4 3" xfId="4383" xr:uid="{00000000-0005-0000-0000-0000D5280000}"/>
    <cellStyle name="60% - Accent2 5" xfId="836" xr:uid="{00000000-0005-0000-0000-0000D6280000}"/>
    <cellStyle name="60% - Accent2 5 2" xfId="837" xr:uid="{00000000-0005-0000-0000-0000D7280000}"/>
    <cellStyle name="60% - Accent2 6" xfId="838" xr:uid="{00000000-0005-0000-0000-0000D8280000}"/>
    <cellStyle name="60% - Accent2 7" xfId="839" xr:uid="{00000000-0005-0000-0000-0000D9280000}"/>
    <cellStyle name="60% - Accent2 8" xfId="840" xr:uid="{00000000-0005-0000-0000-0000DA280000}"/>
    <cellStyle name="60% - Accent2 9" xfId="841" xr:uid="{00000000-0005-0000-0000-0000DB280000}"/>
    <cellStyle name="60% - Accent3" xfId="30" builtinId="40" customBuiltin="1"/>
    <cellStyle name="60% - Accent3 10" xfId="843" xr:uid="{00000000-0005-0000-0000-0000DD280000}"/>
    <cellStyle name="60% - Accent3 11" xfId="844" xr:uid="{00000000-0005-0000-0000-0000DE280000}"/>
    <cellStyle name="60% - Accent3 12" xfId="1763" xr:uid="{00000000-0005-0000-0000-0000DF280000}"/>
    <cellStyle name="60% - Accent3 12 2" xfId="6871" xr:uid="{00000000-0005-0000-0000-0000E0280000}"/>
    <cellStyle name="60% - Accent3 13" xfId="2591" xr:uid="{00000000-0005-0000-0000-0000E1280000}"/>
    <cellStyle name="60% - Accent3 14" xfId="842" xr:uid="{00000000-0005-0000-0000-0000E2280000}"/>
    <cellStyle name="60% - Accent3 2" xfId="845" xr:uid="{00000000-0005-0000-0000-0000E3280000}"/>
    <cellStyle name="60% - Accent3 2 2" xfId="8639" xr:uid="{00000000-0005-0000-0000-0000E4280000}"/>
    <cellStyle name="60% - Accent3 3" xfId="846" xr:uid="{00000000-0005-0000-0000-0000E5280000}"/>
    <cellStyle name="60% - Accent3 3 2" xfId="847" xr:uid="{00000000-0005-0000-0000-0000E6280000}"/>
    <cellStyle name="60% - Accent3 4" xfId="848" xr:uid="{00000000-0005-0000-0000-0000E7280000}"/>
    <cellStyle name="60% - Accent3 4 2" xfId="4386" xr:uid="{00000000-0005-0000-0000-0000E8280000}"/>
    <cellStyle name="60% - Accent3 4 3" xfId="4385" xr:uid="{00000000-0005-0000-0000-0000E9280000}"/>
    <cellStyle name="60% - Accent3 5" xfId="849" xr:uid="{00000000-0005-0000-0000-0000EA280000}"/>
    <cellStyle name="60% - Accent3 5 2" xfId="850" xr:uid="{00000000-0005-0000-0000-0000EB280000}"/>
    <cellStyle name="60% - Accent3 6" xfId="851" xr:uid="{00000000-0005-0000-0000-0000EC280000}"/>
    <cellStyle name="60% - Accent3 7" xfId="852" xr:uid="{00000000-0005-0000-0000-0000ED280000}"/>
    <cellStyle name="60% - Accent3 8" xfId="853" xr:uid="{00000000-0005-0000-0000-0000EE280000}"/>
    <cellStyle name="60% - Accent3 9" xfId="854" xr:uid="{00000000-0005-0000-0000-0000EF280000}"/>
    <cellStyle name="60% - Accent4" xfId="34" builtinId="44" customBuiltin="1"/>
    <cellStyle name="60% - Accent4 10" xfId="856" xr:uid="{00000000-0005-0000-0000-0000F1280000}"/>
    <cellStyle name="60% - Accent4 11" xfId="857" xr:uid="{00000000-0005-0000-0000-0000F2280000}"/>
    <cellStyle name="60% - Accent4 12" xfId="1764" xr:uid="{00000000-0005-0000-0000-0000F3280000}"/>
    <cellStyle name="60% - Accent4 12 2" xfId="6872" xr:uid="{00000000-0005-0000-0000-0000F4280000}"/>
    <cellStyle name="60% - Accent4 13" xfId="2592" xr:uid="{00000000-0005-0000-0000-0000F5280000}"/>
    <cellStyle name="60% - Accent4 14" xfId="855" xr:uid="{00000000-0005-0000-0000-0000F6280000}"/>
    <cellStyle name="60% - Accent4 2" xfId="858" xr:uid="{00000000-0005-0000-0000-0000F7280000}"/>
    <cellStyle name="60% - Accent4 2 2" xfId="8643" xr:uid="{00000000-0005-0000-0000-0000F8280000}"/>
    <cellStyle name="60% - Accent4 3" xfId="859" xr:uid="{00000000-0005-0000-0000-0000F9280000}"/>
    <cellStyle name="60% - Accent4 3 2" xfId="860" xr:uid="{00000000-0005-0000-0000-0000FA280000}"/>
    <cellStyle name="60% - Accent4 4" xfId="861" xr:uid="{00000000-0005-0000-0000-0000FB280000}"/>
    <cellStyle name="60% - Accent4 4 2" xfId="4388" xr:uid="{00000000-0005-0000-0000-0000FC280000}"/>
    <cellStyle name="60% - Accent4 4 3" xfId="4387" xr:uid="{00000000-0005-0000-0000-0000FD280000}"/>
    <cellStyle name="60% - Accent4 5" xfId="862" xr:uid="{00000000-0005-0000-0000-0000FE280000}"/>
    <cellStyle name="60% - Accent4 5 2" xfId="863" xr:uid="{00000000-0005-0000-0000-0000FF280000}"/>
    <cellStyle name="60% - Accent4 6" xfId="864" xr:uid="{00000000-0005-0000-0000-000000290000}"/>
    <cellStyle name="60% - Accent4 7" xfId="865" xr:uid="{00000000-0005-0000-0000-000001290000}"/>
    <cellStyle name="60% - Accent4 8" xfId="866" xr:uid="{00000000-0005-0000-0000-000002290000}"/>
    <cellStyle name="60% - Accent4 9" xfId="867" xr:uid="{00000000-0005-0000-0000-000003290000}"/>
    <cellStyle name="60% - Accent5" xfId="38" builtinId="48" customBuiltin="1"/>
    <cellStyle name="60% - Accent5 10" xfId="869" xr:uid="{00000000-0005-0000-0000-000005290000}"/>
    <cellStyle name="60% - Accent5 11" xfId="870" xr:uid="{00000000-0005-0000-0000-000006290000}"/>
    <cellStyle name="60% - Accent5 12" xfId="1765" xr:uid="{00000000-0005-0000-0000-000007290000}"/>
    <cellStyle name="60% - Accent5 12 2" xfId="6873" xr:uid="{00000000-0005-0000-0000-000008290000}"/>
    <cellStyle name="60% - Accent5 13" xfId="2593" xr:uid="{00000000-0005-0000-0000-000009290000}"/>
    <cellStyle name="60% - Accent5 14" xfId="868" xr:uid="{00000000-0005-0000-0000-00000A290000}"/>
    <cellStyle name="60% - Accent5 2" xfId="871" xr:uid="{00000000-0005-0000-0000-00000B290000}"/>
    <cellStyle name="60% - Accent5 2 2" xfId="8647" xr:uid="{00000000-0005-0000-0000-00000C290000}"/>
    <cellStyle name="60% - Accent5 3" xfId="872" xr:uid="{00000000-0005-0000-0000-00000D290000}"/>
    <cellStyle name="60% - Accent5 3 2" xfId="873" xr:uid="{00000000-0005-0000-0000-00000E290000}"/>
    <cellStyle name="60% - Accent5 4" xfId="874" xr:uid="{00000000-0005-0000-0000-00000F290000}"/>
    <cellStyle name="60% - Accent5 4 2" xfId="4390" xr:uid="{00000000-0005-0000-0000-000010290000}"/>
    <cellStyle name="60% - Accent5 4 3" xfId="4389" xr:uid="{00000000-0005-0000-0000-000011290000}"/>
    <cellStyle name="60% - Accent5 5" xfId="875" xr:uid="{00000000-0005-0000-0000-000012290000}"/>
    <cellStyle name="60% - Accent5 5 2" xfId="876" xr:uid="{00000000-0005-0000-0000-000013290000}"/>
    <cellStyle name="60% - Accent5 6" xfId="877" xr:uid="{00000000-0005-0000-0000-000014290000}"/>
    <cellStyle name="60% - Accent5 7" xfId="878" xr:uid="{00000000-0005-0000-0000-000015290000}"/>
    <cellStyle name="60% - Accent5 8" xfId="879" xr:uid="{00000000-0005-0000-0000-000016290000}"/>
    <cellStyle name="60% - Accent5 9" xfId="880" xr:uid="{00000000-0005-0000-0000-000017290000}"/>
    <cellStyle name="60% - Accent6" xfId="42" builtinId="52" customBuiltin="1"/>
    <cellStyle name="60% - Accent6 10" xfId="882" xr:uid="{00000000-0005-0000-0000-000019290000}"/>
    <cellStyle name="60% - Accent6 11" xfId="883" xr:uid="{00000000-0005-0000-0000-00001A290000}"/>
    <cellStyle name="60% - Accent6 12" xfId="1766" xr:uid="{00000000-0005-0000-0000-00001B290000}"/>
    <cellStyle name="60% - Accent6 12 2" xfId="6874" xr:uid="{00000000-0005-0000-0000-00001C290000}"/>
    <cellStyle name="60% - Accent6 13" xfId="2594" xr:uid="{00000000-0005-0000-0000-00001D290000}"/>
    <cellStyle name="60% - Accent6 14" xfId="881" xr:uid="{00000000-0005-0000-0000-00001E290000}"/>
    <cellStyle name="60% - Accent6 2" xfId="884" xr:uid="{00000000-0005-0000-0000-00001F290000}"/>
    <cellStyle name="60% - Accent6 2 2" xfId="8651" xr:uid="{00000000-0005-0000-0000-000020290000}"/>
    <cellStyle name="60% - Accent6 3" xfId="885" xr:uid="{00000000-0005-0000-0000-000021290000}"/>
    <cellStyle name="60% - Accent6 3 2" xfId="886" xr:uid="{00000000-0005-0000-0000-000022290000}"/>
    <cellStyle name="60% - Accent6 4" xfId="887" xr:uid="{00000000-0005-0000-0000-000023290000}"/>
    <cellStyle name="60% - Accent6 4 2" xfId="4392" xr:uid="{00000000-0005-0000-0000-000024290000}"/>
    <cellStyle name="60% - Accent6 4 3" xfId="4391" xr:uid="{00000000-0005-0000-0000-000025290000}"/>
    <cellStyle name="60% - Accent6 5" xfId="888" xr:uid="{00000000-0005-0000-0000-000026290000}"/>
    <cellStyle name="60% - Accent6 5 2" xfId="889" xr:uid="{00000000-0005-0000-0000-000027290000}"/>
    <cellStyle name="60% - Accent6 6" xfId="890" xr:uid="{00000000-0005-0000-0000-000028290000}"/>
    <cellStyle name="60% - Accent6 7" xfId="891" xr:uid="{00000000-0005-0000-0000-000029290000}"/>
    <cellStyle name="60% - Accent6 8" xfId="892" xr:uid="{00000000-0005-0000-0000-00002A290000}"/>
    <cellStyle name="60% - Accent6 9" xfId="893" xr:uid="{00000000-0005-0000-0000-00002B290000}"/>
    <cellStyle name="Accent1" xfId="19" builtinId="29" customBuiltin="1"/>
    <cellStyle name="Accent1 10" xfId="895" xr:uid="{00000000-0005-0000-0000-00002D290000}"/>
    <cellStyle name="Accent1 11" xfId="896" xr:uid="{00000000-0005-0000-0000-00002E290000}"/>
    <cellStyle name="Accent1 12" xfId="1767" xr:uid="{00000000-0005-0000-0000-00002F290000}"/>
    <cellStyle name="Accent1 12 2" xfId="6875" xr:uid="{00000000-0005-0000-0000-000030290000}"/>
    <cellStyle name="Accent1 13" xfId="2595" xr:uid="{00000000-0005-0000-0000-000031290000}"/>
    <cellStyle name="Accent1 14" xfId="894" xr:uid="{00000000-0005-0000-0000-000032290000}"/>
    <cellStyle name="Accent1 2" xfId="897" xr:uid="{00000000-0005-0000-0000-000033290000}"/>
    <cellStyle name="Accent1 2 2" xfId="8628" xr:uid="{00000000-0005-0000-0000-000034290000}"/>
    <cellStyle name="Accent1 3" xfId="898" xr:uid="{00000000-0005-0000-0000-000035290000}"/>
    <cellStyle name="Accent1 3 2" xfId="899" xr:uid="{00000000-0005-0000-0000-000036290000}"/>
    <cellStyle name="Accent1 4" xfId="900" xr:uid="{00000000-0005-0000-0000-000037290000}"/>
    <cellStyle name="Accent1 4 2" xfId="4394" xr:uid="{00000000-0005-0000-0000-000038290000}"/>
    <cellStyle name="Accent1 4 3" xfId="4393" xr:uid="{00000000-0005-0000-0000-000039290000}"/>
    <cellStyle name="Accent1 5" xfId="901" xr:uid="{00000000-0005-0000-0000-00003A290000}"/>
    <cellStyle name="Accent1 5 2" xfId="902" xr:uid="{00000000-0005-0000-0000-00003B290000}"/>
    <cellStyle name="Accent1 6" xfId="903" xr:uid="{00000000-0005-0000-0000-00003C290000}"/>
    <cellStyle name="Accent1 7" xfId="904" xr:uid="{00000000-0005-0000-0000-00003D290000}"/>
    <cellStyle name="Accent1 8" xfId="905" xr:uid="{00000000-0005-0000-0000-00003E290000}"/>
    <cellStyle name="Accent1 9" xfId="906" xr:uid="{00000000-0005-0000-0000-00003F290000}"/>
    <cellStyle name="Accent2" xfId="23" builtinId="33" customBuiltin="1"/>
    <cellStyle name="Accent2 10" xfId="908" xr:uid="{00000000-0005-0000-0000-000041290000}"/>
    <cellStyle name="Accent2 11" xfId="909" xr:uid="{00000000-0005-0000-0000-000042290000}"/>
    <cellStyle name="Accent2 12" xfId="1768" xr:uid="{00000000-0005-0000-0000-000043290000}"/>
    <cellStyle name="Accent2 12 2" xfId="6876" xr:uid="{00000000-0005-0000-0000-000044290000}"/>
    <cellStyle name="Accent2 13" xfId="2596" xr:uid="{00000000-0005-0000-0000-000045290000}"/>
    <cellStyle name="Accent2 14" xfId="907" xr:uid="{00000000-0005-0000-0000-000046290000}"/>
    <cellStyle name="Accent2 2" xfId="910" xr:uid="{00000000-0005-0000-0000-000047290000}"/>
    <cellStyle name="Accent2 2 2" xfId="8632" xr:uid="{00000000-0005-0000-0000-000048290000}"/>
    <cellStyle name="Accent2 3" xfId="911" xr:uid="{00000000-0005-0000-0000-000049290000}"/>
    <cellStyle name="Accent2 3 2" xfId="912" xr:uid="{00000000-0005-0000-0000-00004A290000}"/>
    <cellStyle name="Accent2 4" xfId="913" xr:uid="{00000000-0005-0000-0000-00004B290000}"/>
    <cellStyle name="Accent2 4 2" xfId="4396" xr:uid="{00000000-0005-0000-0000-00004C290000}"/>
    <cellStyle name="Accent2 4 3" xfId="4395" xr:uid="{00000000-0005-0000-0000-00004D290000}"/>
    <cellStyle name="Accent2 5" xfId="914" xr:uid="{00000000-0005-0000-0000-00004E290000}"/>
    <cellStyle name="Accent2 5 2" xfId="915" xr:uid="{00000000-0005-0000-0000-00004F290000}"/>
    <cellStyle name="Accent2 6" xfId="916" xr:uid="{00000000-0005-0000-0000-000050290000}"/>
    <cellStyle name="Accent2 7" xfId="917" xr:uid="{00000000-0005-0000-0000-000051290000}"/>
    <cellStyle name="Accent2 8" xfId="918" xr:uid="{00000000-0005-0000-0000-000052290000}"/>
    <cellStyle name="Accent2 9" xfId="919" xr:uid="{00000000-0005-0000-0000-000053290000}"/>
    <cellStyle name="Accent3" xfId="27" builtinId="37" customBuiltin="1"/>
    <cellStyle name="Accent3 10" xfId="921" xr:uid="{00000000-0005-0000-0000-000055290000}"/>
    <cellStyle name="Accent3 11" xfId="922" xr:uid="{00000000-0005-0000-0000-000056290000}"/>
    <cellStyle name="Accent3 12" xfId="1769" xr:uid="{00000000-0005-0000-0000-000057290000}"/>
    <cellStyle name="Accent3 12 2" xfId="6877" xr:uid="{00000000-0005-0000-0000-000058290000}"/>
    <cellStyle name="Accent3 13" xfId="2597" xr:uid="{00000000-0005-0000-0000-000059290000}"/>
    <cellStyle name="Accent3 14" xfId="920" xr:uid="{00000000-0005-0000-0000-00005A290000}"/>
    <cellStyle name="Accent3 2" xfId="923" xr:uid="{00000000-0005-0000-0000-00005B290000}"/>
    <cellStyle name="Accent3 2 2" xfId="8636" xr:uid="{00000000-0005-0000-0000-00005C290000}"/>
    <cellStyle name="Accent3 3" xfId="924" xr:uid="{00000000-0005-0000-0000-00005D290000}"/>
    <cellStyle name="Accent3 3 2" xfId="925" xr:uid="{00000000-0005-0000-0000-00005E290000}"/>
    <cellStyle name="Accent3 4" xfId="926" xr:uid="{00000000-0005-0000-0000-00005F290000}"/>
    <cellStyle name="Accent3 4 2" xfId="4398" xr:uid="{00000000-0005-0000-0000-000060290000}"/>
    <cellStyle name="Accent3 4 3" xfId="4397" xr:uid="{00000000-0005-0000-0000-000061290000}"/>
    <cellStyle name="Accent3 5" xfId="927" xr:uid="{00000000-0005-0000-0000-000062290000}"/>
    <cellStyle name="Accent3 5 2" xfId="928" xr:uid="{00000000-0005-0000-0000-000063290000}"/>
    <cellStyle name="Accent3 6" xfId="929" xr:uid="{00000000-0005-0000-0000-000064290000}"/>
    <cellStyle name="Accent3 7" xfId="930" xr:uid="{00000000-0005-0000-0000-000065290000}"/>
    <cellStyle name="Accent3 8" xfId="931" xr:uid="{00000000-0005-0000-0000-000066290000}"/>
    <cellStyle name="Accent3 9" xfId="932" xr:uid="{00000000-0005-0000-0000-000067290000}"/>
    <cellStyle name="Accent4" xfId="31" builtinId="41" customBuiltin="1"/>
    <cellStyle name="Accent4 10" xfId="934" xr:uid="{00000000-0005-0000-0000-000069290000}"/>
    <cellStyle name="Accent4 11" xfId="935" xr:uid="{00000000-0005-0000-0000-00006A290000}"/>
    <cellStyle name="Accent4 12" xfId="1770" xr:uid="{00000000-0005-0000-0000-00006B290000}"/>
    <cellStyle name="Accent4 12 2" xfId="6878" xr:uid="{00000000-0005-0000-0000-00006C290000}"/>
    <cellStyle name="Accent4 13" xfId="2598" xr:uid="{00000000-0005-0000-0000-00006D290000}"/>
    <cellStyle name="Accent4 14" xfId="933" xr:uid="{00000000-0005-0000-0000-00006E290000}"/>
    <cellStyle name="Accent4 2" xfId="936" xr:uid="{00000000-0005-0000-0000-00006F290000}"/>
    <cellStyle name="Accent4 2 2" xfId="8640" xr:uid="{00000000-0005-0000-0000-000070290000}"/>
    <cellStyle name="Accent4 3" xfId="937" xr:uid="{00000000-0005-0000-0000-000071290000}"/>
    <cellStyle name="Accent4 3 2" xfId="938" xr:uid="{00000000-0005-0000-0000-000072290000}"/>
    <cellStyle name="Accent4 4" xfId="939" xr:uid="{00000000-0005-0000-0000-000073290000}"/>
    <cellStyle name="Accent4 4 2" xfId="4400" xr:uid="{00000000-0005-0000-0000-000074290000}"/>
    <cellStyle name="Accent4 4 3" xfId="4399" xr:uid="{00000000-0005-0000-0000-000075290000}"/>
    <cellStyle name="Accent4 5" xfId="940" xr:uid="{00000000-0005-0000-0000-000076290000}"/>
    <cellStyle name="Accent4 5 2" xfId="941" xr:uid="{00000000-0005-0000-0000-000077290000}"/>
    <cellStyle name="Accent4 6" xfId="942" xr:uid="{00000000-0005-0000-0000-000078290000}"/>
    <cellStyle name="Accent4 7" xfId="943" xr:uid="{00000000-0005-0000-0000-000079290000}"/>
    <cellStyle name="Accent4 8" xfId="944" xr:uid="{00000000-0005-0000-0000-00007A290000}"/>
    <cellStyle name="Accent4 9" xfId="945" xr:uid="{00000000-0005-0000-0000-00007B290000}"/>
    <cellStyle name="Accent5" xfId="35" builtinId="45" customBuiltin="1"/>
    <cellStyle name="Accent5 2" xfId="8644" xr:uid="{00000000-0005-0000-0000-00007D290000}"/>
    <cellStyle name="Accent6" xfId="39" builtinId="49" customBuiltin="1"/>
    <cellStyle name="Accent6 10" xfId="947" xr:uid="{00000000-0005-0000-0000-00007F290000}"/>
    <cellStyle name="Accent6 11" xfId="948" xr:uid="{00000000-0005-0000-0000-000080290000}"/>
    <cellStyle name="Accent6 12" xfId="1771" xr:uid="{00000000-0005-0000-0000-000081290000}"/>
    <cellStyle name="Accent6 12 2" xfId="6879" xr:uid="{00000000-0005-0000-0000-000082290000}"/>
    <cellStyle name="Accent6 13" xfId="2599" xr:uid="{00000000-0005-0000-0000-000083290000}"/>
    <cellStyle name="Accent6 14" xfId="946" xr:uid="{00000000-0005-0000-0000-000084290000}"/>
    <cellStyle name="Accent6 2" xfId="949" xr:uid="{00000000-0005-0000-0000-000085290000}"/>
    <cellStyle name="Accent6 2 2" xfId="8648" xr:uid="{00000000-0005-0000-0000-000086290000}"/>
    <cellStyle name="Accent6 3" xfId="950" xr:uid="{00000000-0005-0000-0000-000087290000}"/>
    <cellStyle name="Accent6 3 2" xfId="951" xr:uid="{00000000-0005-0000-0000-000088290000}"/>
    <cellStyle name="Accent6 4" xfId="952" xr:uid="{00000000-0005-0000-0000-000089290000}"/>
    <cellStyle name="Accent6 4 2" xfId="4402" xr:uid="{00000000-0005-0000-0000-00008A290000}"/>
    <cellStyle name="Accent6 4 3" xfId="4401" xr:uid="{00000000-0005-0000-0000-00008B290000}"/>
    <cellStyle name="Accent6 5" xfId="953" xr:uid="{00000000-0005-0000-0000-00008C290000}"/>
    <cellStyle name="Accent6 5 2" xfId="954" xr:uid="{00000000-0005-0000-0000-00008D290000}"/>
    <cellStyle name="Accent6 6" xfId="955" xr:uid="{00000000-0005-0000-0000-00008E290000}"/>
    <cellStyle name="Accent6 7" xfId="956" xr:uid="{00000000-0005-0000-0000-00008F290000}"/>
    <cellStyle name="Accent6 8" xfId="957" xr:uid="{00000000-0005-0000-0000-000090290000}"/>
    <cellStyle name="Accent6 9" xfId="958" xr:uid="{00000000-0005-0000-0000-000091290000}"/>
    <cellStyle name="ALSTEC Currency" xfId="8673" xr:uid="{00000000-0005-0000-0000-000092290000}"/>
    <cellStyle name="ALSTEC Detail Header" xfId="8674" xr:uid="{00000000-0005-0000-0000-000093290000}"/>
    <cellStyle name="ALSTEC Normal_RU EXP" xfId="8675" xr:uid="{00000000-0005-0000-0000-000094290000}"/>
    <cellStyle name="Bad" xfId="9" builtinId="27" customBuiltin="1"/>
    <cellStyle name="Bad 10" xfId="960" xr:uid="{00000000-0005-0000-0000-000096290000}"/>
    <cellStyle name="Bad 11" xfId="961" xr:uid="{00000000-0005-0000-0000-000097290000}"/>
    <cellStyle name="Bad 12" xfId="1772" xr:uid="{00000000-0005-0000-0000-000098290000}"/>
    <cellStyle name="Bad 12 2" xfId="6880" xr:uid="{00000000-0005-0000-0000-000099290000}"/>
    <cellStyle name="Bad 13" xfId="2600" xr:uid="{00000000-0005-0000-0000-00009A290000}"/>
    <cellStyle name="Bad 14" xfId="959" xr:uid="{00000000-0005-0000-0000-00009B290000}"/>
    <cellStyle name="Bad 2" xfId="962" xr:uid="{00000000-0005-0000-0000-00009C290000}"/>
    <cellStyle name="Bad 2 2" xfId="8617" xr:uid="{00000000-0005-0000-0000-00009D290000}"/>
    <cellStyle name="Bad 3" xfId="963" xr:uid="{00000000-0005-0000-0000-00009E290000}"/>
    <cellStyle name="Bad 3 2" xfId="964" xr:uid="{00000000-0005-0000-0000-00009F290000}"/>
    <cellStyle name="Bad 4" xfId="965" xr:uid="{00000000-0005-0000-0000-0000A0290000}"/>
    <cellStyle name="Bad 4 2" xfId="4404" xr:uid="{00000000-0005-0000-0000-0000A1290000}"/>
    <cellStyle name="Bad 4 3" xfId="4403" xr:uid="{00000000-0005-0000-0000-0000A2290000}"/>
    <cellStyle name="Bad 5" xfId="966" xr:uid="{00000000-0005-0000-0000-0000A3290000}"/>
    <cellStyle name="Bad 5 2" xfId="967" xr:uid="{00000000-0005-0000-0000-0000A4290000}"/>
    <cellStyle name="Bad 6" xfId="968" xr:uid="{00000000-0005-0000-0000-0000A5290000}"/>
    <cellStyle name="Bad 7" xfId="969" xr:uid="{00000000-0005-0000-0000-0000A6290000}"/>
    <cellStyle name="Bad 8" xfId="970" xr:uid="{00000000-0005-0000-0000-0000A7290000}"/>
    <cellStyle name="Bad 9" xfId="971" xr:uid="{00000000-0005-0000-0000-0000A8290000}"/>
    <cellStyle name="Calculation" xfId="13" builtinId="22" customBuiltin="1"/>
    <cellStyle name="Calculation 10" xfId="973" xr:uid="{00000000-0005-0000-0000-0000AA290000}"/>
    <cellStyle name="Calculation 11" xfId="974" xr:uid="{00000000-0005-0000-0000-0000AB290000}"/>
    <cellStyle name="Calculation 12" xfId="1773" xr:uid="{00000000-0005-0000-0000-0000AC290000}"/>
    <cellStyle name="Calculation 12 2" xfId="6881" xr:uid="{00000000-0005-0000-0000-0000AD290000}"/>
    <cellStyle name="Calculation 13" xfId="2601" xr:uid="{00000000-0005-0000-0000-0000AE290000}"/>
    <cellStyle name="Calculation 14" xfId="972" xr:uid="{00000000-0005-0000-0000-0000AF290000}"/>
    <cellStyle name="Calculation 2" xfId="975" xr:uid="{00000000-0005-0000-0000-0000B0290000}"/>
    <cellStyle name="Calculation 2 2" xfId="8621" xr:uid="{00000000-0005-0000-0000-0000B1290000}"/>
    <cellStyle name="Calculation 3" xfId="976" xr:uid="{00000000-0005-0000-0000-0000B2290000}"/>
    <cellStyle name="Calculation 3 2" xfId="977" xr:uid="{00000000-0005-0000-0000-0000B3290000}"/>
    <cellStyle name="Calculation 4" xfId="978" xr:uid="{00000000-0005-0000-0000-0000B4290000}"/>
    <cellStyle name="Calculation 4 2" xfId="4406" xr:uid="{00000000-0005-0000-0000-0000B5290000}"/>
    <cellStyle name="Calculation 4 3" xfId="4405" xr:uid="{00000000-0005-0000-0000-0000B6290000}"/>
    <cellStyle name="Calculation 5" xfId="979" xr:uid="{00000000-0005-0000-0000-0000B7290000}"/>
    <cellStyle name="Calculation 5 2" xfId="980" xr:uid="{00000000-0005-0000-0000-0000B8290000}"/>
    <cellStyle name="Calculation 6" xfId="981" xr:uid="{00000000-0005-0000-0000-0000B9290000}"/>
    <cellStyle name="Calculation 7" xfId="982" xr:uid="{00000000-0005-0000-0000-0000BA290000}"/>
    <cellStyle name="Calculation 8" xfId="983" xr:uid="{00000000-0005-0000-0000-0000BB290000}"/>
    <cellStyle name="Calculation 9" xfId="984" xr:uid="{00000000-0005-0000-0000-0000BC290000}"/>
    <cellStyle name="Check Cell" xfId="15" builtinId="23" customBuiltin="1"/>
    <cellStyle name="Check Cell 2" xfId="8623" xr:uid="{00000000-0005-0000-0000-0000BE290000}"/>
    <cellStyle name="Comma" xfId="1" builtinId="3"/>
    <cellStyle name="Comma 10" xfId="1802" xr:uid="{00000000-0005-0000-0000-0000C0290000}"/>
    <cellStyle name="Comma 10 2" xfId="4407" xr:uid="{00000000-0005-0000-0000-0000C1290000}"/>
    <cellStyle name="Comma 11" xfId="8584" xr:uid="{00000000-0005-0000-0000-0000C2290000}"/>
    <cellStyle name="Comma 11 2" xfId="15627" xr:uid="{00000000-0005-0000-0000-0000C3290000}"/>
    <cellStyle name="Comma 2" xfId="44" xr:uid="{00000000-0005-0000-0000-0000C4290000}"/>
    <cellStyle name="Comma 2 2" xfId="986" xr:uid="{00000000-0005-0000-0000-0000C5290000}"/>
    <cellStyle name="Comma 2 2 2" xfId="987" xr:uid="{00000000-0005-0000-0000-0000C6290000}"/>
    <cellStyle name="Comma 2 2 3" xfId="988" xr:uid="{00000000-0005-0000-0000-0000C7290000}"/>
    <cellStyle name="Comma 2 3" xfId="989" xr:uid="{00000000-0005-0000-0000-0000C8290000}"/>
    <cellStyle name="Comma 2 3 2" xfId="990" xr:uid="{00000000-0005-0000-0000-0000C9290000}"/>
    <cellStyle name="Comma 2 3 3" xfId="4408" xr:uid="{00000000-0005-0000-0000-0000CA290000}"/>
    <cellStyle name="Comma 2 4" xfId="1815" xr:uid="{00000000-0005-0000-0000-0000CB290000}"/>
    <cellStyle name="Comma 2 4 2" xfId="4409" xr:uid="{00000000-0005-0000-0000-0000CC290000}"/>
    <cellStyle name="Comma 2 5" xfId="985" xr:uid="{00000000-0005-0000-0000-0000CD290000}"/>
    <cellStyle name="Comma 2 6" xfId="8691" xr:uid="{00000000-0005-0000-0000-0000CE290000}"/>
    <cellStyle name="Comma 3" xfId="991" xr:uid="{00000000-0005-0000-0000-0000CF290000}"/>
    <cellStyle name="Comma 3 10" xfId="992" xr:uid="{00000000-0005-0000-0000-0000D0290000}"/>
    <cellStyle name="Comma 3 11" xfId="993" xr:uid="{00000000-0005-0000-0000-0000D1290000}"/>
    <cellStyle name="Comma 3 11 2" xfId="4410" xr:uid="{00000000-0005-0000-0000-0000D2290000}"/>
    <cellStyle name="Comma 3 11 3" xfId="8308" xr:uid="{00000000-0005-0000-0000-0000D3290000}"/>
    <cellStyle name="Comma 3 11 3 2" xfId="15400" xr:uid="{00000000-0005-0000-0000-0000D4290000}"/>
    <cellStyle name="Comma 3 12" xfId="994" xr:uid="{00000000-0005-0000-0000-0000D5290000}"/>
    <cellStyle name="Comma 3 12 2" xfId="4412" xr:uid="{00000000-0005-0000-0000-0000D6290000}"/>
    <cellStyle name="Comma 3 12 3" xfId="4411" xr:uid="{00000000-0005-0000-0000-0000D7290000}"/>
    <cellStyle name="Comma 3 12 3 2" xfId="11889" xr:uid="{00000000-0005-0000-0000-0000D8290000}"/>
    <cellStyle name="Comma 3 12 4" xfId="8397" xr:uid="{00000000-0005-0000-0000-0000D9290000}"/>
    <cellStyle name="Comma 3 12 4 2" xfId="15440" xr:uid="{00000000-0005-0000-0000-0000DA290000}"/>
    <cellStyle name="Comma 3 13" xfId="995" xr:uid="{00000000-0005-0000-0000-0000DB290000}"/>
    <cellStyle name="Comma 3 13 2" xfId="8486" xr:uid="{00000000-0005-0000-0000-0000DC290000}"/>
    <cellStyle name="Comma 3 13 2 2" xfId="15529" xr:uid="{00000000-0005-0000-0000-0000DD290000}"/>
    <cellStyle name="Comma 3 14" xfId="996" xr:uid="{00000000-0005-0000-0000-0000DE290000}"/>
    <cellStyle name="Comma 3 14 2" xfId="997" xr:uid="{00000000-0005-0000-0000-0000DF290000}"/>
    <cellStyle name="Comma 3 14 2 2" xfId="2604" xr:uid="{00000000-0005-0000-0000-0000E0290000}"/>
    <cellStyle name="Comma 3 14 3" xfId="2603" xr:uid="{00000000-0005-0000-0000-0000E1290000}"/>
    <cellStyle name="Comma 3 14 4" xfId="8575" xr:uid="{00000000-0005-0000-0000-0000E2290000}"/>
    <cellStyle name="Comma 3 14 4 2" xfId="15618" xr:uid="{00000000-0005-0000-0000-0000E3290000}"/>
    <cellStyle name="Comma 3 15" xfId="998" xr:uid="{00000000-0005-0000-0000-0000E4290000}"/>
    <cellStyle name="Comma 3 15 2" xfId="2605" xr:uid="{00000000-0005-0000-0000-0000E5290000}"/>
    <cellStyle name="Comma 3 15 3" xfId="7727" xr:uid="{00000000-0005-0000-0000-0000E6290000}"/>
    <cellStyle name="Comma 3 15 3 2" xfId="14819" xr:uid="{00000000-0005-0000-0000-0000E7290000}"/>
    <cellStyle name="Comma 3 16" xfId="999" xr:uid="{00000000-0005-0000-0000-0000E8290000}"/>
    <cellStyle name="Comma 3 16 2" xfId="2606" xr:uid="{00000000-0005-0000-0000-0000E9290000}"/>
    <cellStyle name="Comma 3 17" xfId="1000" xr:uid="{00000000-0005-0000-0000-0000EA290000}"/>
    <cellStyle name="Comma 3 17 2" xfId="2607" xr:uid="{00000000-0005-0000-0000-0000EB290000}"/>
    <cellStyle name="Comma 3 18" xfId="1001" xr:uid="{00000000-0005-0000-0000-0000EC290000}"/>
    <cellStyle name="Comma 3 18 2" xfId="2608" xr:uid="{00000000-0005-0000-0000-0000ED290000}"/>
    <cellStyle name="Comma 3 19" xfId="1002" xr:uid="{00000000-0005-0000-0000-0000EE290000}"/>
    <cellStyle name="Comma 3 19 2" xfId="2609" xr:uid="{00000000-0005-0000-0000-0000EF290000}"/>
    <cellStyle name="Comma 3 2" xfId="1003" xr:uid="{00000000-0005-0000-0000-0000F0290000}"/>
    <cellStyle name="Comma 3 2 10" xfId="2610" xr:uid="{00000000-0005-0000-0000-0000F1290000}"/>
    <cellStyle name="Comma 3 2 11" xfId="3024" xr:uid="{00000000-0005-0000-0000-0000F2290000}"/>
    <cellStyle name="Comma 3 2 11 2" xfId="4413" xr:uid="{00000000-0005-0000-0000-0000F3290000}"/>
    <cellStyle name="Comma 3 2 11 2 2" xfId="11890" xr:uid="{00000000-0005-0000-0000-0000F4290000}"/>
    <cellStyle name="Comma 3 2 11 3" xfId="6882" xr:uid="{00000000-0005-0000-0000-0000F5290000}"/>
    <cellStyle name="Comma 3 2 12" xfId="3142" xr:uid="{00000000-0005-0000-0000-0000F6290000}"/>
    <cellStyle name="Comma 3 2 12 2" xfId="10653" xr:uid="{00000000-0005-0000-0000-0000F7290000}"/>
    <cellStyle name="Comma 3 2 13" xfId="4736" xr:uid="{00000000-0005-0000-0000-0000F8290000}"/>
    <cellStyle name="Comma 3 2 13 2" xfId="12014" xr:uid="{00000000-0005-0000-0000-0000F9290000}"/>
    <cellStyle name="Comma 3 2 14" xfId="5317" xr:uid="{00000000-0005-0000-0000-0000FA290000}"/>
    <cellStyle name="Comma 3 2 14 2" xfId="12595" xr:uid="{00000000-0005-0000-0000-0000FB290000}"/>
    <cellStyle name="Comma 3 2 15" xfId="7203" xr:uid="{00000000-0005-0000-0000-0000FC290000}"/>
    <cellStyle name="Comma 3 2 15 2" xfId="14295" xr:uid="{00000000-0005-0000-0000-0000FD290000}"/>
    <cellStyle name="Comma 3 2 16" xfId="8656" xr:uid="{00000000-0005-0000-0000-0000FE290000}"/>
    <cellStyle name="Comma 3 2 2" xfId="1004" xr:uid="{00000000-0005-0000-0000-0000FF290000}"/>
    <cellStyle name="Comma 3 2 2 2" xfId="1005" xr:uid="{00000000-0005-0000-0000-0000002A0000}"/>
    <cellStyle name="Comma 3 2 2 2 2" xfId="1006" xr:uid="{00000000-0005-0000-0000-0000012A0000}"/>
    <cellStyle name="Comma 3 2 2 2 2 2" xfId="1007" xr:uid="{00000000-0005-0000-0000-0000022A0000}"/>
    <cellStyle name="Comma 3 2 2 2 2 2 2" xfId="2611" xr:uid="{00000000-0005-0000-0000-0000032A0000}"/>
    <cellStyle name="Comma 3 2 2 2 2 2 3" xfId="8262" xr:uid="{00000000-0005-0000-0000-0000042A0000}"/>
    <cellStyle name="Comma 3 2 2 2 2 2 3 2" xfId="15354" xr:uid="{00000000-0005-0000-0000-0000052A0000}"/>
    <cellStyle name="Comma 3 2 2 2 2 3" xfId="3650" xr:uid="{00000000-0005-0000-0000-0000062A0000}"/>
    <cellStyle name="Comma 3 2 2 2 2 3 2" xfId="4414" xr:uid="{00000000-0005-0000-0000-0000072A0000}"/>
    <cellStyle name="Comma 3 2 2 2 2 3 3" xfId="11158" xr:uid="{00000000-0005-0000-0000-0000082A0000}"/>
    <cellStyle name="Comma 3 2 2 2 2 4" xfId="5214" xr:uid="{00000000-0005-0000-0000-0000092A0000}"/>
    <cellStyle name="Comma 3 2 2 2 2 4 2" xfId="6883" xr:uid="{00000000-0005-0000-0000-00000A2A0000}"/>
    <cellStyle name="Comma 3 2 2 2 2 4 3" xfId="12492" xr:uid="{00000000-0005-0000-0000-00000B2A0000}"/>
    <cellStyle name="Comma 3 2 2 2 2 5" xfId="5795" xr:uid="{00000000-0005-0000-0000-00000C2A0000}"/>
    <cellStyle name="Comma 3 2 2 2 2 5 2" xfId="13073" xr:uid="{00000000-0005-0000-0000-00000D2A0000}"/>
    <cellStyle name="Comma 3 2 2 2 2 6" xfId="7681" xr:uid="{00000000-0005-0000-0000-00000E2A0000}"/>
    <cellStyle name="Comma 3 2 2 2 2 6 2" xfId="14773" xr:uid="{00000000-0005-0000-0000-00000F2A0000}"/>
    <cellStyle name="Comma 3 2 2 2 3" xfId="1008" xr:uid="{00000000-0005-0000-0000-0000102A0000}"/>
    <cellStyle name="Comma 3 2 2 2 3 2" xfId="2612" xr:uid="{00000000-0005-0000-0000-0000112A0000}"/>
    <cellStyle name="Comma 3 2 2 2 3 3" xfId="7973" xr:uid="{00000000-0005-0000-0000-0000122A0000}"/>
    <cellStyle name="Comma 3 2 2 2 3 3 2" xfId="15065" xr:uid="{00000000-0005-0000-0000-0000132A0000}"/>
    <cellStyle name="Comma 3 2 2 2 4" xfId="3350" xr:uid="{00000000-0005-0000-0000-0000142A0000}"/>
    <cellStyle name="Comma 3 2 2 2 4 2" xfId="4415" xr:uid="{00000000-0005-0000-0000-0000152A0000}"/>
    <cellStyle name="Comma 3 2 2 2 4 3" xfId="10861" xr:uid="{00000000-0005-0000-0000-0000162A0000}"/>
    <cellStyle name="Comma 3 2 2 2 5" xfId="4925" xr:uid="{00000000-0005-0000-0000-0000172A0000}"/>
    <cellStyle name="Comma 3 2 2 2 5 2" xfId="6884" xr:uid="{00000000-0005-0000-0000-0000182A0000}"/>
    <cellStyle name="Comma 3 2 2 2 5 3" xfId="12203" xr:uid="{00000000-0005-0000-0000-0000192A0000}"/>
    <cellStyle name="Comma 3 2 2 2 6" xfId="5506" xr:uid="{00000000-0005-0000-0000-00001A2A0000}"/>
    <cellStyle name="Comma 3 2 2 2 6 2" xfId="12784" xr:uid="{00000000-0005-0000-0000-00001B2A0000}"/>
    <cellStyle name="Comma 3 2 2 2 7" xfId="7392" xr:uid="{00000000-0005-0000-0000-00001C2A0000}"/>
    <cellStyle name="Comma 3 2 2 2 7 2" xfId="14484" xr:uid="{00000000-0005-0000-0000-00001D2A0000}"/>
    <cellStyle name="Comma 3 2 2 3" xfId="1009" xr:uid="{00000000-0005-0000-0000-00001E2A0000}"/>
    <cellStyle name="Comma 3 2 2 3 2" xfId="1010" xr:uid="{00000000-0005-0000-0000-00001F2A0000}"/>
    <cellStyle name="Comma 3 2 2 3 2 2" xfId="2613" xr:uid="{00000000-0005-0000-0000-0000202A0000}"/>
    <cellStyle name="Comma 3 2 2 3 2 3" xfId="8119" xr:uid="{00000000-0005-0000-0000-0000212A0000}"/>
    <cellStyle name="Comma 3 2 2 3 2 3 2" xfId="15211" xr:uid="{00000000-0005-0000-0000-0000222A0000}"/>
    <cellStyle name="Comma 3 2 2 3 3" xfId="3507" xr:uid="{00000000-0005-0000-0000-0000232A0000}"/>
    <cellStyle name="Comma 3 2 2 3 3 2" xfId="4416" xr:uid="{00000000-0005-0000-0000-0000242A0000}"/>
    <cellStyle name="Comma 3 2 2 3 3 3" xfId="11015" xr:uid="{00000000-0005-0000-0000-0000252A0000}"/>
    <cellStyle name="Comma 3 2 2 3 4" xfId="5071" xr:uid="{00000000-0005-0000-0000-0000262A0000}"/>
    <cellStyle name="Comma 3 2 2 3 4 2" xfId="6885" xr:uid="{00000000-0005-0000-0000-0000272A0000}"/>
    <cellStyle name="Comma 3 2 2 3 4 3" xfId="12349" xr:uid="{00000000-0005-0000-0000-0000282A0000}"/>
    <cellStyle name="Comma 3 2 2 3 5" xfId="5652" xr:uid="{00000000-0005-0000-0000-0000292A0000}"/>
    <cellStyle name="Comma 3 2 2 3 5 2" xfId="12930" xr:uid="{00000000-0005-0000-0000-00002A2A0000}"/>
    <cellStyle name="Comma 3 2 2 3 6" xfId="7538" xr:uid="{00000000-0005-0000-0000-00002B2A0000}"/>
    <cellStyle name="Comma 3 2 2 3 6 2" xfId="14630" xr:uid="{00000000-0005-0000-0000-00002C2A0000}"/>
    <cellStyle name="Comma 3 2 2 4" xfId="1011" xr:uid="{00000000-0005-0000-0000-00002D2A0000}"/>
    <cellStyle name="Comma 3 2 2 4 2" xfId="8466" xr:uid="{00000000-0005-0000-0000-00002E2A0000}"/>
    <cellStyle name="Comma 3 2 2 4 2 2" xfId="15509" xr:uid="{00000000-0005-0000-0000-00002F2A0000}"/>
    <cellStyle name="Comma 3 2 2 5" xfId="1012" xr:uid="{00000000-0005-0000-0000-0000302A0000}"/>
    <cellStyle name="Comma 3 2 2 5 2" xfId="2614" xr:uid="{00000000-0005-0000-0000-0000312A0000}"/>
    <cellStyle name="Comma 3 2 2 5 3" xfId="8555" xr:uid="{00000000-0005-0000-0000-0000322A0000}"/>
    <cellStyle name="Comma 3 2 2 5 3 2" xfId="15598" xr:uid="{00000000-0005-0000-0000-0000332A0000}"/>
    <cellStyle name="Comma 3 2 2 6" xfId="3205" xr:uid="{00000000-0005-0000-0000-0000342A0000}"/>
    <cellStyle name="Comma 3 2 2 6 2" xfId="4417" xr:uid="{00000000-0005-0000-0000-0000352A0000}"/>
    <cellStyle name="Comma 3 2 2 6 3" xfId="7830" xr:uid="{00000000-0005-0000-0000-0000362A0000}"/>
    <cellStyle name="Comma 3 2 2 6 3 2" xfId="14922" xr:uid="{00000000-0005-0000-0000-0000372A0000}"/>
    <cellStyle name="Comma 3 2 2 6 4" xfId="10716" xr:uid="{00000000-0005-0000-0000-0000382A0000}"/>
    <cellStyle name="Comma 3 2 2 7" xfId="4782" xr:uid="{00000000-0005-0000-0000-0000392A0000}"/>
    <cellStyle name="Comma 3 2 2 7 2" xfId="6886" xr:uid="{00000000-0005-0000-0000-00003A2A0000}"/>
    <cellStyle name="Comma 3 2 2 7 3" xfId="12060" xr:uid="{00000000-0005-0000-0000-00003B2A0000}"/>
    <cellStyle name="Comma 3 2 2 8" xfId="5363" xr:uid="{00000000-0005-0000-0000-00003C2A0000}"/>
    <cellStyle name="Comma 3 2 2 8 2" xfId="12641" xr:uid="{00000000-0005-0000-0000-00003D2A0000}"/>
    <cellStyle name="Comma 3 2 2 9" xfId="7249" xr:uid="{00000000-0005-0000-0000-00003E2A0000}"/>
    <cellStyle name="Comma 3 2 2 9 2" xfId="14341" xr:uid="{00000000-0005-0000-0000-00003F2A0000}"/>
    <cellStyle name="Comma 3 2 3" xfId="1013" xr:uid="{00000000-0005-0000-0000-0000402A0000}"/>
    <cellStyle name="Comma 3 2 3 2" xfId="1014" xr:uid="{00000000-0005-0000-0000-0000412A0000}"/>
    <cellStyle name="Comma 3 2 3 2 2" xfId="1015" xr:uid="{00000000-0005-0000-0000-0000422A0000}"/>
    <cellStyle name="Comma 3 2 3 2 2 2" xfId="2615" xr:uid="{00000000-0005-0000-0000-0000432A0000}"/>
    <cellStyle name="Comma 3 2 3 2 2 3" xfId="8216" xr:uid="{00000000-0005-0000-0000-0000442A0000}"/>
    <cellStyle name="Comma 3 2 3 2 2 3 2" xfId="15308" xr:uid="{00000000-0005-0000-0000-0000452A0000}"/>
    <cellStyle name="Comma 3 2 3 2 3" xfId="3604" xr:uid="{00000000-0005-0000-0000-0000462A0000}"/>
    <cellStyle name="Comma 3 2 3 2 3 2" xfId="4418" xr:uid="{00000000-0005-0000-0000-0000472A0000}"/>
    <cellStyle name="Comma 3 2 3 2 3 3" xfId="11112" xr:uid="{00000000-0005-0000-0000-0000482A0000}"/>
    <cellStyle name="Comma 3 2 3 2 4" xfId="5168" xr:uid="{00000000-0005-0000-0000-0000492A0000}"/>
    <cellStyle name="Comma 3 2 3 2 4 2" xfId="6887" xr:uid="{00000000-0005-0000-0000-00004A2A0000}"/>
    <cellStyle name="Comma 3 2 3 2 4 3" xfId="12446" xr:uid="{00000000-0005-0000-0000-00004B2A0000}"/>
    <cellStyle name="Comma 3 2 3 2 5" xfId="5749" xr:uid="{00000000-0005-0000-0000-00004C2A0000}"/>
    <cellStyle name="Comma 3 2 3 2 5 2" xfId="13027" xr:uid="{00000000-0005-0000-0000-00004D2A0000}"/>
    <cellStyle name="Comma 3 2 3 2 6" xfId="7635" xr:uid="{00000000-0005-0000-0000-00004E2A0000}"/>
    <cellStyle name="Comma 3 2 3 2 6 2" xfId="14727" xr:uid="{00000000-0005-0000-0000-00004F2A0000}"/>
    <cellStyle name="Comma 3 2 3 3" xfId="1016" xr:uid="{00000000-0005-0000-0000-0000502A0000}"/>
    <cellStyle name="Comma 3 2 3 3 2" xfId="2616" xr:uid="{00000000-0005-0000-0000-0000512A0000}"/>
    <cellStyle name="Comma 3 2 3 3 3" xfId="7927" xr:uid="{00000000-0005-0000-0000-0000522A0000}"/>
    <cellStyle name="Comma 3 2 3 3 3 2" xfId="15019" xr:uid="{00000000-0005-0000-0000-0000532A0000}"/>
    <cellStyle name="Comma 3 2 3 4" xfId="3304" xr:uid="{00000000-0005-0000-0000-0000542A0000}"/>
    <cellStyle name="Comma 3 2 3 4 2" xfId="4419" xr:uid="{00000000-0005-0000-0000-0000552A0000}"/>
    <cellStyle name="Comma 3 2 3 4 3" xfId="10815" xr:uid="{00000000-0005-0000-0000-0000562A0000}"/>
    <cellStyle name="Comma 3 2 3 5" xfId="4879" xr:uid="{00000000-0005-0000-0000-0000572A0000}"/>
    <cellStyle name="Comma 3 2 3 5 2" xfId="6888" xr:uid="{00000000-0005-0000-0000-0000582A0000}"/>
    <cellStyle name="Comma 3 2 3 5 3" xfId="12157" xr:uid="{00000000-0005-0000-0000-0000592A0000}"/>
    <cellStyle name="Comma 3 2 3 6" xfId="5460" xr:uid="{00000000-0005-0000-0000-00005A2A0000}"/>
    <cellStyle name="Comma 3 2 3 6 2" xfId="12738" xr:uid="{00000000-0005-0000-0000-00005B2A0000}"/>
    <cellStyle name="Comma 3 2 3 7" xfId="7346" xr:uid="{00000000-0005-0000-0000-00005C2A0000}"/>
    <cellStyle name="Comma 3 2 3 7 2" xfId="14438" xr:uid="{00000000-0005-0000-0000-00005D2A0000}"/>
    <cellStyle name="Comma 3 2 4" xfId="1017" xr:uid="{00000000-0005-0000-0000-00005E2A0000}"/>
    <cellStyle name="Comma 3 2 4 2" xfId="1018" xr:uid="{00000000-0005-0000-0000-00005F2A0000}"/>
    <cellStyle name="Comma 3 2 4 2 2" xfId="2617" xr:uid="{00000000-0005-0000-0000-0000602A0000}"/>
    <cellStyle name="Comma 3 2 4 2 3" xfId="8073" xr:uid="{00000000-0005-0000-0000-0000612A0000}"/>
    <cellStyle name="Comma 3 2 4 2 3 2" xfId="15165" xr:uid="{00000000-0005-0000-0000-0000622A0000}"/>
    <cellStyle name="Comma 3 2 4 3" xfId="3461" xr:uid="{00000000-0005-0000-0000-0000632A0000}"/>
    <cellStyle name="Comma 3 2 4 3 2" xfId="4420" xr:uid="{00000000-0005-0000-0000-0000642A0000}"/>
    <cellStyle name="Comma 3 2 4 3 3" xfId="10969" xr:uid="{00000000-0005-0000-0000-0000652A0000}"/>
    <cellStyle name="Comma 3 2 4 4" xfId="5025" xr:uid="{00000000-0005-0000-0000-0000662A0000}"/>
    <cellStyle name="Comma 3 2 4 4 2" xfId="6889" xr:uid="{00000000-0005-0000-0000-0000672A0000}"/>
    <cellStyle name="Comma 3 2 4 4 3" xfId="12303" xr:uid="{00000000-0005-0000-0000-0000682A0000}"/>
    <cellStyle name="Comma 3 2 4 5" xfId="5606" xr:uid="{00000000-0005-0000-0000-0000692A0000}"/>
    <cellStyle name="Comma 3 2 4 5 2" xfId="12884" xr:uid="{00000000-0005-0000-0000-00006A2A0000}"/>
    <cellStyle name="Comma 3 2 4 6" xfId="7492" xr:uid="{00000000-0005-0000-0000-00006B2A0000}"/>
    <cellStyle name="Comma 3 2 4 6 2" xfId="14584" xr:uid="{00000000-0005-0000-0000-00006C2A0000}"/>
    <cellStyle name="Comma 3 2 5" xfId="1019" xr:uid="{00000000-0005-0000-0000-00006D2A0000}"/>
    <cellStyle name="Comma 3 2 5 2" xfId="1020" xr:uid="{00000000-0005-0000-0000-00006E2A0000}"/>
    <cellStyle name="Comma 3 2 5 2 2" xfId="2619" xr:uid="{00000000-0005-0000-0000-00006F2A0000}"/>
    <cellStyle name="Comma 3 2 5 3" xfId="2618" xr:uid="{00000000-0005-0000-0000-0000702A0000}"/>
    <cellStyle name="Comma 3 2 5 4" xfId="8309" xr:uid="{00000000-0005-0000-0000-0000712A0000}"/>
    <cellStyle name="Comma 3 2 5 4 2" xfId="15401" xr:uid="{00000000-0005-0000-0000-0000722A0000}"/>
    <cellStyle name="Comma 3 2 6" xfId="1021" xr:uid="{00000000-0005-0000-0000-0000732A0000}"/>
    <cellStyle name="Comma 3 2 6 2" xfId="8420" xr:uid="{00000000-0005-0000-0000-0000742A0000}"/>
    <cellStyle name="Comma 3 2 6 2 2" xfId="15463" xr:uid="{00000000-0005-0000-0000-0000752A0000}"/>
    <cellStyle name="Comma 3 2 7" xfId="1022" xr:uid="{00000000-0005-0000-0000-0000762A0000}"/>
    <cellStyle name="Comma 3 2 7 2" xfId="2620" xr:uid="{00000000-0005-0000-0000-0000772A0000}"/>
    <cellStyle name="Comma 3 2 7 3" xfId="8509" xr:uid="{00000000-0005-0000-0000-0000782A0000}"/>
    <cellStyle name="Comma 3 2 7 3 2" xfId="15552" xr:uid="{00000000-0005-0000-0000-0000792A0000}"/>
    <cellStyle name="Comma 3 2 8" xfId="1023" xr:uid="{00000000-0005-0000-0000-00007A2A0000}"/>
    <cellStyle name="Comma 3 2 8 2" xfId="2621" xr:uid="{00000000-0005-0000-0000-00007B2A0000}"/>
    <cellStyle name="Comma 3 2 8 3" xfId="7784" xr:uid="{00000000-0005-0000-0000-00007C2A0000}"/>
    <cellStyle name="Comma 3 2 8 3 2" xfId="14876" xr:uid="{00000000-0005-0000-0000-00007D2A0000}"/>
    <cellStyle name="Comma 3 2 9" xfId="1828" xr:uid="{00000000-0005-0000-0000-00007E2A0000}"/>
    <cellStyle name="Comma 3 2 9 2" xfId="4421" xr:uid="{00000000-0005-0000-0000-00007F2A0000}"/>
    <cellStyle name="Comma 3 2 9 2 2" xfId="11891" xr:uid="{00000000-0005-0000-0000-0000802A0000}"/>
    <cellStyle name="Comma 3 2 9 3" xfId="6890" xr:uid="{00000000-0005-0000-0000-0000812A0000}"/>
    <cellStyle name="Comma 3 2 9 4" xfId="9624" xr:uid="{00000000-0005-0000-0000-0000822A0000}"/>
    <cellStyle name="Comma 3 20" xfId="1024" xr:uid="{00000000-0005-0000-0000-0000832A0000}"/>
    <cellStyle name="Comma 3 20 2" xfId="2622" xr:uid="{00000000-0005-0000-0000-0000842A0000}"/>
    <cellStyle name="Comma 3 21" xfId="1774" xr:uid="{00000000-0005-0000-0000-0000852A0000}"/>
    <cellStyle name="Comma 3 21 2" xfId="3011" xr:uid="{00000000-0005-0000-0000-0000862A0000}"/>
    <cellStyle name="Comma 3 21 2 2" xfId="10528" xr:uid="{00000000-0005-0000-0000-0000872A0000}"/>
    <cellStyle name="Comma 3 21 3" xfId="4422" xr:uid="{00000000-0005-0000-0000-0000882A0000}"/>
    <cellStyle name="Comma 3 21 3 2" xfId="11892" xr:uid="{00000000-0005-0000-0000-0000892A0000}"/>
    <cellStyle name="Comma 3 21 4" xfId="6891" xr:uid="{00000000-0005-0000-0000-00008A2A0000}"/>
    <cellStyle name="Comma 3 21 5" xfId="9590" xr:uid="{00000000-0005-0000-0000-00008B2A0000}"/>
    <cellStyle name="Comma 3 22" xfId="1804" xr:uid="{00000000-0005-0000-0000-00008C2A0000}"/>
    <cellStyle name="Comma 3 22 2" xfId="4423" xr:uid="{00000000-0005-0000-0000-00008D2A0000}"/>
    <cellStyle name="Comma 3 22 2 2" xfId="11893" xr:uid="{00000000-0005-0000-0000-00008E2A0000}"/>
    <cellStyle name="Comma 3 22 3" xfId="6892" xr:uid="{00000000-0005-0000-0000-00008F2A0000}"/>
    <cellStyle name="Comma 3 22 4" xfId="9607" xr:uid="{00000000-0005-0000-0000-0000902A0000}"/>
    <cellStyle name="Comma 3 23" xfId="2602" xr:uid="{00000000-0005-0000-0000-0000912A0000}"/>
    <cellStyle name="Comma 3 24" xfId="3049" xr:uid="{00000000-0005-0000-0000-0000922A0000}"/>
    <cellStyle name="Comma 3 24 2" xfId="10560" xr:uid="{00000000-0005-0000-0000-0000932A0000}"/>
    <cellStyle name="Comma 3 25" xfId="4679" xr:uid="{00000000-0005-0000-0000-0000942A0000}"/>
    <cellStyle name="Comma 3 25 2" xfId="11957" xr:uid="{00000000-0005-0000-0000-0000952A0000}"/>
    <cellStyle name="Comma 3 26" xfId="5260" xr:uid="{00000000-0005-0000-0000-0000962A0000}"/>
    <cellStyle name="Comma 3 26 2" xfId="12538" xr:uid="{00000000-0005-0000-0000-0000972A0000}"/>
    <cellStyle name="Comma 3 27" xfId="7118" xr:uid="{00000000-0005-0000-0000-0000982A0000}"/>
    <cellStyle name="Comma 3 27 2" xfId="14210" xr:uid="{00000000-0005-0000-0000-0000992A0000}"/>
    <cellStyle name="Comma 3 28" xfId="7146" xr:uid="{00000000-0005-0000-0000-00009A2A0000}"/>
    <cellStyle name="Comma 3 28 2" xfId="14238" xr:uid="{00000000-0005-0000-0000-00009B2A0000}"/>
    <cellStyle name="Comma 3 3" xfId="1025" xr:uid="{00000000-0005-0000-0000-00009C2A0000}"/>
    <cellStyle name="Comma 3 3 2" xfId="1026" xr:uid="{00000000-0005-0000-0000-00009D2A0000}"/>
    <cellStyle name="Comma 3 3 2 2" xfId="1027" xr:uid="{00000000-0005-0000-0000-00009E2A0000}"/>
    <cellStyle name="Comma 3 3 2 2 2" xfId="1028" xr:uid="{00000000-0005-0000-0000-00009F2A0000}"/>
    <cellStyle name="Comma 3 3 2 2 2 2" xfId="2623" xr:uid="{00000000-0005-0000-0000-0000A02A0000}"/>
    <cellStyle name="Comma 3 3 2 2 2 3" xfId="8239" xr:uid="{00000000-0005-0000-0000-0000A12A0000}"/>
    <cellStyle name="Comma 3 3 2 2 2 3 2" xfId="15331" xr:uid="{00000000-0005-0000-0000-0000A22A0000}"/>
    <cellStyle name="Comma 3 3 2 2 3" xfId="3627" xr:uid="{00000000-0005-0000-0000-0000A32A0000}"/>
    <cellStyle name="Comma 3 3 2 2 3 2" xfId="4424" xr:uid="{00000000-0005-0000-0000-0000A42A0000}"/>
    <cellStyle name="Comma 3 3 2 2 3 3" xfId="11135" xr:uid="{00000000-0005-0000-0000-0000A52A0000}"/>
    <cellStyle name="Comma 3 3 2 2 4" xfId="5191" xr:uid="{00000000-0005-0000-0000-0000A62A0000}"/>
    <cellStyle name="Comma 3 3 2 2 4 2" xfId="6893" xr:uid="{00000000-0005-0000-0000-0000A72A0000}"/>
    <cellStyle name="Comma 3 3 2 2 4 3" xfId="12469" xr:uid="{00000000-0005-0000-0000-0000A82A0000}"/>
    <cellStyle name="Comma 3 3 2 2 5" xfId="5772" xr:uid="{00000000-0005-0000-0000-0000A92A0000}"/>
    <cellStyle name="Comma 3 3 2 2 5 2" xfId="13050" xr:uid="{00000000-0005-0000-0000-0000AA2A0000}"/>
    <cellStyle name="Comma 3 3 2 2 6" xfId="7658" xr:uid="{00000000-0005-0000-0000-0000AB2A0000}"/>
    <cellStyle name="Comma 3 3 2 2 6 2" xfId="14750" xr:uid="{00000000-0005-0000-0000-0000AC2A0000}"/>
    <cellStyle name="Comma 3 3 2 3" xfId="1029" xr:uid="{00000000-0005-0000-0000-0000AD2A0000}"/>
    <cellStyle name="Comma 3 3 2 3 2" xfId="2624" xr:uid="{00000000-0005-0000-0000-0000AE2A0000}"/>
    <cellStyle name="Comma 3 3 2 3 3" xfId="7950" xr:uid="{00000000-0005-0000-0000-0000AF2A0000}"/>
    <cellStyle name="Comma 3 3 2 3 3 2" xfId="15042" xr:uid="{00000000-0005-0000-0000-0000B02A0000}"/>
    <cellStyle name="Comma 3 3 2 4" xfId="3327" xr:uid="{00000000-0005-0000-0000-0000B12A0000}"/>
    <cellStyle name="Comma 3 3 2 4 2" xfId="4425" xr:uid="{00000000-0005-0000-0000-0000B22A0000}"/>
    <cellStyle name="Comma 3 3 2 4 3" xfId="10838" xr:uid="{00000000-0005-0000-0000-0000B32A0000}"/>
    <cellStyle name="Comma 3 3 2 5" xfId="4902" xr:uid="{00000000-0005-0000-0000-0000B42A0000}"/>
    <cellStyle name="Comma 3 3 2 5 2" xfId="6894" xr:uid="{00000000-0005-0000-0000-0000B52A0000}"/>
    <cellStyle name="Comma 3 3 2 5 3" xfId="12180" xr:uid="{00000000-0005-0000-0000-0000B62A0000}"/>
    <cellStyle name="Comma 3 3 2 6" xfId="5483" xr:uid="{00000000-0005-0000-0000-0000B72A0000}"/>
    <cellStyle name="Comma 3 3 2 6 2" xfId="12761" xr:uid="{00000000-0005-0000-0000-0000B82A0000}"/>
    <cellStyle name="Comma 3 3 2 7" xfId="7369" xr:uid="{00000000-0005-0000-0000-0000B92A0000}"/>
    <cellStyle name="Comma 3 3 2 7 2" xfId="14461" xr:uid="{00000000-0005-0000-0000-0000BA2A0000}"/>
    <cellStyle name="Comma 3 3 3" xfId="1030" xr:uid="{00000000-0005-0000-0000-0000BB2A0000}"/>
    <cellStyle name="Comma 3 3 3 2" xfId="1031" xr:uid="{00000000-0005-0000-0000-0000BC2A0000}"/>
    <cellStyle name="Comma 3 3 3 2 2" xfId="2625" xr:uid="{00000000-0005-0000-0000-0000BD2A0000}"/>
    <cellStyle name="Comma 3 3 3 2 3" xfId="8096" xr:uid="{00000000-0005-0000-0000-0000BE2A0000}"/>
    <cellStyle name="Comma 3 3 3 2 3 2" xfId="15188" xr:uid="{00000000-0005-0000-0000-0000BF2A0000}"/>
    <cellStyle name="Comma 3 3 3 3" xfId="3484" xr:uid="{00000000-0005-0000-0000-0000C02A0000}"/>
    <cellStyle name="Comma 3 3 3 3 2" xfId="4426" xr:uid="{00000000-0005-0000-0000-0000C12A0000}"/>
    <cellStyle name="Comma 3 3 3 3 3" xfId="10992" xr:uid="{00000000-0005-0000-0000-0000C22A0000}"/>
    <cellStyle name="Comma 3 3 3 4" xfId="5048" xr:uid="{00000000-0005-0000-0000-0000C32A0000}"/>
    <cellStyle name="Comma 3 3 3 4 2" xfId="6895" xr:uid="{00000000-0005-0000-0000-0000C42A0000}"/>
    <cellStyle name="Comma 3 3 3 4 3" xfId="12326" xr:uid="{00000000-0005-0000-0000-0000C52A0000}"/>
    <cellStyle name="Comma 3 3 3 5" xfId="5629" xr:uid="{00000000-0005-0000-0000-0000C62A0000}"/>
    <cellStyle name="Comma 3 3 3 5 2" xfId="12907" xr:uid="{00000000-0005-0000-0000-0000C72A0000}"/>
    <cellStyle name="Comma 3 3 3 6" xfId="7515" xr:uid="{00000000-0005-0000-0000-0000C82A0000}"/>
    <cellStyle name="Comma 3 3 3 6 2" xfId="14607" xr:uid="{00000000-0005-0000-0000-0000C92A0000}"/>
    <cellStyle name="Comma 3 3 4" xfId="1032" xr:uid="{00000000-0005-0000-0000-0000CA2A0000}"/>
    <cellStyle name="Comma 3 3 4 2" xfId="4427" xr:uid="{00000000-0005-0000-0000-0000CB2A0000}"/>
    <cellStyle name="Comma 3 3 4 3" xfId="8443" xr:uid="{00000000-0005-0000-0000-0000CC2A0000}"/>
    <cellStyle name="Comma 3 3 4 3 2" xfId="15486" xr:uid="{00000000-0005-0000-0000-0000CD2A0000}"/>
    <cellStyle name="Comma 3 3 5" xfId="1033" xr:uid="{00000000-0005-0000-0000-0000CE2A0000}"/>
    <cellStyle name="Comma 3 3 5 2" xfId="2626" xr:uid="{00000000-0005-0000-0000-0000CF2A0000}"/>
    <cellStyle name="Comma 3 3 5 3" xfId="8532" xr:uid="{00000000-0005-0000-0000-0000D02A0000}"/>
    <cellStyle name="Comma 3 3 5 3 2" xfId="15575" xr:uid="{00000000-0005-0000-0000-0000D12A0000}"/>
    <cellStyle name="Comma 3 3 6" xfId="3180" xr:uid="{00000000-0005-0000-0000-0000D22A0000}"/>
    <cellStyle name="Comma 3 3 6 2" xfId="6896" xr:uid="{00000000-0005-0000-0000-0000D32A0000}"/>
    <cellStyle name="Comma 3 3 6 3" xfId="7807" xr:uid="{00000000-0005-0000-0000-0000D42A0000}"/>
    <cellStyle name="Comma 3 3 6 3 2" xfId="14899" xr:uid="{00000000-0005-0000-0000-0000D52A0000}"/>
    <cellStyle name="Comma 3 3 6 4" xfId="10691" xr:uid="{00000000-0005-0000-0000-0000D62A0000}"/>
    <cellStyle name="Comma 3 3 7" xfId="4759" xr:uid="{00000000-0005-0000-0000-0000D72A0000}"/>
    <cellStyle name="Comma 3 3 7 2" xfId="12037" xr:uid="{00000000-0005-0000-0000-0000D82A0000}"/>
    <cellStyle name="Comma 3 3 8" xfId="5340" xr:uid="{00000000-0005-0000-0000-0000D92A0000}"/>
    <cellStyle name="Comma 3 3 8 2" xfId="12618" xr:uid="{00000000-0005-0000-0000-0000DA2A0000}"/>
    <cellStyle name="Comma 3 3 9" xfId="7226" xr:uid="{00000000-0005-0000-0000-0000DB2A0000}"/>
    <cellStyle name="Comma 3 3 9 2" xfId="14318" xr:uid="{00000000-0005-0000-0000-0000DC2A0000}"/>
    <cellStyle name="Comma 3 4" xfId="1034" xr:uid="{00000000-0005-0000-0000-0000DD2A0000}"/>
    <cellStyle name="Comma 3 4 2" xfId="1035" xr:uid="{00000000-0005-0000-0000-0000DE2A0000}"/>
    <cellStyle name="Comma 3 4 2 2" xfId="1036" xr:uid="{00000000-0005-0000-0000-0000DF2A0000}"/>
    <cellStyle name="Comma 3 4 2 2 2" xfId="1037" xr:uid="{00000000-0005-0000-0000-0000E02A0000}"/>
    <cellStyle name="Comma 3 4 2 2 2 2" xfId="2627" xr:uid="{00000000-0005-0000-0000-0000E12A0000}"/>
    <cellStyle name="Comma 3 4 2 2 2 3" xfId="8193" xr:uid="{00000000-0005-0000-0000-0000E22A0000}"/>
    <cellStyle name="Comma 3 4 2 2 2 3 2" xfId="15285" xr:uid="{00000000-0005-0000-0000-0000E32A0000}"/>
    <cellStyle name="Comma 3 4 2 2 3" xfId="3581" xr:uid="{00000000-0005-0000-0000-0000E42A0000}"/>
    <cellStyle name="Comma 3 4 2 2 3 2" xfId="4428" xr:uid="{00000000-0005-0000-0000-0000E52A0000}"/>
    <cellStyle name="Comma 3 4 2 2 3 3" xfId="11089" xr:uid="{00000000-0005-0000-0000-0000E62A0000}"/>
    <cellStyle name="Comma 3 4 2 2 4" xfId="5145" xr:uid="{00000000-0005-0000-0000-0000E72A0000}"/>
    <cellStyle name="Comma 3 4 2 2 4 2" xfId="6897" xr:uid="{00000000-0005-0000-0000-0000E82A0000}"/>
    <cellStyle name="Comma 3 4 2 2 4 3" xfId="12423" xr:uid="{00000000-0005-0000-0000-0000E92A0000}"/>
    <cellStyle name="Comma 3 4 2 2 5" xfId="5726" xr:uid="{00000000-0005-0000-0000-0000EA2A0000}"/>
    <cellStyle name="Comma 3 4 2 2 5 2" xfId="13004" xr:uid="{00000000-0005-0000-0000-0000EB2A0000}"/>
    <cellStyle name="Comma 3 4 2 2 6" xfId="7612" xr:uid="{00000000-0005-0000-0000-0000EC2A0000}"/>
    <cellStyle name="Comma 3 4 2 2 6 2" xfId="14704" xr:uid="{00000000-0005-0000-0000-0000ED2A0000}"/>
    <cellStyle name="Comma 3 4 2 3" xfId="1038" xr:uid="{00000000-0005-0000-0000-0000EE2A0000}"/>
    <cellStyle name="Comma 3 4 2 3 2" xfId="2628" xr:uid="{00000000-0005-0000-0000-0000EF2A0000}"/>
    <cellStyle name="Comma 3 4 2 3 3" xfId="7904" xr:uid="{00000000-0005-0000-0000-0000F02A0000}"/>
    <cellStyle name="Comma 3 4 2 3 3 2" xfId="14996" xr:uid="{00000000-0005-0000-0000-0000F12A0000}"/>
    <cellStyle name="Comma 3 4 2 4" xfId="3281" xr:uid="{00000000-0005-0000-0000-0000F22A0000}"/>
    <cellStyle name="Comma 3 4 2 4 2" xfId="4429" xr:uid="{00000000-0005-0000-0000-0000F32A0000}"/>
    <cellStyle name="Comma 3 4 2 4 3" xfId="10792" xr:uid="{00000000-0005-0000-0000-0000F42A0000}"/>
    <cellStyle name="Comma 3 4 2 5" xfId="4856" xr:uid="{00000000-0005-0000-0000-0000F52A0000}"/>
    <cellStyle name="Comma 3 4 2 5 2" xfId="6898" xr:uid="{00000000-0005-0000-0000-0000F62A0000}"/>
    <cellStyle name="Comma 3 4 2 5 3" xfId="12134" xr:uid="{00000000-0005-0000-0000-0000F72A0000}"/>
    <cellStyle name="Comma 3 4 2 6" xfId="5437" xr:uid="{00000000-0005-0000-0000-0000F82A0000}"/>
    <cellStyle name="Comma 3 4 2 6 2" xfId="12715" xr:uid="{00000000-0005-0000-0000-0000F92A0000}"/>
    <cellStyle name="Comma 3 4 2 7" xfId="7323" xr:uid="{00000000-0005-0000-0000-0000FA2A0000}"/>
    <cellStyle name="Comma 3 4 2 7 2" xfId="14415" xr:uid="{00000000-0005-0000-0000-0000FB2A0000}"/>
    <cellStyle name="Comma 3 4 3" xfId="1039" xr:uid="{00000000-0005-0000-0000-0000FC2A0000}"/>
    <cellStyle name="Comma 3 4 3 2" xfId="1040" xr:uid="{00000000-0005-0000-0000-0000FD2A0000}"/>
    <cellStyle name="Comma 3 4 3 2 2" xfId="2629" xr:uid="{00000000-0005-0000-0000-0000FE2A0000}"/>
    <cellStyle name="Comma 3 4 3 2 3" xfId="8053" xr:uid="{00000000-0005-0000-0000-0000FF2A0000}"/>
    <cellStyle name="Comma 3 4 3 2 3 2" xfId="15145" xr:uid="{00000000-0005-0000-0000-0000002B0000}"/>
    <cellStyle name="Comma 3 4 3 3" xfId="3441" xr:uid="{00000000-0005-0000-0000-0000012B0000}"/>
    <cellStyle name="Comma 3 4 3 3 2" xfId="4430" xr:uid="{00000000-0005-0000-0000-0000022B0000}"/>
    <cellStyle name="Comma 3 4 3 3 3" xfId="10949" xr:uid="{00000000-0005-0000-0000-0000032B0000}"/>
    <cellStyle name="Comma 3 4 3 4" xfId="5005" xr:uid="{00000000-0005-0000-0000-0000042B0000}"/>
    <cellStyle name="Comma 3 4 3 4 2" xfId="6899" xr:uid="{00000000-0005-0000-0000-0000052B0000}"/>
    <cellStyle name="Comma 3 4 3 4 3" xfId="12283" xr:uid="{00000000-0005-0000-0000-0000062B0000}"/>
    <cellStyle name="Comma 3 4 3 5" xfId="5586" xr:uid="{00000000-0005-0000-0000-0000072B0000}"/>
    <cellStyle name="Comma 3 4 3 5 2" xfId="12864" xr:uid="{00000000-0005-0000-0000-0000082B0000}"/>
    <cellStyle name="Comma 3 4 3 6" xfId="7472" xr:uid="{00000000-0005-0000-0000-0000092B0000}"/>
    <cellStyle name="Comma 3 4 3 6 2" xfId="14564" xr:uid="{00000000-0005-0000-0000-00000A2B0000}"/>
    <cellStyle name="Comma 3 4 4" xfId="1041" xr:uid="{00000000-0005-0000-0000-00000B2B0000}"/>
    <cellStyle name="Comma 3 4 4 2" xfId="7761" xr:uid="{00000000-0005-0000-0000-00000C2B0000}"/>
    <cellStyle name="Comma 3 4 4 2 2" xfId="14853" xr:uid="{00000000-0005-0000-0000-00000D2B0000}"/>
    <cellStyle name="Comma 3 4 5" xfId="1042" xr:uid="{00000000-0005-0000-0000-00000E2B0000}"/>
    <cellStyle name="Comma 3 4 5 2" xfId="2630" xr:uid="{00000000-0005-0000-0000-00000F2B0000}"/>
    <cellStyle name="Comma 3 4 6" xfId="3112" xr:uid="{00000000-0005-0000-0000-0000102B0000}"/>
    <cellStyle name="Comma 3 4 6 2" xfId="4431" xr:uid="{00000000-0005-0000-0000-0000112B0000}"/>
    <cellStyle name="Comma 3 4 6 3" xfId="10623" xr:uid="{00000000-0005-0000-0000-0000122B0000}"/>
    <cellStyle name="Comma 3 4 7" xfId="4713" xr:uid="{00000000-0005-0000-0000-0000132B0000}"/>
    <cellStyle name="Comma 3 4 7 2" xfId="6900" xr:uid="{00000000-0005-0000-0000-0000142B0000}"/>
    <cellStyle name="Comma 3 4 7 3" xfId="11991" xr:uid="{00000000-0005-0000-0000-0000152B0000}"/>
    <cellStyle name="Comma 3 4 8" xfId="5294" xr:uid="{00000000-0005-0000-0000-0000162B0000}"/>
    <cellStyle name="Comma 3 4 8 2" xfId="12572" xr:uid="{00000000-0005-0000-0000-0000172B0000}"/>
    <cellStyle name="Comma 3 4 9" xfId="7180" xr:uid="{00000000-0005-0000-0000-0000182B0000}"/>
    <cellStyle name="Comma 3 4 9 2" xfId="14272" xr:uid="{00000000-0005-0000-0000-0000192B0000}"/>
    <cellStyle name="Comma 3 5" xfId="1043" xr:uid="{00000000-0005-0000-0000-00001A2B0000}"/>
    <cellStyle name="Comma 3 5 2" xfId="1044" xr:uid="{00000000-0005-0000-0000-00001B2B0000}"/>
    <cellStyle name="Comma 3 5 2 2" xfId="1045" xr:uid="{00000000-0005-0000-0000-00001C2B0000}"/>
    <cellStyle name="Comma 3 5 2 2 2" xfId="1046" xr:uid="{00000000-0005-0000-0000-00001D2B0000}"/>
    <cellStyle name="Comma 3 5 2 2 2 2" xfId="2631" xr:uid="{00000000-0005-0000-0000-00001E2B0000}"/>
    <cellStyle name="Comma 3 5 2 2 2 3" xfId="8176" xr:uid="{00000000-0005-0000-0000-00001F2B0000}"/>
    <cellStyle name="Comma 3 5 2 2 2 3 2" xfId="15268" xr:uid="{00000000-0005-0000-0000-0000202B0000}"/>
    <cellStyle name="Comma 3 5 2 2 3" xfId="3564" xr:uid="{00000000-0005-0000-0000-0000212B0000}"/>
    <cellStyle name="Comma 3 5 2 2 3 2" xfId="4432" xr:uid="{00000000-0005-0000-0000-0000222B0000}"/>
    <cellStyle name="Comma 3 5 2 2 3 3" xfId="11072" xr:uid="{00000000-0005-0000-0000-0000232B0000}"/>
    <cellStyle name="Comma 3 5 2 2 4" xfId="5128" xr:uid="{00000000-0005-0000-0000-0000242B0000}"/>
    <cellStyle name="Comma 3 5 2 2 4 2" xfId="6901" xr:uid="{00000000-0005-0000-0000-0000252B0000}"/>
    <cellStyle name="Comma 3 5 2 2 4 3" xfId="12406" xr:uid="{00000000-0005-0000-0000-0000262B0000}"/>
    <cellStyle name="Comma 3 5 2 2 5" xfId="5709" xr:uid="{00000000-0005-0000-0000-0000272B0000}"/>
    <cellStyle name="Comma 3 5 2 2 5 2" xfId="12987" xr:uid="{00000000-0005-0000-0000-0000282B0000}"/>
    <cellStyle name="Comma 3 5 2 2 6" xfId="7595" xr:uid="{00000000-0005-0000-0000-0000292B0000}"/>
    <cellStyle name="Comma 3 5 2 2 6 2" xfId="14687" xr:uid="{00000000-0005-0000-0000-00002A2B0000}"/>
    <cellStyle name="Comma 3 5 2 3" xfId="1047" xr:uid="{00000000-0005-0000-0000-00002B2B0000}"/>
    <cellStyle name="Comma 3 5 2 3 2" xfId="2632" xr:uid="{00000000-0005-0000-0000-00002C2B0000}"/>
    <cellStyle name="Comma 3 5 2 3 3" xfId="7887" xr:uid="{00000000-0005-0000-0000-00002D2B0000}"/>
    <cellStyle name="Comma 3 5 2 3 3 2" xfId="14979" xr:uid="{00000000-0005-0000-0000-00002E2B0000}"/>
    <cellStyle name="Comma 3 5 2 4" xfId="3264" xr:uid="{00000000-0005-0000-0000-00002F2B0000}"/>
    <cellStyle name="Comma 3 5 2 4 2" xfId="4433" xr:uid="{00000000-0005-0000-0000-0000302B0000}"/>
    <cellStyle name="Comma 3 5 2 4 3" xfId="10775" xr:uid="{00000000-0005-0000-0000-0000312B0000}"/>
    <cellStyle name="Comma 3 5 2 5" xfId="4839" xr:uid="{00000000-0005-0000-0000-0000322B0000}"/>
    <cellStyle name="Comma 3 5 2 5 2" xfId="6902" xr:uid="{00000000-0005-0000-0000-0000332B0000}"/>
    <cellStyle name="Comma 3 5 2 5 3" xfId="12117" xr:uid="{00000000-0005-0000-0000-0000342B0000}"/>
    <cellStyle name="Comma 3 5 2 6" xfId="5420" xr:uid="{00000000-0005-0000-0000-0000352B0000}"/>
    <cellStyle name="Comma 3 5 2 6 2" xfId="12698" xr:uid="{00000000-0005-0000-0000-0000362B0000}"/>
    <cellStyle name="Comma 3 5 2 7" xfId="7306" xr:uid="{00000000-0005-0000-0000-0000372B0000}"/>
    <cellStyle name="Comma 3 5 2 7 2" xfId="14398" xr:uid="{00000000-0005-0000-0000-0000382B0000}"/>
    <cellStyle name="Comma 3 5 3" xfId="1048" xr:uid="{00000000-0005-0000-0000-0000392B0000}"/>
    <cellStyle name="Comma 3 5 3 2" xfId="1049" xr:uid="{00000000-0005-0000-0000-00003A2B0000}"/>
    <cellStyle name="Comma 3 5 3 2 2" xfId="2633" xr:uid="{00000000-0005-0000-0000-00003B2B0000}"/>
    <cellStyle name="Comma 3 5 3 2 3" xfId="8036" xr:uid="{00000000-0005-0000-0000-00003C2B0000}"/>
    <cellStyle name="Comma 3 5 3 2 3 2" xfId="15128" xr:uid="{00000000-0005-0000-0000-00003D2B0000}"/>
    <cellStyle name="Comma 3 5 3 3" xfId="3424" xr:uid="{00000000-0005-0000-0000-00003E2B0000}"/>
    <cellStyle name="Comma 3 5 3 3 2" xfId="4434" xr:uid="{00000000-0005-0000-0000-00003F2B0000}"/>
    <cellStyle name="Comma 3 5 3 3 3" xfId="10932" xr:uid="{00000000-0005-0000-0000-0000402B0000}"/>
    <cellStyle name="Comma 3 5 3 4" xfId="4988" xr:uid="{00000000-0005-0000-0000-0000412B0000}"/>
    <cellStyle name="Comma 3 5 3 4 2" xfId="6903" xr:uid="{00000000-0005-0000-0000-0000422B0000}"/>
    <cellStyle name="Comma 3 5 3 4 3" xfId="12266" xr:uid="{00000000-0005-0000-0000-0000432B0000}"/>
    <cellStyle name="Comma 3 5 3 5" xfId="5569" xr:uid="{00000000-0005-0000-0000-0000442B0000}"/>
    <cellStyle name="Comma 3 5 3 5 2" xfId="12847" xr:uid="{00000000-0005-0000-0000-0000452B0000}"/>
    <cellStyle name="Comma 3 5 3 6" xfId="7455" xr:uid="{00000000-0005-0000-0000-0000462B0000}"/>
    <cellStyle name="Comma 3 5 3 6 2" xfId="14547" xr:uid="{00000000-0005-0000-0000-0000472B0000}"/>
    <cellStyle name="Comma 3 5 4" xfId="1050" xr:uid="{00000000-0005-0000-0000-0000482B0000}"/>
    <cellStyle name="Comma 3 5 4 2" xfId="7744" xr:uid="{00000000-0005-0000-0000-0000492B0000}"/>
    <cellStyle name="Comma 3 5 4 2 2" xfId="14836" xr:uid="{00000000-0005-0000-0000-00004A2B0000}"/>
    <cellStyle name="Comma 3 5 5" xfId="1051" xr:uid="{00000000-0005-0000-0000-00004B2B0000}"/>
    <cellStyle name="Comma 3 5 5 2" xfId="2634" xr:uid="{00000000-0005-0000-0000-00004C2B0000}"/>
    <cellStyle name="Comma 3 5 6" xfId="3095" xr:uid="{00000000-0005-0000-0000-00004D2B0000}"/>
    <cellStyle name="Comma 3 5 6 2" xfId="4435" xr:uid="{00000000-0005-0000-0000-00004E2B0000}"/>
    <cellStyle name="Comma 3 5 6 3" xfId="10606" xr:uid="{00000000-0005-0000-0000-00004F2B0000}"/>
    <cellStyle name="Comma 3 5 7" xfId="4696" xr:uid="{00000000-0005-0000-0000-0000502B0000}"/>
    <cellStyle name="Comma 3 5 7 2" xfId="6904" xr:uid="{00000000-0005-0000-0000-0000512B0000}"/>
    <cellStyle name="Comma 3 5 7 3" xfId="11974" xr:uid="{00000000-0005-0000-0000-0000522B0000}"/>
    <cellStyle name="Comma 3 5 8" xfId="5277" xr:uid="{00000000-0005-0000-0000-0000532B0000}"/>
    <cellStyle name="Comma 3 5 8 2" xfId="12555" xr:uid="{00000000-0005-0000-0000-0000542B0000}"/>
    <cellStyle name="Comma 3 5 9" xfId="7163" xr:uid="{00000000-0005-0000-0000-0000552B0000}"/>
    <cellStyle name="Comma 3 5 9 2" xfId="14255" xr:uid="{00000000-0005-0000-0000-0000562B0000}"/>
    <cellStyle name="Comma 3 6" xfId="1052" xr:uid="{00000000-0005-0000-0000-0000572B0000}"/>
    <cellStyle name="Comma 3 6 2" xfId="1053" xr:uid="{00000000-0005-0000-0000-0000582B0000}"/>
    <cellStyle name="Comma 3 6 2 2" xfId="1054" xr:uid="{00000000-0005-0000-0000-0000592B0000}"/>
    <cellStyle name="Comma 3 6 2 2 2" xfId="1055" xr:uid="{00000000-0005-0000-0000-00005A2B0000}"/>
    <cellStyle name="Comma 3 6 2 2 2 2" xfId="2635" xr:uid="{00000000-0005-0000-0000-00005B2B0000}"/>
    <cellStyle name="Comma 3 6 2 2 2 3" xfId="8282" xr:uid="{00000000-0005-0000-0000-00005C2B0000}"/>
    <cellStyle name="Comma 3 6 2 2 2 3 2" xfId="15374" xr:uid="{00000000-0005-0000-0000-00005D2B0000}"/>
    <cellStyle name="Comma 3 6 2 2 3" xfId="3670" xr:uid="{00000000-0005-0000-0000-00005E2B0000}"/>
    <cellStyle name="Comma 3 6 2 2 3 2" xfId="4436" xr:uid="{00000000-0005-0000-0000-00005F2B0000}"/>
    <cellStyle name="Comma 3 6 2 2 3 3" xfId="11178" xr:uid="{00000000-0005-0000-0000-0000602B0000}"/>
    <cellStyle name="Comma 3 6 2 2 4" xfId="5234" xr:uid="{00000000-0005-0000-0000-0000612B0000}"/>
    <cellStyle name="Comma 3 6 2 2 4 2" xfId="6905" xr:uid="{00000000-0005-0000-0000-0000622B0000}"/>
    <cellStyle name="Comma 3 6 2 2 4 3" xfId="12512" xr:uid="{00000000-0005-0000-0000-0000632B0000}"/>
    <cellStyle name="Comma 3 6 2 2 5" xfId="5815" xr:uid="{00000000-0005-0000-0000-0000642B0000}"/>
    <cellStyle name="Comma 3 6 2 2 5 2" xfId="13093" xr:uid="{00000000-0005-0000-0000-0000652B0000}"/>
    <cellStyle name="Comma 3 6 2 2 6" xfId="7701" xr:uid="{00000000-0005-0000-0000-0000662B0000}"/>
    <cellStyle name="Comma 3 6 2 2 6 2" xfId="14793" xr:uid="{00000000-0005-0000-0000-0000672B0000}"/>
    <cellStyle name="Comma 3 6 2 3" xfId="1056" xr:uid="{00000000-0005-0000-0000-0000682B0000}"/>
    <cellStyle name="Comma 3 6 2 3 2" xfId="2636" xr:uid="{00000000-0005-0000-0000-0000692B0000}"/>
    <cellStyle name="Comma 3 6 2 3 3" xfId="7993" xr:uid="{00000000-0005-0000-0000-00006A2B0000}"/>
    <cellStyle name="Comma 3 6 2 3 3 2" xfId="15085" xr:uid="{00000000-0005-0000-0000-00006B2B0000}"/>
    <cellStyle name="Comma 3 6 2 4" xfId="3370" xr:uid="{00000000-0005-0000-0000-00006C2B0000}"/>
    <cellStyle name="Comma 3 6 2 4 2" xfId="4437" xr:uid="{00000000-0005-0000-0000-00006D2B0000}"/>
    <cellStyle name="Comma 3 6 2 4 3" xfId="10881" xr:uid="{00000000-0005-0000-0000-00006E2B0000}"/>
    <cellStyle name="Comma 3 6 2 5" xfId="4945" xr:uid="{00000000-0005-0000-0000-00006F2B0000}"/>
    <cellStyle name="Comma 3 6 2 5 2" xfId="6906" xr:uid="{00000000-0005-0000-0000-0000702B0000}"/>
    <cellStyle name="Comma 3 6 2 5 3" xfId="12223" xr:uid="{00000000-0005-0000-0000-0000712B0000}"/>
    <cellStyle name="Comma 3 6 2 6" xfId="5526" xr:uid="{00000000-0005-0000-0000-0000722B0000}"/>
    <cellStyle name="Comma 3 6 2 6 2" xfId="12804" xr:uid="{00000000-0005-0000-0000-0000732B0000}"/>
    <cellStyle name="Comma 3 6 2 7" xfId="7412" xr:uid="{00000000-0005-0000-0000-0000742B0000}"/>
    <cellStyle name="Comma 3 6 2 7 2" xfId="14504" xr:uid="{00000000-0005-0000-0000-0000752B0000}"/>
    <cellStyle name="Comma 3 6 3" xfId="1057" xr:uid="{00000000-0005-0000-0000-0000762B0000}"/>
    <cellStyle name="Comma 3 6 3 2" xfId="1058" xr:uid="{00000000-0005-0000-0000-0000772B0000}"/>
    <cellStyle name="Comma 3 6 3 2 2" xfId="2637" xr:uid="{00000000-0005-0000-0000-0000782B0000}"/>
    <cellStyle name="Comma 3 6 3 2 3" xfId="8139" xr:uid="{00000000-0005-0000-0000-0000792B0000}"/>
    <cellStyle name="Comma 3 6 3 2 3 2" xfId="15231" xr:uid="{00000000-0005-0000-0000-00007A2B0000}"/>
    <cellStyle name="Comma 3 6 3 3" xfId="3527" xr:uid="{00000000-0005-0000-0000-00007B2B0000}"/>
    <cellStyle name="Comma 3 6 3 3 2" xfId="4438" xr:uid="{00000000-0005-0000-0000-00007C2B0000}"/>
    <cellStyle name="Comma 3 6 3 3 3" xfId="11035" xr:uid="{00000000-0005-0000-0000-00007D2B0000}"/>
    <cellStyle name="Comma 3 6 3 4" xfId="5091" xr:uid="{00000000-0005-0000-0000-00007E2B0000}"/>
    <cellStyle name="Comma 3 6 3 4 2" xfId="6907" xr:uid="{00000000-0005-0000-0000-00007F2B0000}"/>
    <cellStyle name="Comma 3 6 3 4 3" xfId="12369" xr:uid="{00000000-0005-0000-0000-0000802B0000}"/>
    <cellStyle name="Comma 3 6 3 5" xfId="5672" xr:uid="{00000000-0005-0000-0000-0000812B0000}"/>
    <cellStyle name="Comma 3 6 3 5 2" xfId="12950" xr:uid="{00000000-0005-0000-0000-0000822B0000}"/>
    <cellStyle name="Comma 3 6 3 6" xfId="7558" xr:uid="{00000000-0005-0000-0000-0000832B0000}"/>
    <cellStyle name="Comma 3 6 3 6 2" xfId="14650" xr:uid="{00000000-0005-0000-0000-0000842B0000}"/>
    <cellStyle name="Comma 3 6 4" xfId="1059" xr:uid="{00000000-0005-0000-0000-0000852B0000}"/>
    <cellStyle name="Comma 3 6 4 2" xfId="7850" xr:uid="{00000000-0005-0000-0000-0000862B0000}"/>
    <cellStyle name="Comma 3 6 4 2 2" xfId="14942" xr:uid="{00000000-0005-0000-0000-0000872B0000}"/>
    <cellStyle name="Comma 3 6 5" xfId="1060" xr:uid="{00000000-0005-0000-0000-0000882B0000}"/>
    <cellStyle name="Comma 3 6 5 2" xfId="2638" xr:uid="{00000000-0005-0000-0000-0000892B0000}"/>
    <cellStyle name="Comma 3 6 6" xfId="3225" xr:uid="{00000000-0005-0000-0000-00008A2B0000}"/>
    <cellStyle name="Comma 3 6 6 2" xfId="4439" xr:uid="{00000000-0005-0000-0000-00008B2B0000}"/>
    <cellStyle name="Comma 3 6 6 3" xfId="10736" xr:uid="{00000000-0005-0000-0000-00008C2B0000}"/>
    <cellStyle name="Comma 3 6 7" xfId="4802" xr:uid="{00000000-0005-0000-0000-00008D2B0000}"/>
    <cellStyle name="Comma 3 6 7 2" xfId="6908" xr:uid="{00000000-0005-0000-0000-00008E2B0000}"/>
    <cellStyle name="Comma 3 6 7 3" xfId="12080" xr:uid="{00000000-0005-0000-0000-00008F2B0000}"/>
    <cellStyle name="Comma 3 6 8" xfId="5383" xr:uid="{00000000-0005-0000-0000-0000902B0000}"/>
    <cellStyle name="Comma 3 6 8 2" xfId="12661" xr:uid="{00000000-0005-0000-0000-0000912B0000}"/>
    <cellStyle name="Comma 3 6 9" xfId="7269" xr:uid="{00000000-0005-0000-0000-0000922B0000}"/>
    <cellStyle name="Comma 3 6 9 2" xfId="14361" xr:uid="{00000000-0005-0000-0000-0000932B0000}"/>
    <cellStyle name="Comma 3 7" xfId="1061" xr:uid="{00000000-0005-0000-0000-0000942B0000}"/>
    <cellStyle name="Comma 3 7 2" xfId="1062" xr:uid="{00000000-0005-0000-0000-0000952B0000}"/>
    <cellStyle name="Comma 3 7 2 2" xfId="1063" xr:uid="{00000000-0005-0000-0000-0000962B0000}"/>
    <cellStyle name="Comma 3 7 2 2 2" xfId="2639" xr:uid="{00000000-0005-0000-0000-0000972B0000}"/>
    <cellStyle name="Comma 3 7 2 2 3" xfId="8159" xr:uid="{00000000-0005-0000-0000-0000982B0000}"/>
    <cellStyle name="Comma 3 7 2 2 3 2" xfId="15251" xr:uid="{00000000-0005-0000-0000-0000992B0000}"/>
    <cellStyle name="Comma 3 7 2 3" xfId="3547" xr:uid="{00000000-0005-0000-0000-00009A2B0000}"/>
    <cellStyle name="Comma 3 7 2 3 2" xfId="4440" xr:uid="{00000000-0005-0000-0000-00009B2B0000}"/>
    <cellStyle name="Comma 3 7 2 3 3" xfId="11055" xr:uid="{00000000-0005-0000-0000-00009C2B0000}"/>
    <cellStyle name="Comma 3 7 2 4" xfId="5111" xr:uid="{00000000-0005-0000-0000-00009D2B0000}"/>
    <cellStyle name="Comma 3 7 2 4 2" xfId="6909" xr:uid="{00000000-0005-0000-0000-00009E2B0000}"/>
    <cellStyle name="Comma 3 7 2 4 3" xfId="12389" xr:uid="{00000000-0005-0000-0000-00009F2B0000}"/>
    <cellStyle name="Comma 3 7 2 5" xfId="5692" xr:uid="{00000000-0005-0000-0000-0000A02B0000}"/>
    <cellStyle name="Comma 3 7 2 5 2" xfId="12970" xr:uid="{00000000-0005-0000-0000-0000A12B0000}"/>
    <cellStyle name="Comma 3 7 2 6" xfId="7578" xr:uid="{00000000-0005-0000-0000-0000A22B0000}"/>
    <cellStyle name="Comma 3 7 2 6 2" xfId="14670" xr:uid="{00000000-0005-0000-0000-0000A32B0000}"/>
    <cellStyle name="Comma 3 7 3" xfId="1064" xr:uid="{00000000-0005-0000-0000-0000A42B0000}"/>
    <cellStyle name="Comma 3 7 3 2" xfId="2640" xr:uid="{00000000-0005-0000-0000-0000A52B0000}"/>
    <cellStyle name="Comma 3 7 3 3" xfId="7870" xr:uid="{00000000-0005-0000-0000-0000A62B0000}"/>
    <cellStyle name="Comma 3 7 3 3 2" xfId="14962" xr:uid="{00000000-0005-0000-0000-0000A72B0000}"/>
    <cellStyle name="Comma 3 7 4" xfId="3245" xr:uid="{00000000-0005-0000-0000-0000A82B0000}"/>
    <cellStyle name="Comma 3 7 4 2" xfId="4441" xr:uid="{00000000-0005-0000-0000-0000A92B0000}"/>
    <cellStyle name="Comma 3 7 4 3" xfId="10756" xr:uid="{00000000-0005-0000-0000-0000AA2B0000}"/>
    <cellStyle name="Comma 3 7 5" xfId="4822" xr:uid="{00000000-0005-0000-0000-0000AB2B0000}"/>
    <cellStyle name="Comma 3 7 5 2" xfId="6910" xr:uid="{00000000-0005-0000-0000-0000AC2B0000}"/>
    <cellStyle name="Comma 3 7 5 3" xfId="12100" xr:uid="{00000000-0005-0000-0000-0000AD2B0000}"/>
    <cellStyle name="Comma 3 7 6" xfId="5403" xr:uid="{00000000-0005-0000-0000-0000AE2B0000}"/>
    <cellStyle name="Comma 3 7 6 2" xfId="12681" xr:uid="{00000000-0005-0000-0000-0000AF2B0000}"/>
    <cellStyle name="Comma 3 7 7" xfId="7289" xr:uid="{00000000-0005-0000-0000-0000B02B0000}"/>
    <cellStyle name="Comma 3 7 7 2" xfId="14381" xr:uid="{00000000-0005-0000-0000-0000B12B0000}"/>
    <cellStyle name="Comma 3 8" xfId="1065" xr:uid="{00000000-0005-0000-0000-0000B22B0000}"/>
    <cellStyle name="Comma 3 8 2" xfId="1066" xr:uid="{00000000-0005-0000-0000-0000B32B0000}"/>
    <cellStyle name="Comma 3 8 2 2" xfId="2641" xr:uid="{00000000-0005-0000-0000-0000B42B0000}"/>
    <cellStyle name="Comma 3 8 2 3" xfId="8015" xr:uid="{00000000-0005-0000-0000-0000B52B0000}"/>
    <cellStyle name="Comma 3 8 2 3 2" xfId="15107" xr:uid="{00000000-0005-0000-0000-0000B62B0000}"/>
    <cellStyle name="Comma 3 8 3" xfId="3397" xr:uid="{00000000-0005-0000-0000-0000B72B0000}"/>
    <cellStyle name="Comma 3 8 3 2" xfId="4442" xr:uid="{00000000-0005-0000-0000-0000B82B0000}"/>
    <cellStyle name="Comma 3 8 3 3" xfId="10905" xr:uid="{00000000-0005-0000-0000-0000B92B0000}"/>
    <cellStyle name="Comma 3 8 4" xfId="4967" xr:uid="{00000000-0005-0000-0000-0000BA2B0000}"/>
    <cellStyle name="Comma 3 8 4 2" xfId="6911" xr:uid="{00000000-0005-0000-0000-0000BB2B0000}"/>
    <cellStyle name="Comma 3 8 4 3" xfId="12245" xr:uid="{00000000-0005-0000-0000-0000BC2B0000}"/>
    <cellStyle name="Comma 3 8 5" xfId="5548" xr:uid="{00000000-0005-0000-0000-0000BD2B0000}"/>
    <cellStyle name="Comma 3 8 5 2" xfId="12826" xr:uid="{00000000-0005-0000-0000-0000BE2B0000}"/>
    <cellStyle name="Comma 3 8 6" xfId="7434" xr:uid="{00000000-0005-0000-0000-0000BF2B0000}"/>
    <cellStyle name="Comma 3 8 6 2" xfId="14526" xr:uid="{00000000-0005-0000-0000-0000C02B0000}"/>
    <cellStyle name="Comma 3 9" xfId="1067" xr:uid="{00000000-0005-0000-0000-0000C12B0000}"/>
    <cellStyle name="Comma 3 9 2" xfId="1068" xr:uid="{00000000-0005-0000-0000-0000C22B0000}"/>
    <cellStyle name="Comma 3 9 2 2" xfId="2642" xr:uid="{00000000-0005-0000-0000-0000C32B0000}"/>
    <cellStyle name="Comma 3 9 2 3" xfId="8013" xr:uid="{00000000-0005-0000-0000-0000C42B0000}"/>
    <cellStyle name="Comma 3 9 2 3 2" xfId="15105" xr:uid="{00000000-0005-0000-0000-0000C52B0000}"/>
    <cellStyle name="Comma 3 9 3" xfId="3393" xr:uid="{00000000-0005-0000-0000-0000C62B0000}"/>
    <cellStyle name="Comma 3 9 3 2" xfId="4443" xr:uid="{00000000-0005-0000-0000-0000C72B0000}"/>
    <cellStyle name="Comma 3 9 3 3" xfId="10901" xr:uid="{00000000-0005-0000-0000-0000C82B0000}"/>
    <cellStyle name="Comma 3 9 4" xfId="4965" xr:uid="{00000000-0005-0000-0000-0000C92B0000}"/>
    <cellStyle name="Comma 3 9 4 2" xfId="6912" xr:uid="{00000000-0005-0000-0000-0000CA2B0000}"/>
    <cellStyle name="Comma 3 9 4 3" xfId="12243" xr:uid="{00000000-0005-0000-0000-0000CB2B0000}"/>
    <cellStyle name="Comma 3 9 5" xfId="5546" xr:uid="{00000000-0005-0000-0000-0000CC2B0000}"/>
    <cellStyle name="Comma 3 9 5 2" xfId="12824" xr:uid="{00000000-0005-0000-0000-0000CD2B0000}"/>
    <cellStyle name="Comma 3 9 6" xfId="7432" xr:uid="{00000000-0005-0000-0000-0000CE2B0000}"/>
    <cellStyle name="Comma 3 9 6 2" xfId="14524" xr:uid="{00000000-0005-0000-0000-0000CF2B0000}"/>
    <cellStyle name="Comma 4" xfId="1069" xr:uid="{00000000-0005-0000-0000-0000D02B0000}"/>
    <cellStyle name="Comma 4 2" xfId="1070" xr:uid="{00000000-0005-0000-0000-0000D12B0000}"/>
    <cellStyle name="Comma 4 3" xfId="4444" xr:uid="{00000000-0005-0000-0000-0000D22B0000}"/>
    <cellStyle name="Comma 4 4" xfId="8654" xr:uid="{00000000-0005-0000-0000-0000D32B0000}"/>
    <cellStyle name="Comma 5" xfId="1071" xr:uid="{00000000-0005-0000-0000-0000D42B0000}"/>
    <cellStyle name="Comma 5 2" xfId="8310" xr:uid="{00000000-0005-0000-0000-0000D52B0000}"/>
    <cellStyle name="Comma 5 2 2" xfId="8670" xr:uid="{00000000-0005-0000-0000-0000D62B0000}"/>
    <cellStyle name="Comma 5 2 3" xfId="15402" xr:uid="{00000000-0005-0000-0000-0000D72B0000}"/>
    <cellStyle name="Comma 5 3" xfId="8668" xr:uid="{00000000-0005-0000-0000-0000D82B0000}"/>
    <cellStyle name="Comma 6" xfId="1072" xr:uid="{00000000-0005-0000-0000-0000D92B0000}"/>
    <cellStyle name="Comma 6 2" xfId="8311" xr:uid="{00000000-0005-0000-0000-0000DA2B0000}"/>
    <cellStyle name="Comma 6 2 2" xfId="15403" xr:uid="{00000000-0005-0000-0000-0000DB2B0000}"/>
    <cellStyle name="Comma 7" xfId="1073" xr:uid="{00000000-0005-0000-0000-0000DC2B0000}"/>
    <cellStyle name="Comma 7 2" xfId="8312" xr:uid="{00000000-0005-0000-0000-0000DD2B0000}"/>
    <cellStyle name="Comma 7 2 2" xfId="15404" xr:uid="{00000000-0005-0000-0000-0000DE2B0000}"/>
    <cellStyle name="Comma 8" xfId="1074" xr:uid="{00000000-0005-0000-0000-0000DF2B0000}"/>
    <cellStyle name="Comma 8 2" xfId="1075" xr:uid="{00000000-0005-0000-0000-0000E02B0000}"/>
    <cellStyle name="Comma 8 3" xfId="4445" xr:uid="{00000000-0005-0000-0000-0000E12B0000}"/>
    <cellStyle name="Comma 9" xfId="1076" xr:uid="{00000000-0005-0000-0000-0000E22B0000}"/>
    <cellStyle name="Comma 9 2" xfId="1077" xr:uid="{00000000-0005-0000-0000-0000E32B0000}"/>
    <cellStyle name="Comma 9 2 2" xfId="2644" xr:uid="{00000000-0005-0000-0000-0000E42B0000}"/>
    <cellStyle name="Comma 9 3" xfId="2643" xr:uid="{00000000-0005-0000-0000-0000E52B0000}"/>
    <cellStyle name="Comma 9 4" xfId="4446" xr:uid="{00000000-0005-0000-0000-0000E62B0000}"/>
    <cellStyle name="Comma0" xfId="1078" xr:uid="{00000000-0005-0000-0000-0000E72B0000}"/>
    <cellStyle name="Comma0 2" xfId="8313" xr:uid="{00000000-0005-0000-0000-0000E82B0000}"/>
    <cellStyle name="Currency" xfId="2" builtinId="4"/>
    <cellStyle name="Currency 10" xfId="1079" xr:uid="{00000000-0005-0000-0000-0000EA2B0000}"/>
    <cellStyle name="Currency 11" xfId="1080" xr:uid="{00000000-0005-0000-0000-0000EB2B0000}"/>
    <cellStyle name="Currency 11 2" xfId="1081" xr:uid="{00000000-0005-0000-0000-0000EC2B0000}"/>
    <cellStyle name="Currency 11 3" xfId="4447" xr:uid="{00000000-0005-0000-0000-0000ED2B0000}"/>
    <cellStyle name="Currency 12" xfId="4448" xr:uid="{00000000-0005-0000-0000-0000EE2B0000}"/>
    <cellStyle name="Currency 13" xfId="8585" xr:uid="{00000000-0005-0000-0000-0000EF2B0000}"/>
    <cellStyle name="Currency 13 2" xfId="15628" xr:uid="{00000000-0005-0000-0000-0000F02B0000}"/>
    <cellStyle name="Currency 2" xfId="49" xr:uid="{00000000-0005-0000-0000-0000F12B0000}"/>
    <cellStyle name="Currency 2 2" xfId="1082" xr:uid="{00000000-0005-0000-0000-0000F22B0000}"/>
    <cellStyle name="Currency 2 2 2" xfId="1083" xr:uid="{00000000-0005-0000-0000-0000F32B0000}"/>
    <cellStyle name="Currency 2 2 3" xfId="4449" xr:uid="{00000000-0005-0000-0000-0000F42B0000}"/>
    <cellStyle name="Currency 2 2 4" xfId="8314" xr:uid="{00000000-0005-0000-0000-0000F52B0000}"/>
    <cellStyle name="Currency 2 2 4 2" xfId="15405" xr:uid="{00000000-0005-0000-0000-0000F62B0000}"/>
    <cellStyle name="Currency 2 3" xfId="1803" xr:uid="{00000000-0005-0000-0000-0000F72B0000}"/>
    <cellStyle name="Currency 2 3 2" xfId="4450" xr:uid="{00000000-0005-0000-0000-0000F82B0000}"/>
    <cellStyle name="Currency 2 3 3" xfId="8315" xr:uid="{00000000-0005-0000-0000-0000F92B0000}"/>
    <cellStyle name="Currency 2 3 3 2" xfId="15406" xr:uid="{00000000-0005-0000-0000-0000FA2B0000}"/>
    <cellStyle name="Currency 3" xfId="45" xr:uid="{00000000-0005-0000-0000-0000FB2B0000}"/>
    <cellStyle name="Currency 3 10" xfId="1085" xr:uid="{00000000-0005-0000-0000-0000FC2B0000}"/>
    <cellStyle name="Currency 3 11" xfId="1086" xr:uid="{00000000-0005-0000-0000-0000FD2B0000}"/>
    <cellStyle name="Currency 3 11 2" xfId="4451" xr:uid="{00000000-0005-0000-0000-0000FE2B0000}"/>
    <cellStyle name="Currency 3 11 3" xfId="8316" xr:uid="{00000000-0005-0000-0000-0000FF2B0000}"/>
    <cellStyle name="Currency 3 11 3 2" xfId="15407" xr:uid="{00000000-0005-0000-0000-0000002C0000}"/>
    <cellStyle name="Currency 3 12" xfId="1087" xr:uid="{00000000-0005-0000-0000-0000012C0000}"/>
    <cellStyle name="Currency 3 12 2" xfId="4453" xr:uid="{00000000-0005-0000-0000-0000022C0000}"/>
    <cellStyle name="Currency 3 12 3" xfId="4452" xr:uid="{00000000-0005-0000-0000-0000032C0000}"/>
    <cellStyle name="Currency 3 12 3 2" xfId="11894" xr:uid="{00000000-0005-0000-0000-0000042C0000}"/>
    <cellStyle name="Currency 3 12 4" xfId="8398" xr:uid="{00000000-0005-0000-0000-0000052C0000}"/>
    <cellStyle name="Currency 3 12 4 2" xfId="15441" xr:uid="{00000000-0005-0000-0000-0000062C0000}"/>
    <cellStyle name="Currency 3 13" xfId="1088" xr:uid="{00000000-0005-0000-0000-0000072C0000}"/>
    <cellStyle name="Currency 3 13 2" xfId="8487" xr:uid="{00000000-0005-0000-0000-0000082C0000}"/>
    <cellStyle name="Currency 3 13 2 2" xfId="15530" xr:uid="{00000000-0005-0000-0000-0000092C0000}"/>
    <cellStyle name="Currency 3 14" xfId="1089" xr:uid="{00000000-0005-0000-0000-00000A2C0000}"/>
    <cellStyle name="Currency 3 14 2" xfId="1090" xr:uid="{00000000-0005-0000-0000-00000B2C0000}"/>
    <cellStyle name="Currency 3 14 2 2" xfId="2647" xr:uid="{00000000-0005-0000-0000-00000C2C0000}"/>
    <cellStyle name="Currency 3 14 3" xfId="2646" xr:uid="{00000000-0005-0000-0000-00000D2C0000}"/>
    <cellStyle name="Currency 3 14 4" xfId="8576" xr:uid="{00000000-0005-0000-0000-00000E2C0000}"/>
    <cellStyle name="Currency 3 14 4 2" xfId="15619" xr:uid="{00000000-0005-0000-0000-00000F2C0000}"/>
    <cellStyle name="Currency 3 15" xfId="1091" xr:uid="{00000000-0005-0000-0000-0000102C0000}"/>
    <cellStyle name="Currency 3 15 2" xfId="2648" xr:uid="{00000000-0005-0000-0000-0000112C0000}"/>
    <cellStyle name="Currency 3 15 3" xfId="7728" xr:uid="{00000000-0005-0000-0000-0000122C0000}"/>
    <cellStyle name="Currency 3 15 3 2" xfId="14820" xr:uid="{00000000-0005-0000-0000-0000132C0000}"/>
    <cellStyle name="Currency 3 16" xfId="1092" xr:uid="{00000000-0005-0000-0000-0000142C0000}"/>
    <cellStyle name="Currency 3 16 2" xfId="2649" xr:uid="{00000000-0005-0000-0000-0000152C0000}"/>
    <cellStyle name="Currency 3 17" xfId="1093" xr:uid="{00000000-0005-0000-0000-0000162C0000}"/>
    <cellStyle name="Currency 3 17 2" xfId="2650" xr:uid="{00000000-0005-0000-0000-0000172C0000}"/>
    <cellStyle name="Currency 3 18" xfId="1094" xr:uid="{00000000-0005-0000-0000-0000182C0000}"/>
    <cellStyle name="Currency 3 18 2" xfId="2651" xr:uid="{00000000-0005-0000-0000-0000192C0000}"/>
    <cellStyle name="Currency 3 19" xfId="1095" xr:uid="{00000000-0005-0000-0000-00001A2C0000}"/>
    <cellStyle name="Currency 3 19 2" xfId="2652" xr:uid="{00000000-0005-0000-0000-00001B2C0000}"/>
    <cellStyle name="Currency 3 2" xfId="1096" xr:uid="{00000000-0005-0000-0000-00001C2C0000}"/>
    <cellStyle name="Currency 3 2 10" xfId="2653" xr:uid="{00000000-0005-0000-0000-00001D2C0000}"/>
    <cellStyle name="Currency 3 2 11" xfId="2987" xr:uid="{00000000-0005-0000-0000-00001E2C0000}"/>
    <cellStyle name="Currency 3 2 11 2" xfId="4454" xr:uid="{00000000-0005-0000-0000-00001F2C0000}"/>
    <cellStyle name="Currency 3 2 11 2 2" xfId="11895" xr:uid="{00000000-0005-0000-0000-0000202C0000}"/>
    <cellStyle name="Currency 3 2 11 3" xfId="6913" xr:uid="{00000000-0005-0000-0000-0000212C0000}"/>
    <cellStyle name="Currency 3 2 12" xfId="3144" xr:uid="{00000000-0005-0000-0000-0000222C0000}"/>
    <cellStyle name="Currency 3 2 12 2" xfId="10655" xr:uid="{00000000-0005-0000-0000-0000232C0000}"/>
    <cellStyle name="Currency 3 2 13" xfId="4737" xr:uid="{00000000-0005-0000-0000-0000242C0000}"/>
    <cellStyle name="Currency 3 2 13 2" xfId="12015" xr:uid="{00000000-0005-0000-0000-0000252C0000}"/>
    <cellStyle name="Currency 3 2 14" xfId="5318" xr:uid="{00000000-0005-0000-0000-0000262C0000}"/>
    <cellStyle name="Currency 3 2 14 2" xfId="12596" xr:uid="{00000000-0005-0000-0000-0000272C0000}"/>
    <cellStyle name="Currency 3 2 15" xfId="7204" xr:uid="{00000000-0005-0000-0000-0000282C0000}"/>
    <cellStyle name="Currency 3 2 15 2" xfId="14296" xr:uid="{00000000-0005-0000-0000-0000292C0000}"/>
    <cellStyle name="Currency 3 2 2" xfId="1097" xr:uid="{00000000-0005-0000-0000-00002A2C0000}"/>
    <cellStyle name="Currency 3 2 2 2" xfId="1098" xr:uid="{00000000-0005-0000-0000-00002B2C0000}"/>
    <cellStyle name="Currency 3 2 2 2 2" xfId="1099" xr:uid="{00000000-0005-0000-0000-00002C2C0000}"/>
    <cellStyle name="Currency 3 2 2 2 2 2" xfId="1100" xr:uid="{00000000-0005-0000-0000-00002D2C0000}"/>
    <cellStyle name="Currency 3 2 2 2 2 2 2" xfId="2654" xr:uid="{00000000-0005-0000-0000-00002E2C0000}"/>
    <cellStyle name="Currency 3 2 2 2 2 2 3" xfId="8263" xr:uid="{00000000-0005-0000-0000-00002F2C0000}"/>
    <cellStyle name="Currency 3 2 2 2 2 2 3 2" xfId="15355" xr:uid="{00000000-0005-0000-0000-0000302C0000}"/>
    <cellStyle name="Currency 3 2 2 2 2 3" xfId="3651" xr:uid="{00000000-0005-0000-0000-0000312C0000}"/>
    <cellStyle name="Currency 3 2 2 2 2 3 2" xfId="4455" xr:uid="{00000000-0005-0000-0000-0000322C0000}"/>
    <cellStyle name="Currency 3 2 2 2 2 3 3" xfId="11159" xr:uid="{00000000-0005-0000-0000-0000332C0000}"/>
    <cellStyle name="Currency 3 2 2 2 2 4" xfId="5215" xr:uid="{00000000-0005-0000-0000-0000342C0000}"/>
    <cellStyle name="Currency 3 2 2 2 2 4 2" xfId="6914" xr:uid="{00000000-0005-0000-0000-0000352C0000}"/>
    <cellStyle name="Currency 3 2 2 2 2 4 3" xfId="12493" xr:uid="{00000000-0005-0000-0000-0000362C0000}"/>
    <cellStyle name="Currency 3 2 2 2 2 5" xfId="5796" xr:uid="{00000000-0005-0000-0000-0000372C0000}"/>
    <cellStyle name="Currency 3 2 2 2 2 5 2" xfId="13074" xr:uid="{00000000-0005-0000-0000-0000382C0000}"/>
    <cellStyle name="Currency 3 2 2 2 2 6" xfId="7682" xr:uid="{00000000-0005-0000-0000-0000392C0000}"/>
    <cellStyle name="Currency 3 2 2 2 2 6 2" xfId="14774" xr:uid="{00000000-0005-0000-0000-00003A2C0000}"/>
    <cellStyle name="Currency 3 2 2 2 3" xfId="1101" xr:uid="{00000000-0005-0000-0000-00003B2C0000}"/>
    <cellStyle name="Currency 3 2 2 2 3 2" xfId="2655" xr:uid="{00000000-0005-0000-0000-00003C2C0000}"/>
    <cellStyle name="Currency 3 2 2 2 3 3" xfId="7974" xr:uid="{00000000-0005-0000-0000-00003D2C0000}"/>
    <cellStyle name="Currency 3 2 2 2 3 3 2" xfId="15066" xr:uid="{00000000-0005-0000-0000-00003E2C0000}"/>
    <cellStyle name="Currency 3 2 2 2 4" xfId="3351" xr:uid="{00000000-0005-0000-0000-00003F2C0000}"/>
    <cellStyle name="Currency 3 2 2 2 4 2" xfId="4456" xr:uid="{00000000-0005-0000-0000-0000402C0000}"/>
    <cellStyle name="Currency 3 2 2 2 4 3" xfId="10862" xr:uid="{00000000-0005-0000-0000-0000412C0000}"/>
    <cellStyle name="Currency 3 2 2 2 5" xfId="4926" xr:uid="{00000000-0005-0000-0000-0000422C0000}"/>
    <cellStyle name="Currency 3 2 2 2 5 2" xfId="6915" xr:uid="{00000000-0005-0000-0000-0000432C0000}"/>
    <cellStyle name="Currency 3 2 2 2 5 3" xfId="12204" xr:uid="{00000000-0005-0000-0000-0000442C0000}"/>
    <cellStyle name="Currency 3 2 2 2 6" xfId="5507" xr:uid="{00000000-0005-0000-0000-0000452C0000}"/>
    <cellStyle name="Currency 3 2 2 2 6 2" xfId="12785" xr:uid="{00000000-0005-0000-0000-0000462C0000}"/>
    <cellStyle name="Currency 3 2 2 2 7" xfId="7393" xr:uid="{00000000-0005-0000-0000-0000472C0000}"/>
    <cellStyle name="Currency 3 2 2 2 7 2" xfId="14485" xr:uid="{00000000-0005-0000-0000-0000482C0000}"/>
    <cellStyle name="Currency 3 2 2 3" xfId="1102" xr:uid="{00000000-0005-0000-0000-0000492C0000}"/>
    <cellStyle name="Currency 3 2 2 3 2" xfId="1103" xr:uid="{00000000-0005-0000-0000-00004A2C0000}"/>
    <cellStyle name="Currency 3 2 2 3 2 2" xfId="2656" xr:uid="{00000000-0005-0000-0000-00004B2C0000}"/>
    <cellStyle name="Currency 3 2 2 3 2 3" xfId="8120" xr:uid="{00000000-0005-0000-0000-00004C2C0000}"/>
    <cellStyle name="Currency 3 2 2 3 2 3 2" xfId="15212" xr:uid="{00000000-0005-0000-0000-00004D2C0000}"/>
    <cellStyle name="Currency 3 2 2 3 3" xfId="3508" xr:uid="{00000000-0005-0000-0000-00004E2C0000}"/>
    <cellStyle name="Currency 3 2 2 3 3 2" xfId="4457" xr:uid="{00000000-0005-0000-0000-00004F2C0000}"/>
    <cellStyle name="Currency 3 2 2 3 3 3" xfId="11016" xr:uid="{00000000-0005-0000-0000-0000502C0000}"/>
    <cellStyle name="Currency 3 2 2 3 4" xfId="5072" xr:uid="{00000000-0005-0000-0000-0000512C0000}"/>
    <cellStyle name="Currency 3 2 2 3 4 2" xfId="6916" xr:uid="{00000000-0005-0000-0000-0000522C0000}"/>
    <cellStyle name="Currency 3 2 2 3 4 3" xfId="12350" xr:uid="{00000000-0005-0000-0000-0000532C0000}"/>
    <cellStyle name="Currency 3 2 2 3 5" xfId="5653" xr:uid="{00000000-0005-0000-0000-0000542C0000}"/>
    <cellStyle name="Currency 3 2 2 3 5 2" xfId="12931" xr:uid="{00000000-0005-0000-0000-0000552C0000}"/>
    <cellStyle name="Currency 3 2 2 3 6" xfId="7539" xr:uid="{00000000-0005-0000-0000-0000562C0000}"/>
    <cellStyle name="Currency 3 2 2 3 6 2" xfId="14631" xr:uid="{00000000-0005-0000-0000-0000572C0000}"/>
    <cellStyle name="Currency 3 2 2 4" xfId="1104" xr:uid="{00000000-0005-0000-0000-0000582C0000}"/>
    <cellStyle name="Currency 3 2 2 4 2" xfId="8467" xr:uid="{00000000-0005-0000-0000-0000592C0000}"/>
    <cellStyle name="Currency 3 2 2 4 2 2" xfId="15510" xr:uid="{00000000-0005-0000-0000-00005A2C0000}"/>
    <cellStyle name="Currency 3 2 2 5" xfId="1105" xr:uid="{00000000-0005-0000-0000-00005B2C0000}"/>
    <cellStyle name="Currency 3 2 2 5 2" xfId="2657" xr:uid="{00000000-0005-0000-0000-00005C2C0000}"/>
    <cellStyle name="Currency 3 2 2 5 3" xfId="8556" xr:uid="{00000000-0005-0000-0000-00005D2C0000}"/>
    <cellStyle name="Currency 3 2 2 5 3 2" xfId="15599" xr:uid="{00000000-0005-0000-0000-00005E2C0000}"/>
    <cellStyle name="Currency 3 2 2 6" xfId="3206" xr:uid="{00000000-0005-0000-0000-00005F2C0000}"/>
    <cellStyle name="Currency 3 2 2 6 2" xfId="4458" xr:uid="{00000000-0005-0000-0000-0000602C0000}"/>
    <cellStyle name="Currency 3 2 2 6 3" xfId="7831" xr:uid="{00000000-0005-0000-0000-0000612C0000}"/>
    <cellStyle name="Currency 3 2 2 6 3 2" xfId="14923" xr:uid="{00000000-0005-0000-0000-0000622C0000}"/>
    <cellStyle name="Currency 3 2 2 6 4" xfId="10717" xr:uid="{00000000-0005-0000-0000-0000632C0000}"/>
    <cellStyle name="Currency 3 2 2 7" xfId="4783" xr:uid="{00000000-0005-0000-0000-0000642C0000}"/>
    <cellStyle name="Currency 3 2 2 7 2" xfId="6917" xr:uid="{00000000-0005-0000-0000-0000652C0000}"/>
    <cellStyle name="Currency 3 2 2 7 3" xfId="12061" xr:uid="{00000000-0005-0000-0000-0000662C0000}"/>
    <cellStyle name="Currency 3 2 2 8" xfId="5364" xr:uid="{00000000-0005-0000-0000-0000672C0000}"/>
    <cellStyle name="Currency 3 2 2 8 2" xfId="12642" xr:uid="{00000000-0005-0000-0000-0000682C0000}"/>
    <cellStyle name="Currency 3 2 2 9" xfId="7250" xr:uid="{00000000-0005-0000-0000-0000692C0000}"/>
    <cellStyle name="Currency 3 2 2 9 2" xfId="14342" xr:uid="{00000000-0005-0000-0000-00006A2C0000}"/>
    <cellStyle name="Currency 3 2 3" xfId="1106" xr:uid="{00000000-0005-0000-0000-00006B2C0000}"/>
    <cellStyle name="Currency 3 2 3 2" xfId="1107" xr:uid="{00000000-0005-0000-0000-00006C2C0000}"/>
    <cellStyle name="Currency 3 2 3 2 2" xfId="1108" xr:uid="{00000000-0005-0000-0000-00006D2C0000}"/>
    <cellStyle name="Currency 3 2 3 2 2 2" xfId="2658" xr:uid="{00000000-0005-0000-0000-00006E2C0000}"/>
    <cellStyle name="Currency 3 2 3 2 2 3" xfId="8217" xr:uid="{00000000-0005-0000-0000-00006F2C0000}"/>
    <cellStyle name="Currency 3 2 3 2 2 3 2" xfId="15309" xr:uid="{00000000-0005-0000-0000-0000702C0000}"/>
    <cellStyle name="Currency 3 2 3 2 3" xfId="3605" xr:uid="{00000000-0005-0000-0000-0000712C0000}"/>
    <cellStyle name="Currency 3 2 3 2 3 2" xfId="4459" xr:uid="{00000000-0005-0000-0000-0000722C0000}"/>
    <cellStyle name="Currency 3 2 3 2 3 3" xfId="11113" xr:uid="{00000000-0005-0000-0000-0000732C0000}"/>
    <cellStyle name="Currency 3 2 3 2 4" xfId="5169" xr:uid="{00000000-0005-0000-0000-0000742C0000}"/>
    <cellStyle name="Currency 3 2 3 2 4 2" xfId="6918" xr:uid="{00000000-0005-0000-0000-0000752C0000}"/>
    <cellStyle name="Currency 3 2 3 2 4 3" xfId="12447" xr:uid="{00000000-0005-0000-0000-0000762C0000}"/>
    <cellStyle name="Currency 3 2 3 2 5" xfId="5750" xr:uid="{00000000-0005-0000-0000-0000772C0000}"/>
    <cellStyle name="Currency 3 2 3 2 5 2" xfId="13028" xr:uid="{00000000-0005-0000-0000-0000782C0000}"/>
    <cellStyle name="Currency 3 2 3 2 6" xfId="7636" xr:uid="{00000000-0005-0000-0000-0000792C0000}"/>
    <cellStyle name="Currency 3 2 3 2 6 2" xfId="14728" xr:uid="{00000000-0005-0000-0000-00007A2C0000}"/>
    <cellStyle name="Currency 3 2 3 3" xfId="1109" xr:uid="{00000000-0005-0000-0000-00007B2C0000}"/>
    <cellStyle name="Currency 3 2 3 3 2" xfId="2659" xr:uid="{00000000-0005-0000-0000-00007C2C0000}"/>
    <cellStyle name="Currency 3 2 3 3 3" xfId="7928" xr:uid="{00000000-0005-0000-0000-00007D2C0000}"/>
    <cellStyle name="Currency 3 2 3 3 3 2" xfId="15020" xr:uid="{00000000-0005-0000-0000-00007E2C0000}"/>
    <cellStyle name="Currency 3 2 3 4" xfId="3305" xr:uid="{00000000-0005-0000-0000-00007F2C0000}"/>
    <cellStyle name="Currency 3 2 3 4 2" xfId="4460" xr:uid="{00000000-0005-0000-0000-0000802C0000}"/>
    <cellStyle name="Currency 3 2 3 4 3" xfId="10816" xr:uid="{00000000-0005-0000-0000-0000812C0000}"/>
    <cellStyle name="Currency 3 2 3 5" xfId="4880" xr:uid="{00000000-0005-0000-0000-0000822C0000}"/>
    <cellStyle name="Currency 3 2 3 5 2" xfId="6919" xr:uid="{00000000-0005-0000-0000-0000832C0000}"/>
    <cellStyle name="Currency 3 2 3 5 3" xfId="12158" xr:uid="{00000000-0005-0000-0000-0000842C0000}"/>
    <cellStyle name="Currency 3 2 3 6" xfId="5461" xr:uid="{00000000-0005-0000-0000-0000852C0000}"/>
    <cellStyle name="Currency 3 2 3 6 2" xfId="12739" xr:uid="{00000000-0005-0000-0000-0000862C0000}"/>
    <cellStyle name="Currency 3 2 3 7" xfId="7347" xr:uid="{00000000-0005-0000-0000-0000872C0000}"/>
    <cellStyle name="Currency 3 2 3 7 2" xfId="14439" xr:uid="{00000000-0005-0000-0000-0000882C0000}"/>
    <cellStyle name="Currency 3 2 4" xfId="1110" xr:uid="{00000000-0005-0000-0000-0000892C0000}"/>
    <cellStyle name="Currency 3 2 4 2" xfId="1111" xr:uid="{00000000-0005-0000-0000-00008A2C0000}"/>
    <cellStyle name="Currency 3 2 4 2 2" xfId="2660" xr:uid="{00000000-0005-0000-0000-00008B2C0000}"/>
    <cellStyle name="Currency 3 2 4 2 3" xfId="8074" xr:uid="{00000000-0005-0000-0000-00008C2C0000}"/>
    <cellStyle name="Currency 3 2 4 2 3 2" xfId="15166" xr:uid="{00000000-0005-0000-0000-00008D2C0000}"/>
    <cellStyle name="Currency 3 2 4 3" xfId="3462" xr:uid="{00000000-0005-0000-0000-00008E2C0000}"/>
    <cellStyle name="Currency 3 2 4 3 2" xfId="4461" xr:uid="{00000000-0005-0000-0000-00008F2C0000}"/>
    <cellStyle name="Currency 3 2 4 3 3" xfId="10970" xr:uid="{00000000-0005-0000-0000-0000902C0000}"/>
    <cellStyle name="Currency 3 2 4 4" xfId="5026" xr:uid="{00000000-0005-0000-0000-0000912C0000}"/>
    <cellStyle name="Currency 3 2 4 4 2" xfId="6920" xr:uid="{00000000-0005-0000-0000-0000922C0000}"/>
    <cellStyle name="Currency 3 2 4 4 3" xfId="12304" xr:uid="{00000000-0005-0000-0000-0000932C0000}"/>
    <cellStyle name="Currency 3 2 4 5" xfId="5607" xr:uid="{00000000-0005-0000-0000-0000942C0000}"/>
    <cellStyle name="Currency 3 2 4 5 2" xfId="12885" xr:uid="{00000000-0005-0000-0000-0000952C0000}"/>
    <cellStyle name="Currency 3 2 4 6" xfId="7493" xr:uid="{00000000-0005-0000-0000-0000962C0000}"/>
    <cellStyle name="Currency 3 2 4 6 2" xfId="14585" xr:uid="{00000000-0005-0000-0000-0000972C0000}"/>
    <cellStyle name="Currency 3 2 5" xfId="1112" xr:uid="{00000000-0005-0000-0000-0000982C0000}"/>
    <cellStyle name="Currency 3 2 5 2" xfId="1113" xr:uid="{00000000-0005-0000-0000-0000992C0000}"/>
    <cellStyle name="Currency 3 2 5 2 2" xfId="2662" xr:uid="{00000000-0005-0000-0000-00009A2C0000}"/>
    <cellStyle name="Currency 3 2 5 3" xfId="2661" xr:uid="{00000000-0005-0000-0000-00009B2C0000}"/>
    <cellStyle name="Currency 3 2 5 4" xfId="8317" xr:uid="{00000000-0005-0000-0000-00009C2C0000}"/>
    <cellStyle name="Currency 3 2 5 4 2" xfId="15408" xr:uid="{00000000-0005-0000-0000-00009D2C0000}"/>
    <cellStyle name="Currency 3 2 6" xfId="1114" xr:uid="{00000000-0005-0000-0000-00009E2C0000}"/>
    <cellStyle name="Currency 3 2 6 2" xfId="8421" xr:uid="{00000000-0005-0000-0000-00009F2C0000}"/>
    <cellStyle name="Currency 3 2 6 2 2" xfId="15464" xr:uid="{00000000-0005-0000-0000-0000A02C0000}"/>
    <cellStyle name="Currency 3 2 7" xfId="1115" xr:uid="{00000000-0005-0000-0000-0000A12C0000}"/>
    <cellStyle name="Currency 3 2 7 2" xfId="2663" xr:uid="{00000000-0005-0000-0000-0000A22C0000}"/>
    <cellStyle name="Currency 3 2 7 3" xfId="8510" xr:uid="{00000000-0005-0000-0000-0000A32C0000}"/>
    <cellStyle name="Currency 3 2 7 3 2" xfId="15553" xr:uid="{00000000-0005-0000-0000-0000A42C0000}"/>
    <cellStyle name="Currency 3 2 8" xfId="1116" xr:uid="{00000000-0005-0000-0000-0000A52C0000}"/>
    <cellStyle name="Currency 3 2 8 2" xfId="2664" xr:uid="{00000000-0005-0000-0000-0000A62C0000}"/>
    <cellStyle name="Currency 3 2 8 3" xfId="7785" xr:uid="{00000000-0005-0000-0000-0000A72C0000}"/>
    <cellStyle name="Currency 3 2 8 3 2" xfId="14877" xr:uid="{00000000-0005-0000-0000-0000A82C0000}"/>
    <cellStyle name="Currency 3 2 9" xfId="1829" xr:uid="{00000000-0005-0000-0000-0000A92C0000}"/>
    <cellStyle name="Currency 3 2 9 2" xfId="4462" xr:uid="{00000000-0005-0000-0000-0000AA2C0000}"/>
    <cellStyle name="Currency 3 2 9 2 2" xfId="11896" xr:uid="{00000000-0005-0000-0000-0000AB2C0000}"/>
    <cellStyle name="Currency 3 2 9 3" xfId="6921" xr:uid="{00000000-0005-0000-0000-0000AC2C0000}"/>
    <cellStyle name="Currency 3 2 9 4" xfId="9625" xr:uid="{00000000-0005-0000-0000-0000AD2C0000}"/>
    <cellStyle name="Currency 3 20" xfId="1117" xr:uid="{00000000-0005-0000-0000-0000AE2C0000}"/>
    <cellStyle name="Currency 3 20 2" xfId="2665" xr:uid="{00000000-0005-0000-0000-0000AF2C0000}"/>
    <cellStyle name="Currency 3 21" xfId="1775" xr:uid="{00000000-0005-0000-0000-0000B02C0000}"/>
    <cellStyle name="Currency 3 21 2" xfId="3012" xr:uid="{00000000-0005-0000-0000-0000B12C0000}"/>
    <cellStyle name="Currency 3 21 2 2" xfId="10529" xr:uid="{00000000-0005-0000-0000-0000B22C0000}"/>
    <cellStyle name="Currency 3 21 3" xfId="4463" xr:uid="{00000000-0005-0000-0000-0000B32C0000}"/>
    <cellStyle name="Currency 3 21 3 2" xfId="11897" xr:uid="{00000000-0005-0000-0000-0000B42C0000}"/>
    <cellStyle name="Currency 3 21 4" xfId="6922" xr:uid="{00000000-0005-0000-0000-0000B52C0000}"/>
    <cellStyle name="Currency 3 21 5" xfId="9591" xr:uid="{00000000-0005-0000-0000-0000B62C0000}"/>
    <cellStyle name="Currency 3 22" xfId="1805" xr:uid="{00000000-0005-0000-0000-0000B72C0000}"/>
    <cellStyle name="Currency 3 22 2" xfId="4464" xr:uid="{00000000-0005-0000-0000-0000B82C0000}"/>
    <cellStyle name="Currency 3 22 2 2" xfId="11898" xr:uid="{00000000-0005-0000-0000-0000B92C0000}"/>
    <cellStyle name="Currency 3 22 3" xfId="6923" xr:uid="{00000000-0005-0000-0000-0000BA2C0000}"/>
    <cellStyle name="Currency 3 22 4" xfId="9608" xr:uid="{00000000-0005-0000-0000-0000BB2C0000}"/>
    <cellStyle name="Currency 3 23" xfId="2645" xr:uid="{00000000-0005-0000-0000-0000BC2C0000}"/>
    <cellStyle name="Currency 3 24" xfId="3052" xr:uid="{00000000-0005-0000-0000-0000BD2C0000}"/>
    <cellStyle name="Currency 3 24 2" xfId="10563" xr:uid="{00000000-0005-0000-0000-0000BE2C0000}"/>
    <cellStyle name="Currency 3 25" xfId="4680" xr:uid="{00000000-0005-0000-0000-0000BF2C0000}"/>
    <cellStyle name="Currency 3 25 2" xfId="11958" xr:uid="{00000000-0005-0000-0000-0000C02C0000}"/>
    <cellStyle name="Currency 3 26" xfId="5261" xr:uid="{00000000-0005-0000-0000-0000C12C0000}"/>
    <cellStyle name="Currency 3 26 2" xfId="12539" xr:uid="{00000000-0005-0000-0000-0000C22C0000}"/>
    <cellStyle name="Currency 3 27" xfId="7117" xr:uid="{00000000-0005-0000-0000-0000C32C0000}"/>
    <cellStyle name="Currency 3 27 2" xfId="14209" xr:uid="{00000000-0005-0000-0000-0000C42C0000}"/>
    <cellStyle name="Currency 3 28" xfId="7147" xr:uid="{00000000-0005-0000-0000-0000C52C0000}"/>
    <cellStyle name="Currency 3 28 2" xfId="14239" xr:uid="{00000000-0005-0000-0000-0000C62C0000}"/>
    <cellStyle name="Currency 3 29" xfId="1084" xr:uid="{00000000-0005-0000-0000-0000C72C0000}"/>
    <cellStyle name="Currency 3 3" xfId="1118" xr:uid="{00000000-0005-0000-0000-0000C82C0000}"/>
    <cellStyle name="Currency 3 3 2" xfId="1119" xr:uid="{00000000-0005-0000-0000-0000C92C0000}"/>
    <cellStyle name="Currency 3 3 2 2" xfId="1120" xr:uid="{00000000-0005-0000-0000-0000CA2C0000}"/>
    <cellStyle name="Currency 3 3 2 2 2" xfId="1121" xr:uid="{00000000-0005-0000-0000-0000CB2C0000}"/>
    <cellStyle name="Currency 3 3 2 2 2 2" xfId="2666" xr:uid="{00000000-0005-0000-0000-0000CC2C0000}"/>
    <cellStyle name="Currency 3 3 2 2 2 3" xfId="8240" xr:uid="{00000000-0005-0000-0000-0000CD2C0000}"/>
    <cellStyle name="Currency 3 3 2 2 2 3 2" xfId="15332" xr:uid="{00000000-0005-0000-0000-0000CE2C0000}"/>
    <cellStyle name="Currency 3 3 2 2 3" xfId="3628" xr:uid="{00000000-0005-0000-0000-0000CF2C0000}"/>
    <cellStyle name="Currency 3 3 2 2 3 2" xfId="4465" xr:uid="{00000000-0005-0000-0000-0000D02C0000}"/>
    <cellStyle name="Currency 3 3 2 2 3 3" xfId="11136" xr:uid="{00000000-0005-0000-0000-0000D12C0000}"/>
    <cellStyle name="Currency 3 3 2 2 4" xfId="5192" xr:uid="{00000000-0005-0000-0000-0000D22C0000}"/>
    <cellStyle name="Currency 3 3 2 2 4 2" xfId="6924" xr:uid="{00000000-0005-0000-0000-0000D32C0000}"/>
    <cellStyle name="Currency 3 3 2 2 4 3" xfId="12470" xr:uid="{00000000-0005-0000-0000-0000D42C0000}"/>
    <cellStyle name="Currency 3 3 2 2 5" xfId="5773" xr:uid="{00000000-0005-0000-0000-0000D52C0000}"/>
    <cellStyle name="Currency 3 3 2 2 5 2" xfId="13051" xr:uid="{00000000-0005-0000-0000-0000D62C0000}"/>
    <cellStyle name="Currency 3 3 2 2 6" xfId="7659" xr:uid="{00000000-0005-0000-0000-0000D72C0000}"/>
    <cellStyle name="Currency 3 3 2 2 6 2" xfId="14751" xr:uid="{00000000-0005-0000-0000-0000D82C0000}"/>
    <cellStyle name="Currency 3 3 2 3" xfId="1122" xr:uid="{00000000-0005-0000-0000-0000D92C0000}"/>
    <cellStyle name="Currency 3 3 2 3 2" xfId="2667" xr:uid="{00000000-0005-0000-0000-0000DA2C0000}"/>
    <cellStyle name="Currency 3 3 2 3 3" xfId="7951" xr:uid="{00000000-0005-0000-0000-0000DB2C0000}"/>
    <cellStyle name="Currency 3 3 2 3 3 2" xfId="15043" xr:uid="{00000000-0005-0000-0000-0000DC2C0000}"/>
    <cellStyle name="Currency 3 3 2 4" xfId="3328" xr:uid="{00000000-0005-0000-0000-0000DD2C0000}"/>
    <cellStyle name="Currency 3 3 2 4 2" xfId="4466" xr:uid="{00000000-0005-0000-0000-0000DE2C0000}"/>
    <cellStyle name="Currency 3 3 2 4 3" xfId="10839" xr:uid="{00000000-0005-0000-0000-0000DF2C0000}"/>
    <cellStyle name="Currency 3 3 2 5" xfId="4903" xr:uid="{00000000-0005-0000-0000-0000E02C0000}"/>
    <cellStyle name="Currency 3 3 2 5 2" xfId="6925" xr:uid="{00000000-0005-0000-0000-0000E12C0000}"/>
    <cellStyle name="Currency 3 3 2 5 3" xfId="12181" xr:uid="{00000000-0005-0000-0000-0000E22C0000}"/>
    <cellStyle name="Currency 3 3 2 6" xfId="5484" xr:uid="{00000000-0005-0000-0000-0000E32C0000}"/>
    <cellStyle name="Currency 3 3 2 6 2" xfId="12762" xr:uid="{00000000-0005-0000-0000-0000E42C0000}"/>
    <cellStyle name="Currency 3 3 2 7" xfId="7370" xr:uid="{00000000-0005-0000-0000-0000E52C0000}"/>
    <cellStyle name="Currency 3 3 2 7 2" xfId="14462" xr:uid="{00000000-0005-0000-0000-0000E62C0000}"/>
    <cellStyle name="Currency 3 3 3" xfId="1123" xr:uid="{00000000-0005-0000-0000-0000E72C0000}"/>
    <cellStyle name="Currency 3 3 3 2" xfId="1124" xr:uid="{00000000-0005-0000-0000-0000E82C0000}"/>
    <cellStyle name="Currency 3 3 3 2 2" xfId="2668" xr:uid="{00000000-0005-0000-0000-0000E92C0000}"/>
    <cellStyle name="Currency 3 3 3 2 3" xfId="8097" xr:uid="{00000000-0005-0000-0000-0000EA2C0000}"/>
    <cellStyle name="Currency 3 3 3 2 3 2" xfId="15189" xr:uid="{00000000-0005-0000-0000-0000EB2C0000}"/>
    <cellStyle name="Currency 3 3 3 3" xfId="3485" xr:uid="{00000000-0005-0000-0000-0000EC2C0000}"/>
    <cellStyle name="Currency 3 3 3 3 2" xfId="4467" xr:uid="{00000000-0005-0000-0000-0000ED2C0000}"/>
    <cellStyle name="Currency 3 3 3 3 3" xfId="10993" xr:uid="{00000000-0005-0000-0000-0000EE2C0000}"/>
    <cellStyle name="Currency 3 3 3 4" xfId="5049" xr:uid="{00000000-0005-0000-0000-0000EF2C0000}"/>
    <cellStyle name="Currency 3 3 3 4 2" xfId="6926" xr:uid="{00000000-0005-0000-0000-0000F02C0000}"/>
    <cellStyle name="Currency 3 3 3 4 3" xfId="12327" xr:uid="{00000000-0005-0000-0000-0000F12C0000}"/>
    <cellStyle name="Currency 3 3 3 5" xfId="5630" xr:uid="{00000000-0005-0000-0000-0000F22C0000}"/>
    <cellStyle name="Currency 3 3 3 5 2" xfId="12908" xr:uid="{00000000-0005-0000-0000-0000F32C0000}"/>
    <cellStyle name="Currency 3 3 3 6" xfId="7516" xr:uid="{00000000-0005-0000-0000-0000F42C0000}"/>
    <cellStyle name="Currency 3 3 3 6 2" xfId="14608" xr:uid="{00000000-0005-0000-0000-0000F52C0000}"/>
    <cellStyle name="Currency 3 3 4" xfId="1125" xr:uid="{00000000-0005-0000-0000-0000F62C0000}"/>
    <cellStyle name="Currency 3 3 4 2" xfId="4468" xr:uid="{00000000-0005-0000-0000-0000F72C0000}"/>
    <cellStyle name="Currency 3 3 4 3" xfId="8318" xr:uid="{00000000-0005-0000-0000-0000F82C0000}"/>
    <cellStyle name="Currency 3 3 5" xfId="1126" xr:uid="{00000000-0005-0000-0000-0000F92C0000}"/>
    <cellStyle name="Currency 3 3 5 2" xfId="2669" xr:uid="{00000000-0005-0000-0000-0000FA2C0000}"/>
    <cellStyle name="Currency 3 3 5 3" xfId="8444" xr:uid="{00000000-0005-0000-0000-0000FB2C0000}"/>
    <cellStyle name="Currency 3 3 5 3 2" xfId="15487" xr:uid="{00000000-0005-0000-0000-0000FC2C0000}"/>
    <cellStyle name="Currency 3 3 6" xfId="3181" xr:uid="{00000000-0005-0000-0000-0000FD2C0000}"/>
    <cellStyle name="Currency 3 3 6 2" xfId="6927" xr:uid="{00000000-0005-0000-0000-0000FE2C0000}"/>
    <cellStyle name="Currency 3 3 6 3" xfId="8533" xr:uid="{00000000-0005-0000-0000-0000FF2C0000}"/>
    <cellStyle name="Currency 3 3 6 3 2" xfId="15576" xr:uid="{00000000-0005-0000-0000-0000002D0000}"/>
    <cellStyle name="Currency 3 3 6 4" xfId="10692" xr:uid="{00000000-0005-0000-0000-0000012D0000}"/>
    <cellStyle name="Currency 3 3 7" xfId="4760" xr:uid="{00000000-0005-0000-0000-0000022D0000}"/>
    <cellStyle name="Currency 3 3 7 2" xfId="7808" xr:uid="{00000000-0005-0000-0000-0000032D0000}"/>
    <cellStyle name="Currency 3 3 7 2 2" xfId="14900" xr:uid="{00000000-0005-0000-0000-0000042D0000}"/>
    <cellStyle name="Currency 3 3 7 3" xfId="12038" xr:uid="{00000000-0005-0000-0000-0000052D0000}"/>
    <cellStyle name="Currency 3 3 8" xfId="5341" xr:uid="{00000000-0005-0000-0000-0000062D0000}"/>
    <cellStyle name="Currency 3 3 8 2" xfId="12619" xr:uid="{00000000-0005-0000-0000-0000072D0000}"/>
    <cellStyle name="Currency 3 3 9" xfId="7227" xr:uid="{00000000-0005-0000-0000-0000082D0000}"/>
    <cellStyle name="Currency 3 3 9 2" xfId="14319" xr:uid="{00000000-0005-0000-0000-0000092D0000}"/>
    <cellStyle name="Currency 3 30" xfId="8692" xr:uid="{00000000-0005-0000-0000-00000A2D0000}"/>
    <cellStyle name="Currency 3 4" xfId="1127" xr:uid="{00000000-0005-0000-0000-00000B2D0000}"/>
    <cellStyle name="Currency 3 4 2" xfId="1128" xr:uid="{00000000-0005-0000-0000-00000C2D0000}"/>
    <cellStyle name="Currency 3 4 2 2" xfId="1129" xr:uid="{00000000-0005-0000-0000-00000D2D0000}"/>
    <cellStyle name="Currency 3 4 2 2 2" xfId="1130" xr:uid="{00000000-0005-0000-0000-00000E2D0000}"/>
    <cellStyle name="Currency 3 4 2 2 2 2" xfId="2670" xr:uid="{00000000-0005-0000-0000-00000F2D0000}"/>
    <cellStyle name="Currency 3 4 2 2 2 3" xfId="8194" xr:uid="{00000000-0005-0000-0000-0000102D0000}"/>
    <cellStyle name="Currency 3 4 2 2 2 3 2" xfId="15286" xr:uid="{00000000-0005-0000-0000-0000112D0000}"/>
    <cellStyle name="Currency 3 4 2 2 3" xfId="3582" xr:uid="{00000000-0005-0000-0000-0000122D0000}"/>
    <cellStyle name="Currency 3 4 2 2 3 2" xfId="4469" xr:uid="{00000000-0005-0000-0000-0000132D0000}"/>
    <cellStyle name="Currency 3 4 2 2 3 3" xfId="11090" xr:uid="{00000000-0005-0000-0000-0000142D0000}"/>
    <cellStyle name="Currency 3 4 2 2 4" xfId="5146" xr:uid="{00000000-0005-0000-0000-0000152D0000}"/>
    <cellStyle name="Currency 3 4 2 2 4 2" xfId="6928" xr:uid="{00000000-0005-0000-0000-0000162D0000}"/>
    <cellStyle name="Currency 3 4 2 2 4 3" xfId="12424" xr:uid="{00000000-0005-0000-0000-0000172D0000}"/>
    <cellStyle name="Currency 3 4 2 2 5" xfId="5727" xr:uid="{00000000-0005-0000-0000-0000182D0000}"/>
    <cellStyle name="Currency 3 4 2 2 5 2" xfId="13005" xr:uid="{00000000-0005-0000-0000-0000192D0000}"/>
    <cellStyle name="Currency 3 4 2 2 6" xfId="7613" xr:uid="{00000000-0005-0000-0000-00001A2D0000}"/>
    <cellStyle name="Currency 3 4 2 2 6 2" xfId="14705" xr:uid="{00000000-0005-0000-0000-00001B2D0000}"/>
    <cellStyle name="Currency 3 4 2 3" xfId="1131" xr:uid="{00000000-0005-0000-0000-00001C2D0000}"/>
    <cellStyle name="Currency 3 4 2 3 2" xfId="2671" xr:uid="{00000000-0005-0000-0000-00001D2D0000}"/>
    <cellStyle name="Currency 3 4 2 3 3" xfId="7905" xr:uid="{00000000-0005-0000-0000-00001E2D0000}"/>
    <cellStyle name="Currency 3 4 2 3 3 2" xfId="14997" xr:uid="{00000000-0005-0000-0000-00001F2D0000}"/>
    <cellStyle name="Currency 3 4 2 4" xfId="3282" xr:uid="{00000000-0005-0000-0000-0000202D0000}"/>
    <cellStyle name="Currency 3 4 2 4 2" xfId="4470" xr:uid="{00000000-0005-0000-0000-0000212D0000}"/>
    <cellStyle name="Currency 3 4 2 4 3" xfId="10793" xr:uid="{00000000-0005-0000-0000-0000222D0000}"/>
    <cellStyle name="Currency 3 4 2 5" xfId="4857" xr:uid="{00000000-0005-0000-0000-0000232D0000}"/>
    <cellStyle name="Currency 3 4 2 5 2" xfId="6929" xr:uid="{00000000-0005-0000-0000-0000242D0000}"/>
    <cellStyle name="Currency 3 4 2 5 3" xfId="12135" xr:uid="{00000000-0005-0000-0000-0000252D0000}"/>
    <cellStyle name="Currency 3 4 2 6" xfId="5438" xr:uid="{00000000-0005-0000-0000-0000262D0000}"/>
    <cellStyle name="Currency 3 4 2 6 2" xfId="12716" xr:uid="{00000000-0005-0000-0000-0000272D0000}"/>
    <cellStyle name="Currency 3 4 2 7" xfId="7324" xr:uid="{00000000-0005-0000-0000-0000282D0000}"/>
    <cellStyle name="Currency 3 4 2 7 2" xfId="14416" xr:uid="{00000000-0005-0000-0000-0000292D0000}"/>
    <cellStyle name="Currency 3 4 3" xfId="1132" xr:uid="{00000000-0005-0000-0000-00002A2D0000}"/>
    <cellStyle name="Currency 3 4 3 2" xfId="1133" xr:uid="{00000000-0005-0000-0000-00002B2D0000}"/>
    <cellStyle name="Currency 3 4 3 2 2" xfId="2672" xr:uid="{00000000-0005-0000-0000-00002C2D0000}"/>
    <cellStyle name="Currency 3 4 3 2 3" xfId="8054" xr:uid="{00000000-0005-0000-0000-00002D2D0000}"/>
    <cellStyle name="Currency 3 4 3 2 3 2" xfId="15146" xr:uid="{00000000-0005-0000-0000-00002E2D0000}"/>
    <cellStyle name="Currency 3 4 3 3" xfId="3442" xr:uid="{00000000-0005-0000-0000-00002F2D0000}"/>
    <cellStyle name="Currency 3 4 3 3 2" xfId="4471" xr:uid="{00000000-0005-0000-0000-0000302D0000}"/>
    <cellStyle name="Currency 3 4 3 3 3" xfId="10950" xr:uid="{00000000-0005-0000-0000-0000312D0000}"/>
    <cellStyle name="Currency 3 4 3 4" xfId="5006" xr:uid="{00000000-0005-0000-0000-0000322D0000}"/>
    <cellStyle name="Currency 3 4 3 4 2" xfId="6930" xr:uid="{00000000-0005-0000-0000-0000332D0000}"/>
    <cellStyle name="Currency 3 4 3 4 3" xfId="12284" xr:uid="{00000000-0005-0000-0000-0000342D0000}"/>
    <cellStyle name="Currency 3 4 3 5" xfId="5587" xr:uid="{00000000-0005-0000-0000-0000352D0000}"/>
    <cellStyle name="Currency 3 4 3 5 2" xfId="12865" xr:uid="{00000000-0005-0000-0000-0000362D0000}"/>
    <cellStyle name="Currency 3 4 3 6" xfId="7473" xr:uid="{00000000-0005-0000-0000-0000372D0000}"/>
    <cellStyle name="Currency 3 4 3 6 2" xfId="14565" xr:uid="{00000000-0005-0000-0000-0000382D0000}"/>
    <cellStyle name="Currency 3 4 4" xfId="1134" xr:uid="{00000000-0005-0000-0000-0000392D0000}"/>
    <cellStyle name="Currency 3 4 4 2" xfId="7762" xr:uid="{00000000-0005-0000-0000-00003A2D0000}"/>
    <cellStyle name="Currency 3 4 4 2 2" xfId="14854" xr:uid="{00000000-0005-0000-0000-00003B2D0000}"/>
    <cellStyle name="Currency 3 4 5" xfId="1135" xr:uid="{00000000-0005-0000-0000-00003C2D0000}"/>
    <cellStyle name="Currency 3 4 5 2" xfId="2673" xr:uid="{00000000-0005-0000-0000-00003D2D0000}"/>
    <cellStyle name="Currency 3 4 6" xfId="3113" xr:uid="{00000000-0005-0000-0000-00003E2D0000}"/>
    <cellStyle name="Currency 3 4 6 2" xfId="4472" xr:uid="{00000000-0005-0000-0000-00003F2D0000}"/>
    <cellStyle name="Currency 3 4 6 3" xfId="10624" xr:uid="{00000000-0005-0000-0000-0000402D0000}"/>
    <cellStyle name="Currency 3 4 7" xfId="4714" xr:uid="{00000000-0005-0000-0000-0000412D0000}"/>
    <cellStyle name="Currency 3 4 7 2" xfId="6931" xr:uid="{00000000-0005-0000-0000-0000422D0000}"/>
    <cellStyle name="Currency 3 4 7 3" xfId="11992" xr:uid="{00000000-0005-0000-0000-0000432D0000}"/>
    <cellStyle name="Currency 3 4 8" xfId="5295" xr:uid="{00000000-0005-0000-0000-0000442D0000}"/>
    <cellStyle name="Currency 3 4 8 2" xfId="12573" xr:uid="{00000000-0005-0000-0000-0000452D0000}"/>
    <cellStyle name="Currency 3 4 9" xfId="7181" xr:uid="{00000000-0005-0000-0000-0000462D0000}"/>
    <cellStyle name="Currency 3 4 9 2" xfId="14273" xr:uid="{00000000-0005-0000-0000-0000472D0000}"/>
    <cellStyle name="Currency 3 5" xfId="1136" xr:uid="{00000000-0005-0000-0000-0000482D0000}"/>
    <cellStyle name="Currency 3 5 2" xfId="1137" xr:uid="{00000000-0005-0000-0000-0000492D0000}"/>
    <cellStyle name="Currency 3 5 2 2" xfId="1138" xr:uid="{00000000-0005-0000-0000-00004A2D0000}"/>
    <cellStyle name="Currency 3 5 2 2 2" xfId="1139" xr:uid="{00000000-0005-0000-0000-00004B2D0000}"/>
    <cellStyle name="Currency 3 5 2 2 2 2" xfId="2674" xr:uid="{00000000-0005-0000-0000-00004C2D0000}"/>
    <cellStyle name="Currency 3 5 2 2 2 3" xfId="8177" xr:uid="{00000000-0005-0000-0000-00004D2D0000}"/>
    <cellStyle name="Currency 3 5 2 2 2 3 2" xfId="15269" xr:uid="{00000000-0005-0000-0000-00004E2D0000}"/>
    <cellStyle name="Currency 3 5 2 2 3" xfId="3565" xr:uid="{00000000-0005-0000-0000-00004F2D0000}"/>
    <cellStyle name="Currency 3 5 2 2 3 2" xfId="4473" xr:uid="{00000000-0005-0000-0000-0000502D0000}"/>
    <cellStyle name="Currency 3 5 2 2 3 3" xfId="11073" xr:uid="{00000000-0005-0000-0000-0000512D0000}"/>
    <cellStyle name="Currency 3 5 2 2 4" xfId="5129" xr:uid="{00000000-0005-0000-0000-0000522D0000}"/>
    <cellStyle name="Currency 3 5 2 2 4 2" xfId="6932" xr:uid="{00000000-0005-0000-0000-0000532D0000}"/>
    <cellStyle name="Currency 3 5 2 2 4 3" xfId="12407" xr:uid="{00000000-0005-0000-0000-0000542D0000}"/>
    <cellStyle name="Currency 3 5 2 2 5" xfId="5710" xr:uid="{00000000-0005-0000-0000-0000552D0000}"/>
    <cellStyle name="Currency 3 5 2 2 5 2" xfId="12988" xr:uid="{00000000-0005-0000-0000-0000562D0000}"/>
    <cellStyle name="Currency 3 5 2 2 6" xfId="7596" xr:uid="{00000000-0005-0000-0000-0000572D0000}"/>
    <cellStyle name="Currency 3 5 2 2 6 2" xfId="14688" xr:uid="{00000000-0005-0000-0000-0000582D0000}"/>
    <cellStyle name="Currency 3 5 2 3" xfId="1140" xr:uid="{00000000-0005-0000-0000-0000592D0000}"/>
    <cellStyle name="Currency 3 5 2 3 2" xfId="2675" xr:uid="{00000000-0005-0000-0000-00005A2D0000}"/>
    <cellStyle name="Currency 3 5 2 3 3" xfId="7888" xr:uid="{00000000-0005-0000-0000-00005B2D0000}"/>
    <cellStyle name="Currency 3 5 2 3 3 2" xfId="14980" xr:uid="{00000000-0005-0000-0000-00005C2D0000}"/>
    <cellStyle name="Currency 3 5 2 4" xfId="3265" xr:uid="{00000000-0005-0000-0000-00005D2D0000}"/>
    <cellStyle name="Currency 3 5 2 4 2" xfId="4474" xr:uid="{00000000-0005-0000-0000-00005E2D0000}"/>
    <cellStyle name="Currency 3 5 2 4 3" xfId="10776" xr:uid="{00000000-0005-0000-0000-00005F2D0000}"/>
    <cellStyle name="Currency 3 5 2 5" xfId="4840" xr:uid="{00000000-0005-0000-0000-0000602D0000}"/>
    <cellStyle name="Currency 3 5 2 5 2" xfId="6933" xr:uid="{00000000-0005-0000-0000-0000612D0000}"/>
    <cellStyle name="Currency 3 5 2 5 3" xfId="12118" xr:uid="{00000000-0005-0000-0000-0000622D0000}"/>
    <cellStyle name="Currency 3 5 2 6" xfId="5421" xr:uid="{00000000-0005-0000-0000-0000632D0000}"/>
    <cellStyle name="Currency 3 5 2 6 2" xfId="12699" xr:uid="{00000000-0005-0000-0000-0000642D0000}"/>
    <cellStyle name="Currency 3 5 2 7" xfId="7307" xr:uid="{00000000-0005-0000-0000-0000652D0000}"/>
    <cellStyle name="Currency 3 5 2 7 2" xfId="14399" xr:uid="{00000000-0005-0000-0000-0000662D0000}"/>
    <cellStyle name="Currency 3 5 3" xfId="1141" xr:uid="{00000000-0005-0000-0000-0000672D0000}"/>
    <cellStyle name="Currency 3 5 3 2" xfId="1142" xr:uid="{00000000-0005-0000-0000-0000682D0000}"/>
    <cellStyle name="Currency 3 5 3 2 2" xfId="2676" xr:uid="{00000000-0005-0000-0000-0000692D0000}"/>
    <cellStyle name="Currency 3 5 3 2 3" xfId="8037" xr:uid="{00000000-0005-0000-0000-00006A2D0000}"/>
    <cellStyle name="Currency 3 5 3 2 3 2" xfId="15129" xr:uid="{00000000-0005-0000-0000-00006B2D0000}"/>
    <cellStyle name="Currency 3 5 3 3" xfId="3425" xr:uid="{00000000-0005-0000-0000-00006C2D0000}"/>
    <cellStyle name="Currency 3 5 3 3 2" xfId="4475" xr:uid="{00000000-0005-0000-0000-00006D2D0000}"/>
    <cellStyle name="Currency 3 5 3 3 3" xfId="10933" xr:uid="{00000000-0005-0000-0000-00006E2D0000}"/>
    <cellStyle name="Currency 3 5 3 4" xfId="4989" xr:uid="{00000000-0005-0000-0000-00006F2D0000}"/>
    <cellStyle name="Currency 3 5 3 4 2" xfId="6934" xr:uid="{00000000-0005-0000-0000-0000702D0000}"/>
    <cellStyle name="Currency 3 5 3 4 3" xfId="12267" xr:uid="{00000000-0005-0000-0000-0000712D0000}"/>
    <cellStyle name="Currency 3 5 3 5" xfId="5570" xr:uid="{00000000-0005-0000-0000-0000722D0000}"/>
    <cellStyle name="Currency 3 5 3 5 2" xfId="12848" xr:uid="{00000000-0005-0000-0000-0000732D0000}"/>
    <cellStyle name="Currency 3 5 3 6" xfId="7456" xr:uid="{00000000-0005-0000-0000-0000742D0000}"/>
    <cellStyle name="Currency 3 5 3 6 2" xfId="14548" xr:uid="{00000000-0005-0000-0000-0000752D0000}"/>
    <cellStyle name="Currency 3 5 4" xfId="1143" xr:uid="{00000000-0005-0000-0000-0000762D0000}"/>
    <cellStyle name="Currency 3 5 4 2" xfId="7745" xr:uid="{00000000-0005-0000-0000-0000772D0000}"/>
    <cellStyle name="Currency 3 5 4 2 2" xfId="14837" xr:uid="{00000000-0005-0000-0000-0000782D0000}"/>
    <cellStyle name="Currency 3 5 5" xfId="1144" xr:uid="{00000000-0005-0000-0000-0000792D0000}"/>
    <cellStyle name="Currency 3 5 5 2" xfId="2677" xr:uid="{00000000-0005-0000-0000-00007A2D0000}"/>
    <cellStyle name="Currency 3 5 6" xfId="3096" xr:uid="{00000000-0005-0000-0000-00007B2D0000}"/>
    <cellStyle name="Currency 3 5 6 2" xfId="4476" xr:uid="{00000000-0005-0000-0000-00007C2D0000}"/>
    <cellStyle name="Currency 3 5 6 3" xfId="10607" xr:uid="{00000000-0005-0000-0000-00007D2D0000}"/>
    <cellStyle name="Currency 3 5 7" xfId="4697" xr:uid="{00000000-0005-0000-0000-00007E2D0000}"/>
    <cellStyle name="Currency 3 5 7 2" xfId="6935" xr:uid="{00000000-0005-0000-0000-00007F2D0000}"/>
    <cellStyle name="Currency 3 5 7 3" xfId="11975" xr:uid="{00000000-0005-0000-0000-0000802D0000}"/>
    <cellStyle name="Currency 3 5 8" xfId="5278" xr:uid="{00000000-0005-0000-0000-0000812D0000}"/>
    <cellStyle name="Currency 3 5 8 2" xfId="12556" xr:uid="{00000000-0005-0000-0000-0000822D0000}"/>
    <cellStyle name="Currency 3 5 9" xfId="7164" xr:uid="{00000000-0005-0000-0000-0000832D0000}"/>
    <cellStyle name="Currency 3 5 9 2" xfId="14256" xr:uid="{00000000-0005-0000-0000-0000842D0000}"/>
    <cellStyle name="Currency 3 6" xfId="1145" xr:uid="{00000000-0005-0000-0000-0000852D0000}"/>
    <cellStyle name="Currency 3 6 2" xfId="1146" xr:uid="{00000000-0005-0000-0000-0000862D0000}"/>
    <cellStyle name="Currency 3 6 2 2" xfId="1147" xr:uid="{00000000-0005-0000-0000-0000872D0000}"/>
    <cellStyle name="Currency 3 6 2 2 2" xfId="1148" xr:uid="{00000000-0005-0000-0000-0000882D0000}"/>
    <cellStyle name="Currency 3 6 2 2 2 2" xfId="2678" xr:uid="{00000000-0005-0000-0000-0000892D0000}"/>
    <cellStyle name="Currency 3 6 2 2 2 3" xfId="8283" xr:uid="{00000000-0005-0000-0000-00008A2D0000}"/>
    <cellStyle name="Currency 3 6 2 2 2 3 2" xfId="15375" xr:uid="{00000000-0005-0000-0000-00008B2D0000}"/>
    <cellStyle name="Currency 3 6 2 2 3" xfId="3671" xr:uid="{00000000-0005-0000-0000-00008C2D0000}"/>
    <cellStyle name="Currency 3 6 2 2 3 2" xfId="4477" xr:uid="{00000000-0005-0000-0000-00008D2D0000}"/>
    <cellStyle name="Currency 3 6 2 2 3 3" xfId="11179" xr:uid="{00000000-0005-0000-0000-00008E2D0000}"/>
    <cellStyle name="Currency 3 6 2 2 4" xfId="5235" xr:uid="{00000000-0005-0000-0000-00008F2D0000}"/>
    <cellStyle name="Currency 3 6 2 2 4 2" xfId="6936" xr:uid="{00000000-0005-0000-0000-0000902D0000}"/>
    <cellStyle name="Currency 3 6 2 2 4 3" xfId="12513" xr:uid="{00000000-0005-0000-0000-0000912D0000}"/>
    <cellStyle name="Currency 3 6 2 2 5" xfId="5816" xr:uid="{00000000-0005-0000-0000-0000922D0000}"/>
    <cellStyle name="Currency 3 6 2 2 5 2" xfId="13094" xr:uid="{00000000-0005-0000-0000-0000932D0000}"/>
    <cellStyle name="Currency 3 6 2 2 6" xfId="7702" xr:uid="{00000000-0005-0000-0000-0000942D0000}"/>
    <cellStyle name="Currency 3 6 2 2 6 2" xfId="14794" xr:uid="{00000000-0005-0000-0000-0000952D0000}"/>
    <cellStyle name="Currency 3 6 2 3" xfId="1149" xr:uid="{00000000-0005-0000-0000-0000962D0000}"/>
    <cellStyle name="Currency 3 6 2 3 2" xfId="2679" xr:uid="{00000000-0005-0000-0000-0000972D0000}"/>
    <cellStyle name="Currency 3 6 2 3 3" xfId="7994" xr:uid="{00000000-0005-0000-0000-0000982D0000}"/>
    <cellStyle name="Currency 3 6 2 3 3 2" xfId="15086" xr:uid="{00000000-0005-0000-0000-0000992D0000}"/>
    <cellStyle name="Currency 3 6 2 4" xfId="3371" xr:uid="{00000000-0005-0000-0000-00009A2D0000}"/>
    <cellStyle name="Currency 3 6 2 4 2" xfId="4478" xr:uid="{00000000-0005-0000-0000-00009B2D0000}"/>
    <cellStyle name="Currency 3 6 2 4 3" xfId="10882" xr:uid="{00000000-0005-0000-0000-00009C2D0000}"/>
    <cellStyle name="Currency 3 6 2 5" xfId="4946" xr:uid="{00000000-0005-0000-0000-00009D2D0000}"/>
    <cellStyle name="Currency 3 6 2 5 2" xfId="6937" xr:uid="{00000000-0005-0000-0000-00009E2D0000}"/>
    <cellStyle name="Currency 3 6 2 5 3" xfId="12224" xr:uid="{00000000-0005-0000-0000-00009F2D0000}"/>
    <cellStyle name="Currency 3 6 2 6" xfId="5527" xr:uid="{00000000-0005-0000-0000-0000A02D0000}"/>
    <cellStyle name="Currency 3 6 2 6 2" xfId="12805" xr:uid="{00000000-0005-0000-0000-0000A12D0000}"/>
    <cellStyle name="Currency 3 6 2 7" xfId="7413" xr:uid="{00000000-0005-0000-0000-0000A22D0000}"/>
    <cellStyle name="Currency 3 6 2 7 2" xfId="14505" xr:uid="{00000000-0005-0000-0000-0000A32D0000}"/>
    <cellStyle name="Currency 3 6 3" xfId="1150" xr:uid="{00000000-0005-0000-0000-0000A42D0000}"/>
    <cellStyle name="Currency 3 6 3 2" xfId="1151" xr:uid="{00000000-0005-0000-0000-0000A52D0000}"/>
    <cellStyle name="Currency 3 6 3 2 2" xfId="2680" xr:uid="{00000000-0005-0000-0000-0000A62D0000}"/>
    <cellStyle name="Currency 3 6 3 2 3" xfId="8140" xr:uid="{00000000-0005-0000-0000-0000A72D0000}"/>
    <cellStyle name="Currency 3 6 3 2 3 2" xfId="15232" xr:uid="{00000000-0005-0000-0000-0000A82D0000}"/>
    <cellStyle name="Currency 3 6 3 3" xfId="3528" xr:uid="{00000000-0005-0000-0000-0000A92D0000}"/>
    <cellStyle name="Currency 3 6 3 3 2" xfId="4479" xr:uid="{00000000-0005-0000-0000-0000AA2D0000}"/>
    <cellStyle name="Currency 3 6 3 3 3" xfId="11036" xr:uid="{00000000-0005-0000-0000-0000AB2D0000}"/>
    <cellStyle name="Currency 3 6 3 4" xfId="5092" xr:uid="{00000000-0005-0000-0000-0000AC2D0000}"/>
    <cellStyle name="Currency 3 6 3 4 2" xfId="6938" xr:uid="{00000000-0005-0000-0000-0000AD2D0000}"/>
    <cellStyle name="Currency 3 6 3 4 3" xfId="12370" xr:uid="{00000000-0005-0000-0000-0000AE2D0000}"/>
    <cellStyle name="Currency 3 6 3 5" xfId="5673" xr:uid="{00000000-0005-0000-0000-0000AF2D0000}"/>
    <cellStyle name="Currency 3 6 3 5 2" xfId="12951" xr:uid="{00000000-0005-0000-0000-0000B02D0000}"/>
    <cellStyle name="Currency 3 6 3 6" xfId="7559" xr:uid="{00000000-0005-0000-0000-0000B12D0000}"/>
    <cellStyle name="Currency 3 6 3 6 2" xfId="14651" xr:uid="{00000000-0005-0000-0000-0000B22D0000}"/>
    <cellStyle name="Currency 3 6 4" xfId="1152" xr:uid="{00000000-0005-0000-0000-0000B32D0000}"/>
    <cellStyle name="Currency 3 6 4 2" xfId="7851" xr:uid="{00000000-0005-0000-0000-0000B42D0000}"/>
    <cellStyle name="Currency 3 6 4 2 2" xfId="14943" xr:uid="{00000000-0005-0000-0000-0000B52D0000}"/>
    <cellStyle name="Currency 3 6 5" xfId="1153" xr:uid="{00000000-0005-0000-0000-0000B62D0000}"/>
    <cellStyle name="Currency 3 6 5 2" xfId="2681" xr:uid="{00000000-0005-0000-0000-0000B72D0000}"/>
    <cellStyle name="Currency 3 6 6" xfId="3226" xr:uid="{00000000-0005-0000-0000-0000B82D0000}"/>
    <cellStyle name="Currency 3 6 6 2" xfId="4480" xr:uid="{00000000-0005-0000-0000-0000B92D0000}"/>
    <cellStyle name="Currency 3 6 6 3" xfId="10737" xr:uid="{00000000-0005-0000-0000-0000BA2D0000}"/>
    <cellStyle name="Currency 3 6 7" xfId="4803" xr:uid="{00000000-0005-0000-0000-0000BB2D0000}"/>
    <cellStyle name="Currency 3 6 7 2" xfId="6939" xr:uid="{00000000-0005-0000-0000-0000BC2D0000}"/>
    <cellStyle name="Currency 3 6 7 3" xfId="12081" xr:uid="{00000000-0005-0000-0000-0000BD2D0000}"/>
    <cellStyle name="Currency 3 6 8" xfId="5384" xr:uid="{00000000-0005-0000-0000-0000BE2D0000}"/>
    <cellStyle name="Currency 3 6 8 2" xfId="12662" xr:uid="{00000000-0005-0000-0000-0000BF2D0000}"/>
    <cellStyle name="Currency 3 6 9" xfId="7270" xr:uid="{00000000-0005-0000-0000-0000C02D0000}"/>
    <cellStyle name="Currency 3 6 9 2" xfId="14362" xr:uid="{00000000-0005-0000-0000-0000C12D0000}"/>
    <cellStyle name="Currency 3 7" xfId="1154" xr:uid="{00000000-0005-0000-0000-0000C22D0000}"/>
    <cellStyle name="Currency 3 7 2" xfId="1155" xr:uid="{00000000-0005-0000-0000-0000C32D0000}"/>
    <cellStyle name="Currency 3 7 2 2" xfId="1156" xr:uid="{00000000-0005-0000-0000-0000C42D0000}"/>
    <cellStyle name="Currency 3 7 2 2 2" xfId="2682" xr:uid="{00000000-0005-0000-0000-0000C52D0000}"/>
    <cellStyle name="Currency 3 7 2 2 3" xfId="8160" xr:uid="{00000000-0005-0000-0000-0000C62D0000}"/>
    <cellStyle name="Currency 3 7 2 2 3 2" xfId="15252" xr:uid="{00000000-0005-0000-0000-0000C72D0000}"/>
    <cellStyle name="Currency 3 7 2 3" xfId="3548" xr:uid="{00000000-0005-0000-0000-0000C82D0000}"/>
    <cellStyle name="Currency 3 7 2 3 2" xfId="4481" xr:uid="{00000000-0005-0000-0000-0000C92D0000}"/>
    <cellStyle name="Currency 3 7 2 3 3" xfId="11056" xr:uid="{00000000-0005-0000-0000-0000CA2D0000}"/>
    <cellStyle name="Currency 3 7 2 4" xfId="5112" xr:uid="{00000000-0005-0000-0000-0000CB2D0000}"/>
    <cellStyle name="Currency 3 7 2 4 2" xfId="6940" xr:uid="{00000000-0005-0000-0000-0000CC2D0000}"/>
    <cellStyle name="Currency 3 7 2 4 3" xfId="12390" xr:uid="{00000000-0005-0000-0000-0000CD2D0000}"/>
    <cellStyle name="Currency 3 7 2 5" xfId="5693" xr:uid="{00000000-0005-0000-0000-0000CE2D0000}"/>
    <cellStyle name="Currency 3 7 2 5 2" xfId="12971" xr:uid="{00000000-0005-0000-0000-0000CF2D0000}"/>
    <cellStyle name="Currency 3 7 2 6" xfId="7579" xr:uid="{00000000-0005-0000-0000-0000D02D0000}"/>
    <cellStyle name="Currency 3 7 2 6 2" xfId="14671" xr:uid="{00000000-0005-0000-0000-0000D12D0000}"/>
    <cellStyle name="Currency 3 7 3" xfId="1157" xr:uid="{00000000-0005-0000-0000-0000D22D0000}"/>
    <cellStyle name="Currency 3 7 3 2" xfId="2683" xr:uid="{00000000-0005-0000-0000-0000D32D0000}"/>
    <cellStyle name="Currency 3 7 3 3" xfId="7871" xr:uid="{00000000-0005-0000-0000-0000D42D0000}"/>
    <cellStyle name="Currency 3 7 3 3 2" xfId="14963" xr:uid="{00000000-0005-0000-0000-0000D52D0000}"/>
    <cellStyle name="Currency 3 7 4" xfId="3247" xr:uid="{00000000-0005-0000-0000-0000D62D0000}"/>
    <cellStyle name="Currency 3 7 4 2" xfId="4482" xr:uid="{00000000-0005-0000-0000-0000D72D0000}"/>
    <cellStyle name="Currency 3 7 4 3" xfId="10758" xr:uid="{00000000-0005-0000-0000-0000D82D0000}"/>
    <cellStyle name="Currency 3 7 5" xfId="4823" xr:uid="{00000000-0005-0000-0000-0000D92D0000}"/>
    <cellStyle name="Currency 3 7 5 2" xfId="6941" xr:uid="{00000000-0005-0000-0000-0000DA2D0000}"/>
    <cellStyle name="Currency 3 7 5 3" xfId="12101" xr:uid="{00000000-0005-0000-0000-0000DB2D0000}"/>
    <cellStyle name="Currency 3 7 6" xfId="5404" xr:uid="{00000000-0005-0000-0000-0000DC2D0000}"/>
    <cellStyle name="Currency 3 7 6 2" xfId="12682" xr:uid="{00000000-0005-0000-0000-0000DD2D0000}"/>
    <cellStyle name="Currency 3 7 7" xfId="7290" xr:uid="{00000000-0005-0000-0000-0000DE2D0000}"/>
    <cellStyle name="Currency 3 7 7 2" xfId="14382" xr:uid="{00000000-0005-0000-0000-0000DF2D0000}"/>
    <cellStyle name="Currency 3 8" xfId="1158" xr:uid="{00000000-0005-0000-0000-0000E02D0000}"/>
    <cellStyle name="Currency 3 8 2" xfId="1159" xr:uid="{00000000-0005-0000-0000-0000E12D0000}"/>
    <cellStyle name="Currency 3 8 2 2" xfId="2684" xr:uid="{00000000-0005-0000-0000-0000E22D0000}"/>
    <cellStyle name="Currency 3 8 2 3" xfId="8016" xr:uid="{00000000-0005-0000-0000-0000E32D0000}"/>
    <cellStyle name="Currency 3 8 2 3 2" xfId="15108" xr:uid="{00000000-0005-0000-0000-0000E42D0000}"/>
    <cellStyle name="Currency 3 8 3" xfId="3399" xr:uid="{00000000-0005-0000-0000-0000E52D0000}"/>
    <cellStyle name="Currency 3 8 3 2" xfId="4483" xr:uid="{00000000-0005-0000-0000-0000E62D0000}"/>
    <cellStyle name="Currency 3 8 3 3" xfId="10907" xr:uid="{00000000-0005-0000-0000-0000E72D0000}"/>
    <cellStyle name="Currency 3 8 4" xfId="4968" xr:uid="{00000000-0005-0000-0000-0000E82D0000}"/>
    <cellStyle name="Currency 3 8 4 2" xfId="6942" xr:uid="{00000000-0005-0000-0000-0000E92D0000}"/>
    <cellStyle name="Currency 3 8 4 3" xfId="12246" xr:uid="{00000000-0005-0000-0000-0000EA2D0000}"/>
    <cellStyle name="Currency 3 8 5" xfId="5549" xr:uid="{00000000-0005-0000-0000-0000EB2D0000}"/>
    <cellStyle name="Currency 3 8 5 2" xfId="12827" xr:uid="{00000000-0005-0000-0000-0000EC2D0000}"/>
    <cellStyle name="Currency 3 8 6" xfId="7435" xr:uid="{00000000-0005-0000-0000-0000ED2D0000}"/>
    <cellStyle name="Currency 3 8 6 2" xfId="14527" xr:uid="{00000000-0005-0000-0000-0000EE2D0000}"/>
    <cellStyle name="Currency 3 9" xfId="1160" xr:uid="{00000000-0005-0000-0000-0000EF2D0000}"/>
    <cellStyle name="Currency 3 9 2" xfId="1161" xr:uid="{00000000-0005-0000-0000-0000F02D0000}"/>
    <cellStyle name="Currency 3 9 2 2" xfId="2685" xr:uid="{00000000-0005-0000-0000-0000F12D0000}"/>
    <cellStyle name="Currency 3 9 2 3" xfId="8024" xr:uid="{00000000-0005-0000-0000-0000F22D0000}"/>
    <cellStyle name="Currency 3 9 2 3 2" xfId="15116" xr:uid="{00000000-0005-0000-0000-0000F32D0000}"/>
    <cellStyle name="Currency 3 9 3" xfId="3412" xr:uid="{00000000-0005-0000-0000-0000F42D0000}"/>
    <cellStyle name="Currency 3 9 3 2" xfId="4484" xr:uid="{00000000-0005-0000-0000-0000F52D0000}"/>
    <cellStyle name="Currency 3 9 3 3" xfId="10920" xr:uid="{00000000-0005-0000-0000-0000F62D0000}"/>
    <cellStyle name="Currency 3 9 4" xfId="4976" xr:uid="{00000000-0005-0000-0000-0000F72D0000}"/>
    <cellStyle name="Currency 3 9 4 2" xfId="6943" xr:uid="{00000000-0005-0000-0000-0000F82D0000}"/>
    <cellStyle name="Currency 3 9 4 3" xfId="12254" xr:uid="{00000000-0005-0000-0000-0000F92D0000}"/>
    <cellStyle name="Currency 3 9 5" xfId="5557" xr:uid="{00000000-0005-0000-0000-0000FA2D0000}"/>
    <cellStyle name="Currency 3 9 5 2" xfId="12835" xr:uid="{00000000-0005-0000-0000-0000FB2D0000}"/>
    <cellStyle name="Currency 3 9 6" xfId="7443" xr:uid="{00000000-0005-0000-0000-0000FC2D0000}"/>
    <cellStyle name="Currency 3 9 6 2" xfId="14535" xr:uid="{00000000-0005-0000-0000-0000FD2D0000}"/>
    <cellStyle name="Currency 4" xfId="1162" xr:uid="{00000000-0005-0000-0000-0000FE2D0000}"/>
    <cellStyle name="Currency 4 2" xfId="1163" xr:uid="{00000000-0005-0000-0000-0000FF2D0000}"/>
    <cellStyle name="Currency 4 2 2" xfId="1164" xr:uid="{00000000-0005-0000-0000-0000002E0000}"/>
    <cellStyle name="Currency 4 2 3" xfId="4485" xr:uid="{00000000-0005-0000-0000-0000012E0000}"/>
    <cellStyle name="Currency 4 2 4" xfId="8319" xr:uid="{00000000-0005-0000-0000-0000022E0000}"/>
    <cellStyle name="Currency 4 2 4 2" xfId="15409" xr:uid="{00000000-0005-0000-0000-0000032E0000}"/>
    <cellStyle name="Currency 4 3" xfId="1165" xr:uid="{00000000-0005-0000-0000-0000042E0000}"/>
    <cellStyle name="Currency 4 4" xfId="1166" xr:uid="{00000000-0005-0000-0000-0000052E0000}"/>
    <cellStyle name="Currency 4 5" xfId="4486" xr:uid="{00000000-0005-0000-0000-0000062E0000}"/>
    <cellStyle name="Currency 4 6" xfId="8657" xr:uid="{00000000-0005-0000-0000-0000072E0000}"/>
    <cellStyle name="Currency 5" xfId="1167" xr:uid="{00000000-0005-0000-0000-0000082E0000}"/>
    <cellStyle name="Currency 5 10" xfId="7189" xr:uid="{00000000-0005-0000-0000-0000092E0000}"/>
    <cellStyle name="Currency 5 10 2" xfId="14281" xr:uid="{00000000-0005-0000-0000-00000A2E0000}"/>
    <cellStyle name="Currency 5 11" xfId="8663" xr:uid="{00000000-0005-0000-0000-00000B2E0000}"/>
    <cellStyle name="Currency 5 2" xfId="1168" xr:uid="{00000000-0005-0000-0000-00000C2E0000}"/>
    <cellStyle name="Currency 5 2 2" xfId="1169" xr:uid="{00000000-0005-0000-0000-00000D2E0000}"/>
    <cellStyle name="Currency 5 2 2 2" xfId="1170" xr:uid="{00000000-0005-0000-0000-00000E2E0000}"/>
    <cellStyle name="Currency 5 2 2 2 2" xfId="1171" xr:uid="{00000000-0005-0000-0000-00000F2E0000}"/>
    <cellStyle name="Currency 5 2 2 2 2 2" xfId="2686" xr:uid="{00000000-0005-0000-0000-0000102E0000}"/>
    <cellStyle name="Currency 5 2 2 2 2 3" xfId="8248" xr:uid="{00000000-0005-0000-0000-0000112E0000}"/>
    <cellStyle name="Currency 5 2 2 2 2 3 2" xfId="15340" xr:uid="{00000000-0005-0000-0000-0000122E0000}"/>
    <cellStyle name="Currency 5 2 2 2 3" xfId="3636" xr:uid="{00000000-0005-0000-0000-0000132E0000}"/>
    <cellStyle name="Currency 5 2 2 2 3 2" xfId="4487" xr:uid="{00000000-0005-0000-0000-0000142E0000}"/>
    <cellStyle name="Currency 5 2 2 2 3 3" xfId="11144" xr:uid="{00000000-0005-0000-0000-0000152E0000}"/>
    <cellStyle name="Currency 5 2 2 2 4" xfId="5200" xr:uid="{00000000-0005-0000-0000-0000162E0000}"/>
    <cellStyle name="Currency 5 2 2 2 4 2" xfId="6944" xr:uid="{00000000-0005-0000-0000-0000172E0000}"/>
    <cellStyle name="Currency 5 2 2 2 4 3" xfId="12478" xr:uid="{00000000-0005-0000-0000-0000182E0000}"/>
    <cellStyle name="Currency 5 2 2 2 5" xfId="5781" xr:uid="{00000000-0005-0000-0000-0000192E0000}"/>
    <cellStyle name="Currency 5 2 2 2 5 2" xfId="13059" xr:uid="{00000000-0005-0000-0000-00001A2E0000}"/>
    <cellStyle name="Currency 5 2 2 2 6" xfId="7667" xr:uid="{00000000-0005-0000-0000-00001B2E0000}"/>
    <cellStyle name="Currency 5 2 2 2 6 2" xfId="14759" xr:uid="{00000000-0005-0000-0000-00001C2E0000}"/>
    <cellStyle name="Currency 5 2 2 3" xfId="1172" xr:uid="{00000000-0005-0000-0000-00001D2E0000}"/>
    <cellStyle name="Currency 5 2 2 3 2" xfId="2687" xr:uid="{00000000-0005-0000-0000-00001E2E0000}"/>
    <cellStyle name="Currency 5 2 2 3 3" xfId="7959" xr:uid="{00000000-0005-0000-0000-00001F2E0000}"/>
    <cellStyle name="Currency 5 2 2 3 3 2" xfId="15051" xr:uid="{00000000-0005-0000-0000-0000202E0000}"/>
    <cellStyle name="Currency 5 2 2 4" xfId="3336" xr:uid="{00000000-0005-0000-0000-0000212E0000}"/>
    <cellStyle name="Currency 5 2 2 4 2" xfId="4488" xr:uid="{00000000-0005-0000-0000-0000222E0000}"/>
    <cellStyle name="Currency 5 2 2 4 3" xfId="10847" xr:uid="{00000000-0005-0000-0000-0000232E0000}"/>
    <cellStyle name="Currency 5 2 2 5" xfId="4911" xr:uid="{00000000-0005-0000-0000-0000242E0000}"/>
    <cellStyle name="Currency 5 2 2 5 2" xfId="6945" xr:uid="{00000000-0005-0000-0000-0000252E0000}"/>
    <cellStyle name="Currency 5 2 2 5 3" xfId="12189" xr:uid="{00000000-0005-0000-0000-0000262E0000}"/>
    <cellStyle name="Currency 5 2 2 6" xfId="5492" xr:uid="{00000000-0005-0000-0000-0000272E0000}"/>
    <cellStyle name="Currency 5 2 2 6 2" xfId="12770" xr:uid="{00000000-0005-0000-0000-0000282E0000}"/>
    <cellStyle name="Currency 5 2 2 7" xfId="7378" xr:uid="{00000000-0005-0000-0000-0000292E0000}"/>
    <cellStyle name="Currency 5 2 2 7 2" xfId="14470" xr:uid="{00000000-0005-0000-0000-00002A2E0000}"/>
    <cellStyle name="Currency 5 2 3" xfId="1173" xr:uid="{00000000-0005-0000-0000-00002B2E0000}"/>
    <cellStyle name="Currency 5 2 3 2" xfId="1174" xr:uid="{00000000-0005-0000-0000-00002C2E0000}"/>
    <cellStyle name="Currency 5 2 3 2 2" xfId="2688" xr:uid="{00000000-0005-0000-0000-00002D2E0000}"/>
    <cellStyle name="Currency 5 2 3 2 3" xfId="8105" xr:uid="{00000000-0005-0000-0000-00002E2E0000}"/>
    <cellStyle name="Currency 5 2 3 2 3 2" xfId="15197" xr:uid="{00000000-0005-0000-0000-00002F2E0000}"/>
    <cellStyle name="Currency 5 2 3 3" xfId="3493" xr:uid="{00000000-0005-0000-0000-0000302E0000}"/>
    <cellStyle name="Currency 5 2 3 3 2" xfId="4489" xr:uid="{00000000-0005-0000-0000-0000312E0000}"/>
    <cellStyle name="Currency 5 2 3 3 3" xfId="11001" xr:uid="{00000000-0005-0000-0000-0000322E0000}"/>
    <cellStyle name="Currency 5 2 3 4" xfId="5057" xr:uid="{00000000-0005-0000-0000-0000332E0000}"/>
    <cellStyle name="Currency 5 2 3 4 2" xfId="6946" xr:uid="{00000000-0005-0000-0000-0000342E0000}"/>
    <cellStyle name="Currency 5 2 3 4 3" xfId="12335" xr:uid="{00000000-0005-0000-0000-0000352E0000}"/>
    <cellStyle name="Currency 5 2 3 5" xfId="5638" xr:uid="{00000000-0005-0000-0000-0000362E0000}"/>
    <cellStyle name="Currency 5 2 3 5 2" xfId="12916" xr:uid="{00000000-0005-0000-0000-0000372E0000}"/>
    <cellStyle name="Currency 5 2 3 6" xfId="7524" xr:uid="{00000000-0005-0000-0000-0000382E0000}"/>
    <cellStyle name="Currency 5 2 3 6 2" xfId="14616" xr:uid="{00000000-0005-0000-0000-0000392E0000}"/>
    <cellStyle name="Currency 5 2 4" xfId="1175" xr:uid="{00000000-0005-0000-0000-00003A2E0000}"/>
    <cellStyle name="Currency 5 2 4 2" xfId="2689" xr:uid="{00000000-0005-0000-0000-00003B2E0000}"/>
    <cellStyle name="Currency 5 2 4 3" xfId="8452" xr:uid="{00000000-0005-0000-0000-00003C2E0000}"/>
    <cellStyle name="Currency 5 2 4 3 2" xfId="15495" xr:uid="{00000000-0005-0000-0000-00003D2E0000}"/>
    <cellStyle name="Currency 5 2 5" xfId="3191" xr:uid="{00000000-0005-0000-0000-00003E2E0000}"/>
    <cellStyle name="Currency 5 2 5 2" xfId="4490" xr:uid="{00000000-0005-0000-0000-00003F2E0000}"/>
    <cellStyle name="Currency 5 2 5 3" xfId="8541" xr:uid="{00000000-0005-0000-0000-0000402E0000}"/>
    <cellStyle name="Currency 5 2 5 3 2" xfId="15584" xr:uid="{00000000-0005-0000-0000-0000412E0000}"/>
    <cellStyle name="Currency 5 2 5 4" xfId="10702" xr:uid="{00000000-0005-0000-0000-0000422E0000}"/>
    <cellStyle name="Currency 5 2 6" xfId="4768" xr:uid="{00000000-0005-0000-0000-0000432E0000}"/>
    <cellStyle name="Currency 5 2 6 2" xfId="6947" xr:uid="{00000000-0005-0000-0000-0000442E0000}"/>
    <cellStyle name="Currency 5 2 6 3" xfId="7816" xr:uid="{00000000-0005-0000-0000-0000452E0000}"/>
    <cellStyle name="Currency 5 2 6 3 2" xfId="14908" xr:uid="{00000000-0005-0000-0000-0000462E0000}"/>
    <cellStyle name="Currency 5 2 6 4" xfId="12046" xr:uid="{00000000-0005-0000-0000-0000472E0000}"/>
    <cellStyle name="Currency 5 2 7" xfId="5349" xr:uid="{00000000-0005-0000-0000-0000482E0000}"/>
    <cellStyle name="Currency 5 2 7 2" xfId="12627" xr:uid="{00000000-0005-0000-0000-0000492E0000}"/>
    <cellStyle name="Currency 5 2 8" xfId="7235" xr:uid="{00000000-0005-0000-0000-00004A2E0000}"/>
    <cellStyle name="Currency 5 2 8 2" xfId="14327" xr:uid="{00000000-0005-0000-0000-00004B2E0000}"/>
    <cellStyle name="Currency 5 3" xfId="1176" xr:uid="{00000000-0005-0000-0000-00004C2E0000}"/>
    <cellStyle name="Currency 5 3 2" xfId="1177" xr:uid="{00000000-0005-0000-0000-00004D2E0000}"/>
    <cellStyle name="Currency 5 3 2 2" xfId="1178" xr:uid="{00000000-0005-0000-0000-00004E2E0000}"/>
    <cellStyle name="Currency 5 3 2 2 2" xfId="2690" xr:uid="{00000000-0005-0000-0000-00004F2E0000}"/>
    <cellStyle name="Currency 5 3 2 2 3" xfId="8202" xr:uid="{00000000-0005-0000-0000-0000502E0000}"/>
    <cellStyle name="Currency 5 3 2 2 3 2" xfId="15294" xr:uid="{00000000-0005-0000-0000-0000512E0000}"/>
    <cellStyle name="Currency 5 3 2 3" xfId="3590" xr:uid="{00000000-0005-0000-0000-0000522E0000}"/>
    <cellStyle name="Currency 5 3 2 3 2" xfId="4491" xr:uid="{00000000-0005-0000-0000-0000532E0000}"/>
    <cellStyle name="Currency 5 3 2 3 3" xfId="11098" xr:uid="{00000000-0005-0000-0000-0000542E0000}"/>
    <cellStyle name="Currency 5 3 2 4" xfId="5154" xr:uid="{00000000-0005-0000-0000-0000552E0000}"/>
    <cellStyle name="Currency 5 3 2 4 2" xfId="6948" xr:uid="{00000000-0005-0000-0000-0000562E0000}"/>
    <cellStyle name="Currency 5 3 2 4 3" xfId="12432" xr:uid="{00000000-0005-0000-0000-0000572E0000}"/>
    <cellStyle name="Currency 5 3 2 5" xfId="5735" xr:uid="{00000000-0005-0000-0000-0000582E0000}"/>
    <cellStyle name="Currency 5 3 2 5 2" xfId="13013" xr:uid="{00000000-0005-0000-0000-0000592E0000}"/>
    <cellStyle name="Currency 5 3 2 6" xfId="7621" xr:uid="{00000000-0005-0000-0000-00005A2E0000}"/>
    <cellStyle name="Currency 5 3 2 6 2" xfId="14713" xr:uid="{00000000-0005-0000-0000-00005B2E0000}"/>
    <cellStyle name="Currency 5 3 3" xfId="1179" xr:uid="{00000000-0005-0000-0000-00005C2E0000}"/>
    <cellStyle name="Currency 5 3 3 2" xfId="2691" xr:uid="{00000000-0005-0000-0000-00005D2E0000}"/>
    <cellStyle name="Currency 5 3 3 3" xfId="7913" xr:uid="{00000000-0005-0000-0000-00005E2E0000}"/>
    <cellStyle name="Currency 5 3 3 3 2" xfId="15005" xr:uid="{00000000-0005-0000-0000-00005F2E0000}"/>
    <cellStyle name="Currency 5 3 4" xfId="3290" xr:uid="{00000000-0005-0000-0000-0000602E0000}"/>
    <cellStyle name="Currency 5 3 4 2" xfId="4492" xr:uid="{00000000-0005-0000-0000-0000612E0000}"/>
    <cellStyle name="Currency 5 3 4 3" xfId="10801" xr:uid="{00000000-0005-0000-0000-0000622E0000}"/>
    <cellStyle name="Currency 5 3 5" xfId="4865" xr:uid="{00000000-0005-0000-0000-0000632E0000}"/>
    <cellStyle name="Currency 5 3 5 2" xfId="6949" xr:uid="{00000000-0005-0000-0000-0000642E0000}"/>
    <cellStyle name="Currency 5 3 5 3" xfId="12143" xr:uid="{00000000-0005-0000-0000-0000652E0000}"/>
    <cellStyle name="Currency 5 3 6" xfId="5446" xr:uid="{00000000-0005-0000-0000-0000662E0000}"/>
    <cellStyle name="Currency 5 3 6 2" xfId="12724" xr:uid="{00000000-0005-0000-0000-0000672E0000}"/>
    <cellStyle name="Currency 5 3 7" xfId="7332" xr:uid="{00000000-0005-0000-0000-0000682E0000}"/>
    <cellStyle name="Currency 5 3 7 2" xfId="14424" xr:uid="{00000000-0005-0000-0000-0000692E0000}"/>
    <cellStyle name="Currency 5 4" xfId="1180" xr:uid="{00000000-0005-0000-0000-00006A2E0000}"/>
    <cellStyle name="Currency 5 4 2" xfId="1181" xr:uid="{00000000-0005-0000-0000-00006B2E0000}"/>
    <cellStyle name="Currency 5 4 2 2" xfId="2692" xr:uid="{00000000-0005-0000-0000-00006C2E0000}"/>
    <cellStyle name="Currency 5 4 2 3" xfId="8059" xr:uid="{00000000-0005-0000-0000-00006D2E0000}"/>
    <cellStyle name="Currency 5 4 2 3 2" xfId="15151" xr:uid="{00000000-0005-0000-0000-00006E2E0000}"/>
    <cellStyle name="Currency 5 4 3" xfId="3447" xr:uid="{00000000-0005-0000-0000-00006F2E0000}"/>
    <cellStyle name="Currency 5 4 3 2" xfId="4493" xr:uid="{00000000-0005-0000-0000-0000702E0000}"/>
    <cellStyle name="Currency 5 4 3 3" xfId="10955" xr:uid="{00000000-0005-0000-0000-0000712E0000}"/>
    <cellStyle name="Currency 5 4 4" xfId="5011" xr:uid="{00000000-0005-0000-0000-0000722E0000}"/>
    <cellStyle name="Currency 5 4 4 2" xfId="6950" xr:uid="{00000000-0005-0000-0000-0000732E0000}"/>
    <cellStyle name="Currency 5 4 4 3" xfId="12289" xr:uid="{00000000-0005-0000-0000-0000742E0000}"/>
    <cellStyle name="Currency 5 4 5" xfId="5592" xr:uid="{00000000-0005-0000-0000-0000752E0000}"/>
    <cellStyle name="Currency 5 4 5 2" xfId="12870" xr:uid="{00000000-0005-0000-0000-0000762E0000}"/>
    <cellStyle name="Currency 5 4 6" xfId="7478" xr:uid="{00000000-0005-0000-0000-0000772E0000}"/>
    <cellStyle name="Currency 5 4 6 2" xfId="14570" xr:uid="{00000000-0005-0000-0000-0000782E0000}"/>
    <cellStyle name="Currency 5 5" xfId="1182" xr:uid="{00000000-0005-0000-0000-0000792E0000}"/>
    <cellStyle name="Currency 5 5 2" xfId="8320" xr:uid="{00000000-0005-0000-0000-00007A2E0000}"/>
    <cellStyle name="Currency 5 5 2 2" xfId="15410" xr:uid="{00000000-0005-0000-0000-00007B2E0000}"/>
    <cellStyle name="Currency 5 6" xfId="1183" xr:uid="{00000000-0005-0000-0000-00007C2E0000}"/>
    <cellStyle name="Currency 5 6 2" xfId="2693" xr:uid="{00000000-0005-0000-0000-00007D2E0000}"/>
    <cellStyle name="Currency 5 6 3" xfId="8406" xr:uid="{00000000-0005-0000-0000-00007E2E0000}"/>
    <cellStyle name="Currency 5 6 3 2" xfId="15449" xr:uid="{00000000-0005-0000-0000-00007F2E0000}"/>
    <cellStyle name="Currency 5 7" xfId="3121" xr:uid="{00000000-0005-0000-0000-0000802E0000}"/>
    <cellStyle name="Currency 5 7 2" xfId="4494" xr:uid="{00000000-0005-0000-0000-0000812E0000}"/>
    <cellStyle name="Currency 5 7 3" xfId="8495" xr:uid="{00000000-0005-0000-0000-0000822E0000}"/>
    <cellStyle name="Currency 5 7 3 2" xfId="15538" xr:uid="{00000000-0005-0000-0000-0000832E0000}"/>
    <cellStyle name="Currency 5 7 4" xfId="10632" xr:uid="{00000000-0005-0000-0000-0000842E0000}"/>
    <cellStyle name="Currency 5 8" xfId="4722" xr:uid="{00000000-0005-0000-0000-0000852E0000}"/>
    <cellStyle name="Currency 5 8 2" xfId="6951" xr:uid="{00000000-0005-0000-0000-0000862E0000}"/>
    <cellStyle name="Currency 5 8 3" xfId="7770" xr:uid="{00000000-0005-0000-0000-0000872E0000}"/>
    <cellStyle name="Currency 5 8 3 2" xfId="14862" xr:uid="{00000000-0005-0000-0000-0000882E0000}"/>
    <cellStyle name="Currency 5 8 4" xfId="12000" xr:uid="{00000000-0005-0000-0000-0000892E0000}"/>
    <cellStyle name="Currency 5 9" xfId="5303" xr:uid="{00000000-0005-0000-0000-00008A2E0000}"/>
    <cellStyle name="Currency 5 9 2" xfId="12581" xr:uid="{00000000-0005-0000-0000-00008B2E0000}"/>
    <cellStyle name="Currency 6" xfId="1184" xr:uid="{00000000-0005-0000-0000-00008C2E0000}"/>
    <cellStyle name="Currency 6 2" xfId="8321" xr:uid="{00000000-0005-0000-0000-00008D2E0000}"/>
    <cellStyle name="Currency 6 2 2" xfId="15411" xr:uid="{00000000-0005-0000-0000-00008E2E0000}"/>
    <cellStyle name="Currency 6 3" xfId="8653" xr:uid="{00000000-0005-0000-0000-00008F2E0000}"/>
    <cellStyle name="Currency 7" xfId="1185" xr:uid="{00000000-0005-0000-0000-0000902E0000}"/>
    <cellStyle name="Currency 8" xfId="1186" xr:uid="{00000000-0005-0000-0000-0000912E0000}"/>
    <cellStyle name="Currency 8 2" xfId="1187" xr:uid="{00000000-0005-0000-0000-0000922E0000}"/>
    <cellStyle name="Currency 8 2 2" xfId="1188" xr:uid="{00000000-0005-0000-0000-0000932E0000}"/>
    <cellStyle name="Currency 8 2 2 2" xfId="1189" xr:uid="{00000000-0005-0000-0000-0000942E0000}"/>
    <cellStyle name="Currency 8 2 2 2 2" xfId="2694" xr:uid="{00000000-0005-0000-0000-0000952E0000}"/>
    <cellStyle name="Currency 8 2 2 2 3" xfId="8225" xr:uid="{00000000-0005-0000-0000-0000962E0000}"/>
    <cellStyle name="Currency 8 2 2 2 3 2" xfId="15317" xr:uid="{00000000-0005-0000-0000-0000972E0000}"/>
    <cellStyle name="Currency 8 2 2 3" xfId="3613" xr:uid="{00000000-0005-0000-0000-0000982E0000}"/>
    <cellStyle name="Currency 8 2 2 3 2" xfId="4495" xr:uid="{00000000-0005-0000-0000-0000992E0000}"/>
    <cellStyle name="Currency 8 2 2 3 3" xfId="11121" xr:uid="{00000000-0005-0000-0000-00009A2E0000}"/>
    <cellStyle name="Currency 8 2 2 4" xfId="5177" xr:uid="{00000000-0005-0000-0000-00009B2E0000}"/>
    <cellStyle name="Currency 8 2 2 4 2" xfId="6952" xr:uid="{00000000-0005-0000-0000-00009C2E0000}"/>
    <cellStyle name="Currency 8 2 2 4 3" xfId="12455" xr:uid="{00000000-0005-0000-0000-00009D2E0000}"/>
    <cellStyle name="Currency 8 2 2 5" xfId="5758" xr:uid="{00000000-0005-0000-0000-00009E2E0000}"/>
    <cellStyle name="Currency 8 2 2 5 2" xfId="13036" xr:uid="{00000000-0005-0000-0000-00009F2E0000}"/>
    <cellStyle name="Currency 8 2 2 6" xfId="7644" xr:uid="{00000000-0005-0000-0000-0000A02E0000}"/>
    <cellStyle name="Currency 8 2 2 6 2" xfId="14736" xr:uid="{00000000-0005-0000-0000-0000A12E0000}"/>
    <cellStyle name="Currency 8 2 3" xfId="1190" xr:uid="{00000000-0005-0000-0000-0000A22E0000}"/>
    <cellStyle name="Currency 8 2 3 2" xfId="2695" xr:uid="{00000000-0005-0000-0000-0000A32E0000}"/>
    <cellStyle name="Currency 8 2 3 3" xfId="7936" xr:uid="{00000000-0005-0000-0000-0000A42E0000}"/>
    <cellStyle name="Currency 8 2 3 3 2" xfId="15028" xr:uid="{00000000-0005-0000-0000-0000A52E0000}"/>
    <cellStyle name="Currency 8 2 4" xfId="3313" xr:uid="{00000000-0005-0000-0000-0000A62E0000}"/>
    <cellStyle name="Currency 8 2 4 2" xfId="4496" xr:uid="{00000000-0005-0000-0000-0000A72E0000}"/>
    <cellStyle name="Currency 8 2 4 3" xfId="10824" xr:uid="{00000000-0005-0000-0000-0000A82E0000}"/>
    <cellStyle name="Currency 8 2 5" xfId="4888" xr:uid="{00000000-0005-0000-0000-0000A92E0000}"/>
    <cellStyle name="Currency 8 2 5 2" xfId="6953" xr:uid="{00000000-0005-0000-0000-0000AA2E0000}"/>
    <cellStyle name="Currency 8 2 5 3" xfId="12166" xr:uid="{00000000-0005-0000-0000-0000AB2E0000}"/>
    <cellStyle name="Currency 8 2 6" xfId="5469" xr:uid="{00000000-0005-0000-0000-0000AC2E0000}"/>
    <cellStyle name="Currency 8 2 6 2" xfId="12747" xr:uid="{00000000-0005-0000-0000-0000AD2E0000}"/>
    <cellStyle name="Currency 8 2 7" xfId="7355" xr:uid="{00000000-0005-0000-0000-0000AE2E0000}"/>
    <cellStyle name="Currency 8 2 7 2" xfId="14447" xr:uid="{00000000-0005-0000-0000-0000AF2E0000}"/>
    <cellStyle name="Currency 8 3" xfId="1191" xr:uid="{00000000-0005-0000-0000-0000B02E0000}"/>
    <cellStyle name="Currency 8 3 2" xfId="1192" xr:uid="{00000000-0005-0000-0000-0000B12E0000}"/>
    <cellStyle name="Currency 8 3 2 2" xfId="2696" xr:uid="{00000000-0005-0000-0000-0000B22E0000}"/>
    <cellStyle name="Currency 8 3 2 3" xfId="8082" xr:uid="{00000000-0005-0000-0000-0000B32E0000}"/>
    <cellStyle name="Currency 8 3 2 3 2" xfId="15174" xr:uid="{00000000-0005-0000-0000-0000B42E0000}"/>
    <cellStyle name="Currency 8 3 3" xfId="3470" xr:uid="{00000000-0005-0000-0000-0000B52E0000}"/>
    <cellStyle name="Currency 8 3 3 2" xfId="4497" xr:uid="{00000000-0005-0000-0000-0000B62E0000}"/>
    <cellStyle name="Currency 8 3 3 3" xfId="10978" xr:uid="{00000000-0005-0000-0000-0000B72E0000}"/>
    <cellStyle name="Currency 8 3 4" xfId="5034" xr:uid="{00000000-0005-0000-0000-0000B82E0000}"/>
    <cellStyle name="Currency 8 3 4 2" xfId="6954" xr:uid="{00000000-0005-0000-0000-0000B92E0000}"/>
    <cellStyle name="Currency 8 3 4 3" xfId="12312" xr:uid="{00000000-0005-0000-0000-0000BA2E0000}"/>
    <cellStyle name="Currency 8 3 5" xfId="5615" xr:uid="{00000000-0005-0000-0000-0000BB2E0000}"/>
    <cellStyle name="Currency 8 3 5 2" xfId="12893" xr:uid="{00000000-0005-0000-0000-0000BC2E0000}"/>
    <cellStyle name="Currency 8 3 6" xfId="7501" xr:uid="{00000000-0005-0000-0000-0000BD2E0000}"/>
    <cellStyle name="Currency 8 3 6 2" xfId="14593" xr:uid="{00000000-0005-0000-0000-0000BE2E0000}"/>
    <cellStyle name="Currency 8 4" xfId="1193" xr:uid="{00000000-0005-0000-0000-0000BF2E0000}"/>
    <cellStyle name="Currency 8 4 2" xfId="2697" xr:uid="{00000000-0005-0000-0000-0000C02E0000}"/>
    <cellStyle name="Currency 8 4 3" xfId="8429" xr:uid="{00000000-0005-0000-0000-0000C12E0000}"/>
    <cellStyle name="Currency 8 4 3 2" xfId="15472" xr:uid="{00000000-0005-0000-0000-0000C22E0000}"/>
    <cellStyle name="Currency 8 5" xfId="3165" xr:uid="{00000000-0005-0000-0000-0000C32E0000}"/>
    <cellStyle name="Currency 8 5 2" xfId="4498" xr:uid="{00000000-0005-0000-0000-0000C42E0000}"/>
    <cellStyle name="Currency 8 5 3" xfId="8518" xr:uid="{00000000-0005-0000-0000-0000C52E0000}"/>
    <cellStyle name="Currency 8 5 3 2" xfId="15561" xr:uid="{00000000-0005-0000-0000-0000C62E0000}"/>
    <cellStyle name="Currency 8 5 4" xfId="10676" xr:uid="{00000000-0005-0000-0000-0000C72E0000}"/>
    <cellStyle name="Currency 8 6" xfId="4745" xr:uid="{00000000-0005-0000-0000-0000C82E0000}"/>
    <cellStyle name="Currency 8 6 2" xfId="6955" xr:uid="{00000000-0005-0000-0000-0000C92E0000}"/>
    <cellStyle name="Currency 8 6 3" xfId="7793" xr:uid="{00000000-0005-0000-0000-0000CA2E0000}"/>
    <cellStyle name="Currency 8 6 3 2" xfId="14885" xr:uid="{00000000-0005-0000-0000-0000CB2E0000}"/>
    <cellStyle name="Currency 8 6 4" xfId="12023" xr:uid="{00000000-0005-0000-0000-0000CC2E0000}"/>
    <cellStyle name="Currency 8 7" xfId="5326" xr:uid="{00000000-0005-0000-0000-0000CD2E0000}"/>
    <cellStyle name="Currency 8 7 2" xfId="12604" xr:uid="{00000000-0005-0000-0000-0000CE2E0000}"/>
    <cellStyle name="Currency 8 8" xfId="7212" xr:uid="{00000000-0005-0000-0000-0000CF2E0000}"/>
    <cellStyle name="Currency 8 8 2" xfId="14304" xr:uid="{00000000-0005-0000-0000-0000D02E0000}"/>
    <cellStyle name="Currency 9" xfId="1194" xr:uid="{00000000-0005-0000-0000-0000D12E0000}"/>
    <cellStyle name="Currency0" xfId="1195" xr:uid="{00000000-0005-0000-0000-0000D22E0000}"/>
    <cellStyle name="Currency0 2" xfId="8322" xr:uid="{00000000-0005-0000-0000-0000D32E0000}"/>
    <cellStyle name="Date" xfId="1196" xr:uid="{00000000-0005-0000-0000-0000D42E0000}"/>
    <cellStyle name="Date 2" xfId="1197" xr:uid="{00000000-0005-0000-0000-0000D52E0000}"/>
    <cellStyle name="Date 2 2" xfId="8323" xr:uid="{00000000-0005-0000-0000-0000D62E0000}"/>
    <cellStyle name="Explanatory Text" xfId="17" builtinId="53" customBuiltin="1"/>
    <cellStyle name="Explanatory Text 2" xfId="1198" xr:uid="{00000000-0005-0000-0000-0000D82E0000}"/>
    <cellStyle name="Explanatory Text 2 2" xfId="8626" xr:uid="{00000000-0005-0000-0000-0000D92E0000}"/>
    <cellStyle name="Fixed" xfId="1199" xr:uid="{00000000-0005-0000-0000-0000DA2E0000}"/>
    <cellStyle name="Fixed 2" xfId="8324" xr:uid="{00000000-0005-0000-0000-0000DB2E0000}"/>
    <cellStyle name="Good" xfId="8" builtinId="26" customBuiltin="1"/>
    <cellStyle name="Good 10" xfId="1201" xr:uid="{00000000-0005-0000-0000-0000DD2E0000}"/>
    <cellStyle name="Good 11" xfId="1202" xr:uid="{00000000-0005-0000-0000-0000DE2E0000}"/>
    <cellStyle name="Good 12" xfId="1776" xr:uid="{00000000-0005-0000-0000-0000DF2E0000}"/>
    <cellStyle name="Good 12 2" xfId="6956" xr:uid="{00000000-0005-0000-0000-0000E02E0000}"/>
    <cellStyle name="Good 13" xfId="2698" xr:uid="{00000000-0005-0000-0000-0000E12E0000}"/>
    <cellStyle name="Good 14" xfId="1200" xr:uid="{00000000-0005-0000-0000-0000E22E0000}"/>
    <cellStyle name="Good 2" xfId="1203" xr:uid="{00000000-0005-0000-0000-0000E32E0000}"/>
    <cellStyle name="Good 2 2" xfId="8616" xr:uid="{00000000-0005-0000-0000-0000E42E0000}"/>
    <cellStyle name="Good 3" xfId="1204" xr:uid="{00000000-0005-0000-0000-0000E52E0000}"/>
    <cellStyle name="Good 3 2" xfId="1205" xr:uid="{00000000-0005-0000-0000-0000E62E0000}"/>
    <cellStyle name="Good 4" xfId="1206" xr:uid="{00000000-0005-0000-0000-0000E72E0000}"/>
    <cellStyle name="Good 4 2" xfId="4500" xr:uid="{00000000-0005-0000-0000-0000E82E0000}"/>
    <cellStyle name="Good 4 3" xfId="4499" xr:uid="{00000000-0005-0000-0000-0000E92E0000}"/>
    <cellStyle name="Good 5" xfId="1207" xr:uid="{00000000-0005-0000-0000-0000EA2E0000}"/>
    <cellStyle name="Good 5 2" xfId="1208" xr:uid="{00000000-0005-0000-0000-0000EB2E0000}"/>
    <cellStyle name="Good 6" xfId="1209" xr:uid="{00000000-0005-0000-0000-0000EC2E0000}"/>
    <cellStyle name="Good 7" xfId="1210" xr:uid="{00000000-0005-0000-0000-0000ED2E0000}"/>
    <cellStyle name="Good 8" xfId="1211" xr:uid="{00000000-0005-0000-0000-0000EE2E0000}"/>
    <cellStyle name="Good 9" xfId="1212" xr:uid="{00000000-0005-0000-0000-0000EF2E0000}"/>
    <cellStyle name="Heading 1" xfId="4" builtinId="16" customBuiltin="1"/>
    <cellStyle name="Heading 1 2" xfId="1214" xr:uid="{00000000-0005-0000-0000-0000F12E0000}"/>
    <cellStyle name="Heading 1 2 10" xfId="1215" xr:uid="{00000000-0005-0000-0000-0000F22E0000}"/>
    <cellStyle name="Heading 1 2 10 2" xfId="2700" xr:uid="{00000000-0005-0000-0000-0000F32E0000}"/>
    <cellStyle name="Heading 1 2 11" xfId="1216" xr:uid="{00000000-0005-0000-0000-0000F42E0000}"/>
    <cellStyle name="Heading 1 2 11 2" xfId="2701" xr:uid="{00000000-0005-0000-0000-0000F52E0000}"/>
    <cellStyle name="Heading 1 2 12" xfId="1217" xr:uid="{00000000-0005-0000-0000-0000F62E0000}"/>
    <cellStyle name="Heading 1 2 12 2" xfId="2702" xr:uid="{00000000-0005-0000-0000-0000F72E0000}"/>
    <cellStyle name="Heading 1 2 13" xfId="1218" xr:uid="{00000000-0005-0000-0000-0000F82E0000}"/>
    <cellStyle name="Heading 1 2 13 2" xfId="6957" xr:uid="{00000000-0005-0000-0000-0000F92E0000}"/>
    <cellStyle name="Heading 1 2 14" xfId="1777" xr:uid="{00000000-0005-0000-0000-0000FA2E0000}"/>
    <cellStyle name="Heading 1 2 14 2" xfId="6958" xr:uid="{00000000-0005-0000-0000-0000FB2E0000}"/>
    <cellStyle name="Heading 1 2 15" xfId="2699" xr:uid="{00000000-0005-0000-0000-0000FC2E0000}"/>
    <cellStyle name="Heading 1 2 16" xfId="8612" xr:uid="{00000000-0005-0000-0000-0000FD2E0000}"/>
    <cellStyle name="Heading 1 2 2" xfId="1219" xr:uid="{00000000-0005-0000-0000-0000FE2E0000}"/>
    <cellStyle name="Heading 1 2 2 2" xfId="1220" xr:uid="{00000000-0005-0000-0000-0000FF2E0000}"/>
    <cellStyle name="Heading 1 2 2 2 2" xfId="2703" xr:uid="{00000000-0005-0000-0000-0000002F0000}"/>
    <cellStyle name="Heading 1 2 2 3" xfId="2952" xr:uid="{00000000-0005-0000-0000-0000012F0000}"/>
    <cellStyle name="Heading 1 2 2 3 2" xfId="6959" xr:uid="{00000000-0005-0000-0000-0000022F0000}"/>
    <cellStyle name="Heading 1 2 2 4" xfId="3378" xr:uid="{00000000-0005-0000-0000-0000032F0000}"/>
    <cellStyle name="Heading 1 2 3" xfId="1221" xr:uid="{00000000-0005-0000-0000-0000042F0000}"/>
    <cellStyle name="Heading 1 2 3 2" xfId="1222" xr:uid="{00000000-0005-0000-0000-0000052F0000}"/>
    <cellStyle name="Heading 1 2 3 3" xfId="2704" xr:uid="{00000000-0005-0000-0000-0000062F0000}"/>
    <cellStyle name="Heading 1 2 4" xfId="1223" xr:uid="{00000000-0005-0000-0000-0000072F0000}"/>
    <cellStyle name="Heading 1 2 4 2" xfId="1224" xr:uid="{00000000-0005-0000-0000-0000082F0000}"/>
    <cellStyle name="Heading 1 2 4 3" xfId="4502" xr:uid="{00000000-0005-0000-0000-0000092F0000}"/>
    <cellStyle name="Heading 1 2 4 4" xfId="4501" xr:uid="{00000000-0005-0000-0000-00000A2F0000}"/>
    <cellStyle name="Heading 1 2 5" xfId="1225" xr:uid="{00000000-0005-0000-0000-00000B2F0000}"/>
    <cellStyle name="Heading 1 2 5 2" xfId="4504" xr:uid="{00000000-0005-0000-0000-00000C2F0000}"/>
    <cellStyle name="Heading 1 2 5 3" xfId="4503" xr:uid="{00000000-0005-0000-0000-00000D2F0000}"/>
    <cellStyle name="Heading 1 2 5 4" xfId="6960" xr:uid="{00000000-0005-0000-0000-00000E2F0000}"/>
    <cellStyle name="Heading 1 2 6" xfId="1226" xr:uid="{00000000-0005-0000-0000-00000F2F0000}"/>
    <cellStyle name="Heading 1 2 6 2" xfId="1227" xr:uid="{00000000-0005-0000-0000-0000102F0000}"/>
    <cellStyle name="Heading 1 2 6 2 2" xfId="2706" xr:uid="{00000000-0005-0000-0000-0000112F0000}"/>
    <cellStyle name="Heading 1 2 6 3" xfId="2705" xr:uid="{00000000-0005-0000-0000-0000122F0000}"/>
    <cellStyle name="Heading 1 2 7" xfId="1228" xr:uid="{00000000-0005-0000-0000-0000132F0000}"/>
    <cellStyle name="Heading 1 2 7 2" xfId="1229" xr:uid="{00000000-0005-0000-0000-0000142F0000}"/>
    <cellStyle name="Heading 1 2 7 2 2" xfId="2708" xr:uid="{00000000-0005-0000-0000-0000152F0000}"/>
    <cellStyle name="Heading 1 2 7 3" xfId="2707" xr:uid="{00000000-0005-0000-0000-0000162F0000}"/>
    <cellStyle name="Heading 1 2 8" xfId="1230" xr:uid="{00000000-0005-0000-0000-0000172F0000}"/>
    <cellStyle name="Heading 1 2 8 2" xfId="2709" xr:uid="{00000000-0005-0000-0000-0000182F0000}"/>
    <cellStyle name="Heading 1 2 9" xfId="1231" xr:uid="{00000000-0005-0000-0000-0000192F0000}"/>
    <cellStyle name="Heading 1 2 9 2" xfId="2710" xr:uid="{00000000-0005-0000-0000-00001A2F0000}"/>
    <cellStyle name="Heading 1 3" xfId="1232" xr:uid="{00000000-0005-0000-0000-00001B2F0000}"/>
    <cellStyle name="Heading 1 3 2" xfId="8658" xr:uid="{00000000-0005-0000-0000-00001C2F0000}"/>
    <cellStyle name="Heading 1 4" xfId="1233" xr:uid="{00000000-0005-0000-0000-00001D2F0000}"/>
    <cellStyle name="Heading 1 5" xfId="1234" xr:uid="{00000000-0005-0000-0000-00001E2F0000}"/>
    <cellStyle name="Heading 1 6" xfId="1235" xr:uid="{00000000-0005-0000-0000-00001F2F0000}"/>
    <cellStyle name="Heading 1 7" xfId="1236" xr:uid="{00000000-0005-0000-0000-0000202F0000}"/>
    <cellStyle name="Heading 1 8" xfId="1213" xr:uid="{00000000-0005-0000-0000-0000212F0000}"/>
    <cellStyle name="Heading 2" xfId="5" builtinId="17" customBuiltin="1"/>
    <cellStyle name="Heading 2 2" xfId="1238" xr:uid="{00000000-0005-0000-0000-0000232F0000}"/>
    <cellStyle name="Heading 2 2 10" xfId="1239" xr:uid="{00000000-0005-0000-0000-0000242F0000}"/>
    <cellStyle name="Heading 2 2 10 2" xfId="2712" xr:uid="{00000000-0005-0000-0000-0000252F0000}"/>
    <cellStyle name="Heading 2 2 11" xfId="1240" xr:uid="{00000000-0005-0000-0000-0000262F0000}"/>
    <cellStyle name="Heading 2 2 11 2" xfId="2713" xr:uid="{00000000-0005-0000-0000-0000272F0000}"/>
    <cellStyle name="Heading 2 2 12" xfId="1241" xr:uid="{00000000-0005-0000-0000-0000282F0000}"/>
    <cellStyle name="Heading 2 2 12 2" xfId="2714" xr:uid="{00000000-0005-0000-0000-0000292F0000}"/>
    <cellStyle name="Heading 2 2 13" xfId="1242" xr:uid="{00000000-0005-0000-0000-00002A2F0000}"/>
    <cellStyle name="Heading 2 2 13 2" xfId="6961" xr:uid="{00000000-0005-0000-0000-00002B2F0000}"/>
    <cellStyle name="Heading 2 2 14" xfId="1778" xr:uid="{00000000-0005-0000-0000-00002C2F0000}"/>
    <cellStyle name="Heading 2 2 14 2" xfId="6962" xr:uid="{00000000-0005-0000-0000-00002D2F0000}"/>
    <cellStyle name="Heading 2 2 15" xfId="2711" xr:uid="{00000000-0005-0000-0000-00002E2F0000}"/>
    <cellStyle name="Heading 2 2 16" xfId="8613" xr:uid="{00000000-0005-0000-0000-00002F2F0000}"/>
    <cellStyle name="Heading 2 2 2" xfId="1243" xr:uid="{00000000-0005-0000-0000-0000302F0000}"/>
    <cellStyle name="Heading 2 2 2 2" xfId="1244" xr:uid="{00000000-0005-0000-0000-0000312F0000}"/>
    <cellStyle name="Heading 2 2 2 2 2" xfId="2715" xr:uid="{00000000-0005-0000-0000-0000322F0000}"/>
    <cellStyle name="Heading 2 2 2 3" xfId="3016" xr:uid="{00000000-0005-0000-0000-0000332F0000}"/>
    <cellStyle name="Heading 2 2 2 3 2" xfId="6963" xr:uid="{00000000-0005-0000-0000-0000342F0000}"/>
    <cellStyle name="Heading 2 2 2 4" xfId="3392" xr:uid="{00000000-0005-0000-0000-0000352F0000}"/>
    <cellStyle name="Heading 2 2 3" xfId="1245" xr:uid="{00000000-0005-0000-0000-0000362F0000}"/>
    <cellStyle name="Heading 2 2 3 2" xfId="1246" xr:uid="{00000000-0005-0000-0000-0000372F0000}"/>
    <cellStyle name="Heading 2 2 3 3" xfId="2716" xr:uid="{00000000-0005-0000-0000-0000382F0000}"/>
    <cellStyle name="Heading 2 2 4" xfId="1247" xr:uid="{00000000-0005-0000-0000-0000392F0000}"/>
    <cellStyle name="Heading 2 2 4 2" xfId="1248" xr:uid="{00000000-0005-0000-0000-00003A2F0000}"/>
    <cellStyle name="Heading 2 2 4 3" xfId="4506" xr:uid="{00000000-0005-0000-0000-00003B2F0000}"/>
    <cellStyle name="Heading 2 2 4 4" xfId="4505" xr:uid="{00000000-0005-0000-0000-00003C2F0000}"/>
    <cellStyle name="Heading 2 2 5" xfId="1249" xr:uid="{00000000-0005-0000-0000-00003D2F0000}"/>
    <cellStyle name="Heading 2 2 5 2" xfId="4508" xr:uid="{00000000-0005-0000-0000-00003E2F0000}"/>
    <cellStyle name="Heading 2 2 5 3" xfId="4507" xr:uid="{00000000-0005-0000-0000-00003F2F0000}"/>
    <cellStyle name="Heading 2 2 5 4" xfId="6964" xr:uid="{00000000-0005-0000-0000-0000402F0000}"/>
    <cellStyle name="Heading 2 2 6" xfId="1250" xr:uid="{00000000-0005-0000-0000-0000412F0000}"/>
    <cellStyle name="Heading 2 2 6 2" xfId="1251" xr:uid="{00000000-0005-0000-0000-0000422F0000}"/>
    <cellStyle name="Heading 2 2 6 2 2" xfId="2718" xr:uid="{00000000-0005-0000-0000-0000432F0000}"/>
    <cellStyle name="Heading 2 2 6 3" xfId="2717" xr:uid="{00000000-0005-0000-0000-0000442F0000}"/>
    <cellStyle name="Heading 2 2 7" xfId="1252" xr:uid="{00000000-0005-0000-0000-0000452F0000}"/>
    <cellStyle name="Heading 2 2 7 2" xfId="1253" xr:uid="{00000000-0005-0000-0000-0000462F0000}"/>
    <cellStyle name="Heading 2 2 7 2 2" xfId="2720" xr:uid="{00000000-0005-0000-0000-0000472F0000}"/>
    <cellStyle name="Heading 2 2 7 3" xfId="2719" xr:uid="{00000000-0005-0000-0000-0000482F0000}"/>
    <cellStyle name="Heading 2 2 8" xfId="1254" xr:uid="{00000000-0005-0000-0000-0000492F0000}"/>
    <cellStyle name="Heading 2 2 8 2" xfId="2721" xr:uid="{00000000-0005-0000-0000-00004A2F0000}"/>
    <cellStyle name="Heading 2 2 9" xfId="1255" xr:uid="{00000000-0005-0000-0000-00004B2F0000}"/>
    <cellStyle name="Heading 2 2 9 2" xfId="2722" xr:uid="{00000000-0005-0000-0000-00004C2F0000}"/>
    <cellStyle name="Heading 2 3" xfId="1256" xr:uid="{00000000-0005-0000-0000-00004D2F0000}"/>
    <cellStyle name="Heading 2 3 2" xfId="8659" xr:uid="{00000000-0005-0000-0000-00004E2F0000}"/>
    <cellStyle name="Heading 2 4" xfId="1257" xr:uid="{00000000-0005-0000-0000-00004F2F0000}"/>
    <cellStyle name="Heading 2 5" xfId="1258" xr:uid="{00000000-0005-0000-0000-0000502F0000}"/>
    <cellStyle name="Heading 2 6" xfId="1259" xr:uid="{00000000-0005-0000-0000-0000512F0000}"/>
    <cellStyle name="Heading 2 7" xfId="1260" xr:uid="{00000000-0005-0000-0000-0000522F0000}"/>
    <cellStyle name="Heading 2 8" xfId="1237" xr:uid="{00000000-0005-0000-0000-0000532F0000}"/>
    <cellStyle name="Heading 3" xfId="6" builtinId="18" customBuiltin="1"/>
    <cellStyle name="Heading 3 10" xfId="1262" xr:uid="{00000000-0005-0000-0000-0000552F0000}"/>
    <cellStyle name="Heading 3 10 2" xfId="2724" xr:uid="{00000000-0005-0000-0000-0000562F0000}"/>
    <cellStyle name="Heading 3 11" xfId="1263" xr:uid="{00000000-0005-0000-0000-0000572F0000}"/>
    <cellStyle name="Heading 3 11 2" xfId="2725" xr:uid="{00000000-0005-0000-0000-0000582F0000}"/>
    <cellStyle name="Heading 3 12" xfId="1264" xr:uid="{00000000-0005-0000-0000-0000592F0000}"/>
    <cellStyle name="Heading 3 12 2" xfId="6965" xr:uid="{00000000-0005-0000-0000-00005A2F0000}"/>
    <cellStyle name="Heading 3 13" xfId="1779" xr:uid="{00000000-0005-0000-0000-00005B2F0000}"/>
    <cellStyle name="Heading 3 13 2" xfId="6966" xr:uid="{00000000-0005-0000-0000-00005C2F0000}"/>
    <cellStyle name="Heading 3 14" xfId="2723" xr:uid="{00000000-0005-0000-0000-00005D2F0000}"/>
    <cellStyle name="Heading 3 15" xfId="1261" xr:uid="{00000000-0005-0000-0000-00005E2F0000}"/>
    <cellStyle name="Heading 3 2" xfId="1265" xr:uid="{00000000-0005-0000-0000-00005F2F0000}"/>
    <cellStyle name="Heading 3 2 2" xfId="2982" xr:uid="{00000000-0005-0000-0000-0000602F0000}"/>
    <cellStyle name="Heading 3 2 3" xfId="8614" xr:uid="{00000000-0005-0000-0000-0000612F0000}"/>
    <cellStyle name="Heading 3 3" xfId="1266" xr:uid="{00000000-0005-0000-0000-0000622F0000}"/>
    <cellStyle name="Heading 3 3 2" xfId="1267" xr:uid="{00000000-0005-0000-0000-0000632F0000}"/>
    <cellStyle name="Heading 3 3 3" xfId="4509" xr:uid="{00000000-0005-0000-0000-0000642F0000}"/>
    <cellStyle name="Heading 3 4" xfId="1268" xr:uid="{00000000-0005-0000-0000-0000652F0000}"/>
    <cellStyle name="Heading 3 4 2" xfId="1269" xr:uid="{00000000-0005-0000-0000-0000662F0000}"/>
    <cellStyle name="Heading 3 4 3" xfId="4511" xr:uid="{00000000-0005-0000-0000-0000672F0000}"/>
    <cellStyle name="Heading 3 4 4" xfId="4510" xr:uid="{00000000-0005-0000-0000-0000682F0000}"/>
    <cellStyle name="Heading 3 5" xfId="1270" xr:uid="{00000000-0005-0000-0000-0000692F0000}"/>
    <cellStyle name="Heading 3 5 2" xfId="1271" xr:uid="{00000000-0005-0000-0000-00006A2F0000}"/>
    <cellStyle name="Heading 3 5 2 2" xfId="2727" xr:uid="{00000000-0005-0000-0000-00006B2F0000}"/>
    <cellStyle name="Heading 3 5 3" xfId="2726" xr:uid="{00000000-0005-0000-0000-00006C2F0000}"/>
    <cellStyle name="Heading 3 5 4" xfId="4512" xr:uid="{00000000-0005-0000-0000-00006D2F0000}"/>
    <cellStyle name="Heading 3 5 5" xfId="6967" xr:uid="{00000000-0005-0000-0000-00006E2F0000}"/>
    <cellStyle name="Heading 3 6" xfId="1272" xr:uid="{00000000-0005-0000-0000-00006F2F0000}"/>
    <cellStyle name="Heading 3 6 2" xfId="1273" xr:uid="{00000000-0005-0000-0000-0000702F0000}"/>
    <cellStyle name="Heading 3 6 2 2" xfId="2729" xr:uid="{00000000-0005-0000-0000-0000712F0000}"/>
    <cellStyle name="Heading 3 6 3" xfId="2728" xr:uid="{00000000-0005-0000-0000-0000722F0000}"/>
    <cellStyle name="Heading 3 7" xfId="1274" xr:uid="{00000000-0005-0000-0000-0000732F0000}"/>
    <cellStyle name="Heading 3 7 2" xfId="2730" xr:uid="{00000000-0005-0000-0000-0000742F0000}"/>
    <cellStyle name="Heading 3 8" xfId="1275" xr:uid="{00000000-0005-0000-0000-0000752F0000}"/>
    <cellStyle name="Heading 3 8 2" xfId="2731" xr:uid="{00000000-0005-0000-0000-0000762F0000}"/>
    <cellStyle name="Heading 3 9" xfId="1276" xr:uid="{00000000-0005-0000-0000-0000772F0000}"/>
    <cellStyle name="Heading 3 9 2" xfId="2732" xr:uid="{00000000-0005-0000-0000-0000782F0000}"/>
    <cellStyle name="Heading 4" xfId="7" builtinId="19" customBuiltin="1"/>
    <cellStyle name="Heading 4 10" xfId="1278" xr:uid="{00000000-0005-0000-0000-00007A2F0000}"/>
    <cellStyle name="Heading 4 10 2" xfId="2734" xr:uid="{00000000-0005-0000-0000-00007B2F0000}"/>
    <cellStyle name="Heading 4 11" xfId="1279" xr:uid="{00000000-0005-0000-0000-00007C2F0000}"/>
    <cellStyle name="Heading 4 11 2" xfId="6968" xr:uid="{00000000-0005-0000-0000-00007D2F0000}"/>
    <cellStyle name="Heading 4 12" xfId="1780" xr:uid="{00000000-0005-0000-0000-00007E2F0000}"/>
    <cellStyle name="Heading 4 12 2" xfId="6969" xr:uid="{00000000-0005-0000-0000-00007F2F0000}"/>
    <cellStyle name="Heading 4 13" xfId="2733" xr:uid="{00000000-0005-0000-0000-0000802F0000}"/>
    <cellStyle name="Heading 4 14" xfId="1277" xr:uid="{00000000-0005-0000-0000-0000812F0000}"/>
    <cellStyle name="Heading 4 2" xfId="1280" xr:uid="{00000000-0005-0000-0000-0000822F0000}"/>
    <cellStyle name="Heading 4 2 2" xfId="1281" xr:uid="{00000000-0005-0000-0000-0000832F0000}"/>
    <cellStyle name="Heading 4 2 3" xfId="4513" xr:uid="{00000000-0005-0000-0000-0000842F0000}"/>
    <cellStyle name="Heading 4 2 4" xfId="8615" xr:uid="{00000000-0005-0000-0000-0000852F0000}"/>
    <cellStyle name="Heading 4 3" xfId="1282" xr:uid="{00000000-0005-0000-0000-0000862F0000}"/>
    <cellStyle name="Heading 4 3 2" xfId="1283" xr:uid="{00000000-0005-0000-0000-0000872F0000}"/>
    <cellStyle name="Heading 4 3 3" xfId="4515" xr:uid="{00000000-0005-0000-0000-0000882F0000}"/>
    <cellStyle name="Heading 4 3 4" xfId="4514" xr:uid="{00000000-0005-0000-0000-0000892F0000}"/>
    <cellStyle name="Heading 4 4" xfId="1284" xr:uid="{00000000-0005-0000-0000-00008A2F0000}"/>
    <cellStyle name="Heading 4 4 2" xfId="1285" xr:uid="{00000000-0005-0000-0000-00008B2F0000}"/>
    <cellStyle name="Heading 4 4 2 2" xfId="2736" xr:uid="{00000000-0005-0000-0000-00008C2F0000}"/>
    <cellStyle name="Heading 4 4 3" xfId="2735" xr:uid="{00000000-0005-0000-0000-00008D2F0000}"/>
    <cellStyle name="Heading 4 4 4" xfId="4516" xr:uid="{00000000-0005-0000-0000-00008E2F0000}"/>
    <cellStyle name="Heading 4 4 5" xfId="6970" xr:uid="{00000000-0005-0000-0000-00008F2F0000}"/>
    <cellStyle name="Heading 4 5" xfId="1286" xr:uid="{00000000-0005-0000-0000-0000902F0000}"/>
    <cellStyle name="Heading 4 5 2" xfId="1287" xr:uid="{00000000-0005-0000-0000-0000912F0000}"/>
    <cellStyle name="Heading 4 5 2 2" xfId="2738" xr:uid="{00000000-0005-0000-0000-0000922F0000}"/>
    <cellStyle name="Heading 4 5 3" xfId="2737" xr:uid="{00000000-0005-0000-0000-0000932F0000}"/>
    <cellStyle name="Heading 4 6" xfId="1288" xr:uid="{00000000-0005-0000-0000-0000942F0000}"/>
    <cellStyle name="Heading 4 6 2" xfId="2739" xr:uid="{00000000-0005-0000-0000-0000952F0000}"/>
    <cellStyle name="Heading 4 7" xfId="1289" xr:uid="{00000000-0005-0000-0000-0000962F0000}"/>
    <cellStyle name="Heading 4 7 2" xfId="2740" xr:uid="{00000000-0005-0000-0000-0000972F0000}"/>
    <cellStyle name="Heading 4 8" xfId="1290" xr:uid="{00000000-0005-0000-0000-0000982F0000}"/>
    <cellStyle name="Heading 4 8 2" xfId="2741" xr:uid="{00000000-0005-0000-0000-0000992F0000}"/>
    <cellStyle name="Heading 4 9" xfId="1291" xr:uid="{00000000-0005-0000-0000-00009A2F0000}"/>
    <cellStyle name="Heading 4 9 2" xfId="2742" xr:uid="{00000000-0005-0000-0000-00009B2F0000}"/>
    <cellStyle name="Hyperlink 2" xfId="1292" xr:uid="{00000000-0005-0000-0000-00009C2F0000}"/>
    <cellStyle name="Hyperlink 2 2" xfId="8667" xr:uid="{00000000-0005-0000-0000-00009D2F0000}"/>
    <cellStyle name="Hyperlink 3" xfId="1293" xr:uid="{00000000-0005-0000-0000-00009E2F0000}"/>
    <cellStyle name="Input" xfId="11" builtinId="20" customBuiltin="1"/>
    <cellStyle name="Input 10" xfId="1295" xr:uid="{00000000-0005-0000-0000-0000A02F0000}"/>
    <cellStyle name="Input 11" xfId="1296" xr:uid="{00000000-0005-0000-0000-0000A12F0000}"/>
    <cellStyle name="Input 12" xfId="1781" xr:uid="{00000000-0005-0000-0000-0000A22F0000}"/>
    <cellStyle name="Input 12 2" xfId="6971" xr:uid="{00000000-0005-0000-0000-0000A32F0000}"/>
    <cellStyle name="Input 13" xfId="2743" xr:uid="{00000000-0005-0000-0000-0000A42F0000}"/>
    <cellStyle name="Input 14" xfId="1294" xr:uid="{00000000-0005-0000-0000-0000A52F0000}"/>
    <cellStyle name="Input 2" xfId="1297" xr:uid="{00000000-0005-0000-0000-0000A62F0000}"/>
    <cellStyle name="Input 2 2" xfId="8619" xr:uid="{00000000-0005-0000-0000-0000A72F0000}"/>
    <cellStyle name="Input 3" xfId="1298" xr:uid="{00000000-0005-0000-0000-0000A82F0000}"/>
    <cellStyle name="Input 3 2" xfId="1299" xr:uid="{00000000-0005-0000-0000-0000A92F0000}"/>
    <cellStyle name="Input 4" xfId="1300" xr:uid="{00000000-0005-0000-0000-0000AA2F0000}"/>
    <cellStyle name="Input 4 2" xfId="4518" xr:uid="{00000000-0005-0000-0000-0000AB2F0000}"/>
    <cellStyle name="Input 4 3" xfId="4517" xr:uid="{00000000-0005-0000-0000-0000AC2F0000}"/>
    <cellStyle name="Input 5" xfId="1301" xr:uid="{00000000-0005-0000-0000-0000AD2F0000}"/>
    <cellStyle name="Input 5 2" xfId="1302" xr:uid="{00000000-0005-0000-0000-0000AE2F0000}"/>
    <cellStyle name="Input 6" xfId="1303" xr:uid="{00000000-0005-0000-0000-0000AF2F0000}"/>
    <cellStyle name="Input 7" xfId="1304" xr:uid="{00000000-0005-0000-0000-0000B02F0000}"/>
    <cellStyle name="Input 8" xfId="1305" xr:uid="{00000000-0005-0000-0000-0000B12F0000}"/>
    <cellStyle name="Input 9" xfId="1306" xr:uid="{00000000-0005-0000-0000-0000B22F0000}"/>
    <cellStyle name="Linked Cell" xfId="14" builtinId="24" customBuiltin="1"/>
    <cellStyle name="Linked Cell 10" xfId="1308" xr:uid="{00000000-0005-0000-0000-0000B42F0000}"/>
    <cellStyle name="Linked Cell 10 2" xfId="2745" xr:uid="{00000000-0005-0000-0000-0000B52F0000}"/>
    <cellStyle name="Linked Cell 11" xfId="1309" xr:uid="{00000000-0005-0000-0000-0000B62F0000}"/>
    <cellStyle name="Linked Cell 11 2" xfId="2746" xr:uid="{00000000-0005-0000-0000-0000B72F0000}"/>
    <cellStyle name="Linked Cell 12" xfId="1310" xr:uid="{00000000-0005-0000-0000-0000B82F0000}"/>
    <cellStyle name="Linked Cell 12 2" xfId="6972" xr:uid="{00000000-0005-0000-0000-0000B92F0000}"/>
    <cellStyle name="Linked Cell 13" xfId="1782" xr:uid="{00000000-0005-0000-0000-0000BA2F0000}"/>
    <cellStyle name="Linked Cell 13 2" xfId="6973" xr:uid="{00000000-0005-0000-0000-0000BB2F0000}"/>
    <cellStyle name="Linked Cell 14" xfId="2744" xr:uid="{00000000-0005-0000-0000-0000BC2F0000}"/>
    <cellStyle name="Linked Cell 15" xfId="1307" xr:uid="{00000000-0005-0000-0000-0000BD2F0000}"/>
    <cellStyle name="Linked Cell 2" xfId="1311" xr:uid="{00000000-0005-0000-0000-0000BE2F0000}"/>
    <cellStyle name="Linked Cell 2 2" xfId="1312" xr:uid="{00000000-0005-0000-0000-0000BF2F0000}"/>
    <cellStyle name="Linked Cell 2 3" xfId="4519" xr:uid="{00000000-0005-0000-0000-0000C02F0000}"/>
    <cellStyle name="Linked Cell 2 4" xfId="8622" xr:uid="{00000000-0005-0000-0000-0000C12F0000}"/>
    <cellStyle name="Linked Cell 3" xfId="1313" xr:uid="{00000000-0005-0000-0000-0000C22F0000}"/>
    <cellStyle name="Linked Cell 3 2" xfId="1314" xr:uid="{00000000-0005-0000-0000-0000C32F0000}"/>
    <cellStyle name="Linked Cell 3 3" xfId="4521" xr:uid="{00000000-0005-0000-0000-0000C42F0000}"/>
    <cellStyle name="Linked Cell 3 4" xfId="4520" xr:uid="{00000000-0005-0000-0000-0000C52F0000}"/>
    <cellStyle name="Linked Cell 4" xfId="1315" xr:uid="{00000000-0005-0000-0000-0000C62F0000}"/>
    <cellStyle name="Linked Cell 4 2" xfId="1316" xr:uid="{00000000-0005-0000-0000-0000C72F0000}"/>
    <cellStyle name="Linked Cell 4 2 2" xfId="2748" xr:uid="{00000000-0005-0000-0000-0000C82F0000}"/>
    <cellStyle name="Linked Cell 4 3" xfId="2747" xr:uid="{00000000-0005-0000-0000-0000C92F0000}"/>
    <cellStyle name="Linked Cell 4 4" xfId="4522" xr:uid="{00000000-0005-0000-0000-0000CA2F0000}"/>
    <cellStyle name="Linked Cell 4 5" xfId="6974" xr:uid="{00000000-0005-0000-0000-0000CB2F0000}"/>
    <cellStyle name="Linked Cell 5" xfId="1317" xr:uid="{00000000-0005-0000-0000-0000CC2F0000}"/>
    <cellStyle name="Linked Cell 5 2" xfId="1318" xr:uid="{00000000-0005-0000-0000-0000CD2F0000}"/>
    <cellStyle name="Linked Cell 5 2 2" xfId="2750" xr:uid="{00000000-0005-0000-0000-0000CE2F0000}"/>
    <cellStyle name="Linked Cell 5 3" xfId="2749" xr:uid="{00000000-0005-0000-0000-0000CF2F0000}"/>
    <cellStyle name="Linked Cell 6" xfId="1319" xr:uid="{00000000-0005-0000-0000-0000D02F0000}"/>
    <cellStyle name="Linked Cell 7" xfId="1320" xr:uid="{00000000-0005-0000-0000-0000D12F0000}"/>
    <cellStyle name="Linked Cell 7 2" xfId="2751" xr:uid="{00000000-0005-0000-0000-0000D22F0000}"/>
    <cellStyle name="Linked Cell 8" xfId="1321" xr:uid="{00000000-0005-0000-0000-0000D32F0000}"/>
    <cellStyle name="Linked Cell 8 2" xfId="2752" xr:uid="{00000000-0005-0000-0000-0000D42F0000}"/>
    <cellStyle name="Linked Cell 9" xfId="1322" xr:uid="{00000000-0005-0000-0000-0000D52F0000}"/>
    <cellStyle name="Linked Cell 9 2" xfId="2753" xr:uid="{00000000-0005-0000-0000-0000D62F0000}"/>
    <cellStyle name="Neutral" xfId="10" builtinId="28" customBuiltin="1"/>
    <cellStyle name="Neutral 10" xfId="1324" xr:uid="{00000000-0005-0000-0000-0000D82F0000}"/>
    <cellStyle name="Neutral 11" xfId="1325" xr:uid="{00000000-0005-0000-0000-0000D92F0000}"/>
    <cellStyle name="Neutral 12" xfId="1783" xr:uid="{00000000-0005-0000-0000-0000DA2F0000}"/>
    <cellStyle name="Neutral 12 2" xfId="6975" xr:uid="{00000000-0005-0000-0000-0000DB2F0000}"/>
    <cellStyle name="Neutral 13" xfId="2754" xr:uid="{00000000-0005-0000-0000-0000DC2F0000}"/>
    <cellStyle name="Neutral 14" xfId="1323" xr:uid="{00000000-0005-0000-0000-0000DD2F0000}"/>
    <cellStyle name="Neutral 2" xfId="1326" xr:uid="{00000000-0005-0000-0000-0000DE2F0000}"/>
    <cellStyle name="Neutral 2 2" xfId="8618" xr:uid="{00000000-0005-0000-0000-0000DF2F0000}"/>
    <cellStyle name="Neutral 3" xfId="1327" xr:uid="{00000000-0005-0000-0000-0000E02F0000}"/>
    <cellStyle name="Neutral 3 2" xfId="1328" xr:uid="{00000000-0005-0000-0000-0000E12F0000}"/>
    <cellStyle name="Neutral 4" xfId="1329" xr:uid="{00000000-0005-0000-0000-0000E22F0000}"/>
    <cellStyle name="Neutral 4 2" xfId="4524" xr:uid="{00000000-0005-0000-0000-0000E32F0000}"/>
    <cellStyle name="Neutral 4 3" xfId="4523" xr:uid="{00000000-0005-0000-0000-0000E42F0000}"/>
    <cellStyle name="Neutral 5" xfId="1330" xr:uid="{00000000-0005-0000-0000-0000E52F0000}"/>
    <cellStyle name="Neutral 5 2" xfId="1331" xr:uid="{00000000-0005-0000-0000-0000E62F0000}"/>
    <cellStyle name="Neutral 6" xfId="1332" xr:uid="{00000000-0005-0000-0000-0000E72F0000}"/>
    <cellStyle name="Neutral 7" xfId="1333" xr:uid="{00000000-0005-0000-0000-0000E82F0000}"/>
    <cellStyle name="Neutral 8" xfId="1334" xr:uid="{00000000-0005-0000-0000-0000E92F0000}"/>
    <cellStyle name="Neutral 9" xfId="1335" xr:uid="{00000000-0005-0000-0000-0000EA2F0000}"/>
    <cellStyle name="Normal" xfId="0" builtinId="0"/>
    <cellStyle name="Normal 10" xfId="50" xr:uid="{00000000-0005-0000-0000-0000EC2F0000}"/>
    <cellStyle name="Normal 10 2" xfId="1337" xr:uid="{00000000-0005-0000-0000-0000ED2F0000}"/>
    <cellStyle name="Normal 10 2 2" xfId="2981" xr:uid="{00000000-0005-0000-0000-0000EE2F0000}"/>
    <cellStyle name="Normal 10 2 2 2" xfId="10515" xr:uid="{00000000-0005-0000-0000-0000EF2F0000}"/>
    <cellStyle name="Normal 10 3" xfId="2755" xr:uid="{00000000-0005-0000-0000-0000F02F0000}"/>
    <cellStyle name="Normal 10 3 2" xfId="4526" xr:uid="{00000000-0005-0000-0000-0000F12F0000}"/>
    <cellStyle name="Normal 10 3 2 2" xfId="11900" xr:uid="{00000000-0005-0000-0000-0000F22F0000}"/>
    <cellStyle name="Normal 10 3 3" xfId="6977" xr:uid="{00000000-0005-0000-0000-0000F32F0000}"/>
    <cellStyle name="Normal 10 3 3 2" xfId="14148" xr:uid="{00000000-0005-0000-0000-0000F42F0000}"/>
    <cellStyle name="Normal 10 3 4" xfId="10385" xr:uid="{00000000-0005-0000-0000-0000F52F0000}"/>
    <cellStyle name="Normal 10 4" xfId="4525" xr:uid="{00000000-0005-0000-0000-0000F62F0000}"/>
    <cellStyle name="Normal 10 4 2" xfId="11899" xr:uid="{00000000-0005-0000-0000-0000F72F0000}"/>
    <cellStyle name="Normal 10 5" xfId="6976" xr:uid="{00000000-0005-0000-0000-0000F82F0000}"/>
    <cellStyle name="Normal 10 5 2" xfId="14147" xr:uid="{00000000-0005-0000-0000-0000F92F0000}"/>
    <cellStyle name="Normal 10 6" xfId="7092" xr:uid="{00000000-0005-0000-0000-0000FA2F0000}"/>
    <cellStyle name="Normal 10 6 2" xfId="14184" xr:uid="{00000000-0005-0000-0000-0000FB2F0000}"/>
    <cellStyle name="Normal 10 7" xfId="1336" xr:uid="{00000000-0005-0000-0000-0000FC2F0000}"/>
    <cellStyle name="Normal 10 7 2" xfId="9449" xr:uid="{00000000-0005-0000-0000-0000FD2F0000}"/>
    <cellStyle name="Normal 11" xfId="51" xr:uid="{00000000-0005-0000-0000-0000FE2F0000}"/>
    <cellStyle name="Normal 12" xfId="52" xr:uid="{00000000-0005-0000-0000-0000FF2F0000}"/>
    <cellStyle name="Normal 13" xfId="48" xr:uid="{00000000-0005-0000-0000-000000300000}"/>
    <cellStyle name="Normal 13 10" xfId="1808" xr:uid="{00000000-0005-0000-0000-000001300000}"/>
    <cellStyle name="Normal 13 10 2" xfId="4527" xr:uid="{00000000-0005-0000-0000-000002300000}"/>
    <cellStyle name="Normal 13 10 2 2" xfId="11901" xr:uid="{00000000-0005-0000-0000-000003300000}"/>
    <cellStyle name="Normal 13 10 3" xfId="6978" xr:uid="{00000000-0005-0000-0000-000004300000}"/>
    <cellStyle name="Normal 13 10 3 2" xfId="14149" xr:uid="{00000000-0005-0000-0000-000005300000}"/>
    <cellStyle name="Normal 13 10 4" xfId="8399" xr:uid="{00000000-0005-0000-0000-000006300000}"/>
    <cellStyle name="Normal 13 10 4 2" xfId="15442" xr:uid="{00000000-0005-0000-0000-000007300000}"/>
    <cellStyle name="Normal 13 10 5" xfId="9609" xr:uid="{00000000-0005-0000-0000-000008300000}"/>
    <cellStyle name="Normal 13 11" xfId="2756" xr:uid="{00000000-0005-0000-0000-000009300000}"/>
    <cellStyle name="Normal 13 11 2" xfId="4528" xr:uid="{00000000-0005-0000-0000-00000A300000}"/>
    <cellStyle name="Normal 13 11 2 2" xfId="11902" xr:uid="{00000000-0005-0000-0000-00000B300000}"/>
    <cellStyle name="Normal 13 11 3" xfId="6979" xr:uid="{00000000-0005-0000-0000-00000C300000}"/>
    <cellStyle name="Normal 13 11 3 2" xfId="14150" xr:uid="{00000000-0005-0000-0000-00000D300000}"/>
    <cellStyle name="Normal 13 11 4" xfId="8488" xr:uid="{00000000-0005-0000-0000-00000E300000}"/>
    <cellStyle name="Normal 13 11 4 2" xfId="15531" xr:uid="{00000000-0005-0000-0000-00000F300000}"/>
    <cellStyle name="Normal 13 11 5" xfId="10386" xr:uid="{00000000-0005-0000-0000-000010300000}"/>
    <cellStyle name="Normal 13 12" xfId="3066" xr:uid="{00000000-0005-0000-0000-000011300000}"/>
    <cellStyle name="Normal 13 12 2" xfId="8577" xr:uid="{00000000-0005-0000-0000-000012300000}"/>
    <cellStyle name="Normal 13 12 2 2" xfId="15620" xr:uid="{00000000-0005-0000-0000-000013300000}"/>
    <cellStyle name="Normal 13 12 3" xfId="10577" xr:uid="{00000000-0005-0000-0000-000014300000}"/>
    <cellStyle name="Normal 13 13" xfId="4681" xr:uid="{00000000-0005-0000-0000-000015300000}"/>
    <cellStyle name="Normal 13 13 2" xfId="7729" xr:uid="{00000000-0005-0000-0000-000016300000}"/>
    <cellStyle name="Normal 13 13 2 2" xfId="14821" xr:uid="{00000000-0005-0000-0000-000017300000}"/>
    <cellStyle name="Normal 13 13 3" xfId="11959" xr:uid="{00000000-0005-0000-0000-000018300000}"/>
    <cellStyle name="Normal 13 14" xfId="5262" xr:uid="{00000000-0005-0000-0000-000019300000}"/>
    <cellStyle name="Normal 13 14 2" xfId="12540" xr:uid="{00000000-0005-0000-0000-00001A300000}"/>
    <cellStyle name="Normal 13 15" xfId="7131" xr:uid="{00000000-0005-0000-0000-00001B300000}"/>
    <cellStyle name="Normal 13 15 2" xfId="14223" xr:uid="{00000000-0005-0000-0000-00001C300000}"/>
    <cellStyle name="Normal 13 16" xfId="7148" xr:uid="{00000000-0005-0000-0000-00001D300000}"/>
    <cellStyle name="Normal 13 16 2" xfId="14240" xr:uid="{00000000-0005-0000-0000-00001E300000}"/>
    <cellStyle name="Normal 13 17" xfId="1338" xr:uid="{00000000-0005-0000-0000-00001F300000}"/>
    <cellStyle name="Normal 13 17 2" xfId="9450" xr:uid="{00000000-0005-0000-0000-000020300000}"/>
    <cellStyle name="Normal 13 2" xfId="1339" xr:uid="{00000000-0005-0000-0000-000021300000}"/>
    <cellStyle name="Normal 13 2 10" xfId="7205" xr:uid="{00000000-0005-0000-0000-000022300000}"/>
    <cellStyle name="Normal 13 2 10 2" xfId="14297" xr:uid="{00000000-0005-0000-0000-000023300000}"/>
    <cellStyle name="Normal 13 2 11" xfId="9451" xr:uid="{00000000-0005-0000-0000-000024300000}"/>
    <cellStyle name="Normal 13 2 2" xfId="1340" xr:uid="{00000000-0005-0000-0000-000025300000}"/>
    <cellStyle name="Normal 13 2 2 2" xfId="1341" xr:uid="{00000000-0005-0000-0000-000026300000}"/>
    <cellStyle name="Normal 13 2 2 2 2" xfId="1342" xr:uid="{00000000-0005-0000-0000-000027300000}"/>
    <cellStyle name="Normal 13 2 2 2 2 2" xfId="2760" xr:uid="{00000000-0005-0000-0000-000028300000}"/>
    <cellStyle name="Normal 13 2 2 2 2 2 2" xfId="8264" xr:uid="{00000000-0005-0000-0000-000029300000}"/>
    <cellStyle name="Normal 13 2 2 2 2 2 2 2" xfId="15356" xr:uid="{00000000-0005-0000-0000-00002A300000}"/>
    <cellStyle name="Normal 13 2 2 2 2 2 3" xfId="10390" xr:uid="{00000000-0005-0000-0000-00002B300000}"/>
    <cellStyle name="Normal 13 2 2 2 2 3" xfId="3652" xr:uid="{00000000-0005-0000-0000-00002C300000}"/>
    <cellStyle name="Normal 13 2 2 2 2 3 2" xfId="11160" xr:uid="{00000000-0005-0000-0000-00002D300000}"/>
    <cellStyle name="Normal 13 2 2 2 2 4" xfId="5216" xr:uid="{00000000-0005-0000-0000-00002E300000}"/>
    <cellStyle name="Normal 13 2 2 2 2 4 2" xfId="12494" xr:uid="{00000000-0005-0000-0000-00002F300000}"/>
    <cellStyle name="Normal 13 2 2 2 2 5" xfId="5797" xr:uid="{00000000-0005-0000-0000-000030300000}"/>
    <cellStyle name="Normal 13 2 2 2 2 5 2" xfId="13075" xr:uid="{00000000-0005-0000-0000-000031300000}"/>
    <cellStyle name="Normal 13 2 2 2 2 6" xfId="7683" xr:uid="{00000000-0005-0000-0000-000032300000}"/>
    <cellStyle name="Normal 13 2 2 2 2 6 2" xfId="14775" xr:uid="{00000000-0005-0000-0000-000033300000}"/>
    <cellStyle name="Normal 13 2 2 2 2 7" xfId="9454" xr:uid="{00000000-0005-0000-0000-000034300000}"/>
    <cellStyle name="Normal 13 2 2 2 3" xfId="2759" xr:uid="{00000000-0005-0000-0000-000035300000}"/>
    <cellStyle name="Normal 13 2 2 2 3 2" xfId="7975" xr:uid="{00000000-0005-0000-0000-000036300000}"/>
    <cellStyle name="Normal 13 2 2 2 3 2 2" xfId="15067" xr:uid="{00000000-0005-0000-0000-000037300000}"/>
    <cellStyle name="Normal 13 2 2 2 3 3" xfId="10389" xr:uid="{00000000-0005-0000-0000-000038300000}"/>
    <cellStyle name="Normal 13 2 2 2 4" xfId="3352" xr:uid="{00000000-0005-0000-0000-000039300000}"/>
    <cellStyle name="Normal 13 2 2 2 4 2" xfId="10863" xr:uid="{00000000-0005-0000-0000-00003A300000}"/>
    <cellStyle name="Normal 13 2 2 2 5" xfId="4927" xr:uid="{00000000-0005-0000-0000-00003B300000}"/>
    <cellStyle name="Normal 13 2 2 2 5 2" xfId="12205" xr:uid="{00000000-0005-0000-0000-00003C300000}"/>
    <cellStyle name="Normal 13 2 2 2 6" xfId="5508" xr:uid="{00000000-0005-0000-0000-00003D300000}"/>
    <cellStyle name="Normal 13 2 2 2 6 2" xfId="12786" xr:uid="{00000000-0005-0000-0000-00003E300000}"/>
    <cellStyle name="Normal 13 2 2 2 7" xfId="7394" xr:uid="{00000000-0005-0000-0000-00003F300000}"/>
    <cellStyle name="Normal 13 2 2 2 7 2" xfId="14486" xr:uid="{00000000-0005-0000-0000-000040300000}"/>
    <cellStyle name="Normal 13 2 2 2 8" xfId="9453" xr:uid="{00000000-0005-0000-0000-000041300000}"/>
    <cellStyle name="Normal 13 2 2 3" xfId="1343" xr:uid="{00000000-0005-0000-0000-000042300000}"/>
    <cellStyle name="Normal 13 2 2 3 2" xfId="2761" xr:uid="{00000000-0005-0000-0000-000043300000}"/>
    <cellStyle name="Normal 13 2 2 3 2 2" xfId="8121" xr:uid="{00000000-0005-0000-0000-000044300000}"/>
    <cellStyle name="Normal 13 2 2 3 2 2 2" xfId="15213" xr:uid="{00000000-0005-0000-0000-000045300000}"/>
    <cellStyle name="Normal 13 2 2 3 2 3" xfId="10391" xr:uid="{00000000-0005-0000-0000-000046300000}"/>
    <cellStyle name="Normal 13 2 2 3 3" xfId="3509" xr:uid="{00000000-0005-0000-0000-000047300000}"/>
    <cellStyle name="Normal 13 2 2 3 3 2" xfId="11017" xr:uid="{00000000-0005-0000-0000-000048300000}"/>
    <cellStyle name="Normal 13 2 2 3 4" xfId="5073" xr:uid="{00000000-0005-0000-0000-000049300000}"/>
    <cellStyle name="Normal 13 2 2 3 4 2" xfId="12351" xr:uid="{00000000-0005-0000-0000-00004A300000}"/>
    <cellStyle name="Normal 13 2 2 3 5" xfId="5654" xr:uid="{00000000-0005-0000-0000-00004B300000}"/>
    <cellStyle name="Normal 13 2 2 3 5 2" xfId="12932" xr:uid="{00000000-0005-0000-0000-00004C300000}"/>
    <cellStyle name="Normal 13 2 2 3 6" xfId="7540" xr:uid="{00000000-0005-0000-0000-00004D300000}"/>
    <cellStyle name="Normal 13 2 2 3 6 2" xfId="14632" xr:uid="{00000000-0005-0000-0000-00004E300000}"/>
    <cellStyle name="Normal 13 2 2 3 7" xfId="9455" xr:uid="{00000000-0005-0000-0000-00004F300000}"/>
    <cellStyle name="Normal 13 2 2 4" xfId="2758" xr:uid="{00000000-0005-0000-0000-000050300000}"/>
    <cellStyle name="Normal 13 2 2 4 2" xfId="8468" xr:uid="{00000000-0005-0000-0000-000051300000}"/>
    <cellStyle name="Normal 13 2 2 4 2 2" xfId="15511" xr:uid="{00000000-0005-0000-0000-000052300000}"/>
    <cellStyle name="Normal 13 2 2 4 3" xfId="10388" xr:uid="{00000000-0005-0000-0000-000053300000}"/>
    <cellStyle name="Normal 13 2 2 5" xfId="3207" xr:uid="{00000000-0005-0000-0000-000054300000}"/>
    <cellStyle name="Normal 13 2 2 5 2" xfId="8557" xr:uid="{00000000-0005-0000-0000-000055300000}"/>
    <cellStyle name="Normal 13 2 2 5 2 2" xfId="15600" xr:uid="{00000000-0005-0000-0000-000056300000}"/>
    <cellStyle name="Normal 13 2 2 5 3" xfId="10718" xr:uid="{00000000-0005-0000-0000-000057300000}"/>
    <cellStyle name="Normal 13 2 2 6" xfId="4784" xr:uid="{00000000-0005-0000-0000-000058300000}"/>
    <cellStyle name="Normal 13 2 2 6 2" xfId="7832" xr:uid="{00000000-0005-0000-0000-000059300000}"/>
    <cellStyle name="Normal 13 2 2 6 2 2" xfId="14924" xr:uid="{00000000-0005-0000-0000-00005A300000}"/>
    <cellStyle name="Normal 13 2 2 6 3" xfId="12062" xr:uid="{00000000-0005-0000-0000-00005B300000}"/>
    <cellStyle name="Normal 13 2 2 7" xfId="5365" xr:uid="{00000000-0005-0000-0000-00005C300000}"/>
    <cellStyle name="Normal 13 2 2 7 2" xfId="12643" xr:uid="{00000000-0005-0000-0000-00005D300000}"/>
    <cellStyle name="Normal 13 2 2 8" xfId="7251" xr:uid="{00000000-0005-0000-0000-00005E300000}"/>
    <cellStyle name="Normal 13 2 2 8 2" xfId="14343" xr:uid="{00000000-0005-0000-0000-00005F300000}"/>
    <cellStyle name="Normal 13 2 2 9" xfId="9452" xr:uid="{00000000-0005-0000-0000-000060300000}"/>
    <cellStyle name="Normal 13 2 3" xfId="1344" xr:uid="{00000000-0005-0000-0000-000061300000}"/>
    <cellStyle name="Normal 13 2 3 2" xfId="1345" xr:uid="{00000000-0005-0000-0000-000062300000}"/>
    <cellStyle name="Normal 13 2 3 2 2" xfId="2763" xr:uid="{00000000-0005-0000-0000-000063300000}"/>
    <cellStyle name="Normal 13 2 3 2 2 2" xfId="8218" xr:uid="{00000000-0005-0000-0000-000064300000}"/>
    <cellStyle name="Normal 13 2 3 2 2 2 2" xfId="15310" xr:uid="{00000000-0005-0000-0000-000065300000}"/>
    <cellStyle name="Normal 13 2 3 2 2 3" xfId="10393" xr:uid="{00000000-0005-0000-0000-000066300000}"/>
    <cellStyle name="Normal 13 2 3 2 3" xfId="3606" xr:uid="{00000000-0005-0000-0000-000067300000}"/>
    <cellStyle name="Normal 13 2 3 2 3 2" xfId="11114" xr:uid="{00000000-0005-0000-0000-000068300000}"/>
    <cellStyle name="Normal 13 2 3 2 4" xfId="5170" xr:uid="{00000000-0005-0000-0000-000069300000}"/>
    <cellStyle name="Normal 13 2 3 2 4 2" xfId="12448" xr:uid="{00000000-0005-0000-0000-00006A300000}"/>
    <cellStyle name="Normal 13 2 3 2 5" xfId="5751" xr:uid="{00000000-0005-0000-0000-00006B300000}"/>
    <cellStyle name="Normal 13 2 3 2 5 2" xfId="13029" xr:uid="{00000000-0005-0000-0000-00006C300000}"/>
    <cellStyle name="Normal 13 2 3 2 6" xfId="7637" xr:uid="{00000000-0005-0000-0000-00006D300000}"/>
    <cellStyle name="Normal 13 2 3 2 6 2" xfId="14729" xr:uid="{00000000-0005-0000-0000-00006E300000}"/>
    <cellStyle name="Normal 13 2 3 2 7" xfId="9457" xr:uid="{00000000-0005-0000-0000-00006F300000}"/>
    <cellStyle name="Normal 13 2 3 3" xfId="2762" xr:uid="{00000000-0005-0000-0000-000070300000}"/>
    <cellStyle name="Normal 13 2 3 3 2" xfId="7929" xr:uid="{00000000-0005-0000-0000-000071300000}"/>
    <cellStyle name="Normal 13 2 3 3 2 2" xfId="15021" xr:uid="{00000000-0005-0000-0000-000072300000}"/>
    <cellStyle name="Normal 13 2 3 3 3" xfId="10392" xr:uid="{00000000-0005-0000-0000-000073300000}"/>
    <cellStyle name="Normal 13 2 3 4" xfId="3306" xr:uid="{00000000-0005-0000-0000-000074300000}"/>
    <cellStyle name="Normal 13 2 3 4 2" xfId="10817" xr:uid="{00000000-0005-0000-0000-000075300000}"/>
    <cellStyle name="Normal 13 2 3 5" xfId="4881" xr:uid="{00000000-0005-0000-0000-000076300000}"/>
    <cellStyle name="Normal 13 2 3 5 2" xfId="12159" xr:uid="{00000000-0005-0000-0000-000077300000}"/>
    <cellStyle name="Normal 13 2 3 6" xfId="5462" xr:uid="{00000000-0005-0000-0000-000078300000}"/>
    <cellStyle name="Normal 13 2 3 6 2" xfId="12740" xr:uid="{00000000-0005-0000-0000-000079300000}"/>
    <cellStyle name="Normal 13 2 3 7" xfId="7348" xr:uid="{00000000-0005-0000-0000-00007A300000}"/>
    <cellStyle name="Normal 13 2 3 7 2" xfId="14440" xr:uid="{00000000-0005-0000-0000-00007B300000}"/>
    <cellStyle name="Normal 13 2 3 8" xfId="9456" xr:uid="{00000000-0005-0000-0000-00007C300000}"/>
    <cellStyle name="Normal 13 2 4" xfId="1346" xr:uid="{00000000-0005-0000-0000-00007D300000}"/>
    <cellStyle name="Normal 13 2 4 2" xfId="2764" xr:uid="{00000000-0005-0000-0000-00007E300000}"/>
    <cellStyle name="Normal 13 2 4 2 2" xfId="8075" xr:uid="{00000000-0005-0000-0000-00007F300000}"/>
    <cellStyle name="Normal 13 2 4 2 2 2" xfId="15167" xr:uid="{00000000-0005-0000-0000-000080300000}"/>
    <cellStyle name="Normal 13 2 4 2 3" xfId="10394" xr:uid="{00000000-0005-0000-0000-000081300000}"/>
    <cellStyle name="Normal 13 2 4 3" xfId="3463" xr:uid="{00000000-0005-0000-0000-000082300000}"/>
    <cellStyle name="Normal 13 2 4 3 2" xfId="10971" xr:uid="{00000000-0005-0000-0000-000083300000}"/>
    <cellStyle name="Normal 13 2 4 4" xfId="5027" xr:uid="{00000000-0005-0000-0000-000084300000}"/>
    <cellStyle name="Normal 13 2 4 4 2" xfId="12305" xr:uid="{00000000-0005-0000-0000-000085300000}"/>
    <cellStyle name="Normal 13 2 4 5" xfId="5608" xr:uid="{00000000-0005-0000-0000-000086300000}"/>
    <cellStyle name="Normal 13 2 4 5 2" xfId="12886" xr:uid="{00000000-0005-0000-0000-000087300000}"/>
    <cellStyle name="Normal 13 2 4 6" xfId="7494" xr:uid="{00000000-0005-0000-0000-000088300000}"/>
    <cellStyle name="Normal 13 2 4 6 2" xfId="14586" xr:uid="{00000000-0005-0000-0000-000089300000}"/>
    <cellStyle name="Normal 13 2 4 7" xfId="9458" xr:uid="{00000000-0005-0000-0000-00008A300000}"/>
    <cellStyle name="Normal 13 2 5" xfId="1830" xr:uid="{00000000-0005-0000-0000-00008B300000}"/>
    <cellStyle name="Normal 13 2 5 2" xfId="4529" xr:uid="{00000000-0005-0000-0000-00008C300000}"/>
    <cellStyle name="Normal 13 2 5 2 2" xfId="11903" xr:uid="{00000000-0005-0000-0000-00008D300000}"/>
    <cellStyle name="Normal 13 2 5 3" xfId="6980" xr:uid="{00000000-0005-0000-0000-00008E300000}"/>
    <cellStyle name="Normal 13 2 5 3 2" xfId="14151" xr:uid="{00000000-0005-0000-0000-00008F300000}"/>
    <cellStyle name="Normal 13 2 5 4" xfId="8326" xr:uid="{00000000-0005-0000-0000-000090300000}"/>
    <cellStyle name="Normal 13 2 5 4 2" xfId="15413" xr:uid="{00000000-0005-0000-0000-000091300000}"/>
    <cellStyle name="Normal 13 2 5 5" xfId="9626" xr:uid="{00000000-0005-0000-0000-000092300000}"/>
    <cellStyle name="Normal 13 2 6" xfId="2757" xr:uid="{00000000-0005-0000-0000-000093300000}"/>
    <cellStyle name="Normal 13 2 6 2" xfId="4530" xr:uid="{00000000-0005-0000-0000-000094300000}"/>
    <cellStyle name="Normal 13 2 6 2 2" xfId="11904" xr:uid="{00000000-0005-0000-0000-000095300000}"/>
    <cellStyle name="Normal 13 2 6 3" xfId="6981" xr:uid="{00000000-0005-0000-0000-000096300000}"/>
    <cellStyle name="Normal 13 2 6 3 2" xfId="14152" xr:uid="{00000000-0005-0000-0000-000097300000}"/>
    <cellStyle name="Normal 13 2 6 4" xfId="8422" xr:uid="{00000000-0005-0000-0000-000098300000}"/>
    <cellStyle name="Normal 13 2 6 4 2" xfId="15465" xr:uid="{00000000-0005-0000-0000-000099300000}"/>
    <cellStyle name="Normal 13 2 6 5" xfId="10387" xr:uid="{00000000-0005-0000-0000-00009A300000}"/>
    <cellStyle name="Normal 13 2 7" xfId="3148" xr:uid="{00000000-0005-0000-0000-00009B300000}"/>
    <cellStyle name="Normal 13 2 7 2" xfId="8511" xr:uid="{00000000-0005-0000-0000-00009C300000}"/>
    <cellStyle name="Normal 13 2 7 2 2" xfId="15554" xr:uid="{00000000-0005-0000-0000-00009D300000}"/>
    <cellStyle name="Normal 13 2 7 3" xfId="10659" xr:uid="{00000000-0005-0000-0000-00009E300000}"/>
    <cellStyle name="Normal 13 2 8" xfId="4738" xr:uid="{00000000-0005-0000-0000-00009F300000}"/>
    <cellStyle name="Normal 13 2 8 2" xfId="7786" xr:uid="{00000000-0005-0000-0000-0000A0300000}"/>
    <cellStyle name="Normal 13 2 8 2 2" xfId="14878" xr:uid="{00000000-0005-0000-0000-0000A1300000}"/>
    <cellStyle name="Normal 13 2 8 3" xfId="12016" xr:uid="{00000000-0005-0000-0000-0000A2300000}"/>
    <cellStyle name="Normal 13 2 9" xfId="5319" xr:uid="{00000000-0005-0000-0000-0000A3300000}"/>
    <cellStyle name="Normal 13 2 9 2" xfId="12597" xr:uid="{00000000-0005-0000-0000-0000A4300000}"/>
    <cellStyle name="Normal 13 3" xfId="1347" xr:uid="{00000000-0005-0000-0000-0000A5300000}"/>
    <cellStyle name="Normal 13 3 2" xfId="1348" xr:uid="{00000000-0005-0000-0000-0000A6300000}"/>
    <cellStyle name="Normal 13 3 2 2" xfId="1349" xr:uid="{00000000-0005-0000-0000-0000A7300000}"/>
    <cellStyle name="Normal 13 3 2 2 2" xfId="2767" xr:uid="{00000000-0005-0000-0000-0000A8300000}"/>
    <cellStyle name="Normal 13 3 2 2 2 2" xfId="8241" xr:uid="{00000000-0005-0000-0000-0000A9300000}"/>
    <cellStyle name="Normal 13 3 2 2 2 2 2" xfId="15333" xr:uid="{00000000-0005-0000-0000-0000AA300000}"/>
    <cellStyle name="Normal 13 3 2 2 2 3" xfId="10397" xr:uid="{00000000-0005-0000-0000-0000AB300000}"/>
    <cellStyle name="Normal 13 3 2 2 3" xfId="3629" xr:uid="{00000000-0005-0000-0000-0000AC300000}"/>
    <cellStyle name="Normal 13 3 2 2 3 2" xfId="11137" xr:uid="{00000000-0005-0000-0000-0000AD300000}"/>
    <cellStyle name="Normal 13 3 2 2 4" xfId="5193" xr:uid="{00000000-0005-0000-0000-0000AE300000}"/>
    <cellStyle name="Normal 13 3 2 2 4 2" xfId="12471" xr:uid="{00000000-0005-0000-0000-0000AF300000}"/>
    <cellStyle name="Normal 13 3 2 2 5" xfId="5774" xr:uid="{00000000-0005-0000-0000-0000B0300000}"/>
    <cellStyle name="Normal 13 3 2 2 5 2" xfId="13052" xr:uid="{00000000-0005-0000-0000-0000B1300000}"/>
    <cellStyle name="Normal 13 3 2 2 6" xfId="7660" xr:uid="{00000000-0005-0000-0000-0000B2300000}"/>
    <cellStyle name="Normal 13 3 2 2 6 2" xfId="14752" xr:uid="{00000000-0005-0000-0000-0000B3300000}"/>
    <cellStyle name="Normal 13 3 2 2 7" xfId="9461" xr:uid="{00000000-0005-0000-0000-0000B4300000}"/>
    <cellStyle name="Normal 13 3 2 3" xfId="2766" xr:uid="{00000000-0005-0000-0000-0000B5300000}"/>
    <cellStyle name="Normal 13 3 2 3 2" xfId="7952" xr:uid="{00000000-0005-0000-0000-0000B6300000}"/>
    <cellStyle name="Normal 13 3 2 3 2 2" xfId="15044" xr:uid="{00000000-0005-0000-0000-0000B7300000}"/>
    <cellStyle name="Normal 13 3 2 3 3" xfId="10396" xr:uid="{00000000-0005-0000-0000-0000B8300000}"/>
    <cellStyle name="Normal 13 3 2 4" xfId="3329" xr:uid="{00000000-0005-0000-0000-0000B9300000}"/>
    <cellStyle name="Normal 13 3 2 4 2" xfId="10840" xr:uid="{00000000-0005-0000-0000-0000BA300000}"/>
    <cellStyle name="Normal 13 3 2 5" xfId="4904" xr:uid="{00000000-0005-0000-0000-0000BB300000}"/>
    <cellStyle name="Normal 13 3 2 5 2" xfId="12182" xr:uid="{00000000-0005-0000-0000-0000BC300000}"/>
    <cellStyle name="Normal 13 3 2 6" xfId="5485" xr:uid="{00000000-0005-0000-0000-0000BD300000}"/>
    <cellStyle name="Normal 13 3 2 6 2" xfId="12763" xr:uid="{00000000-0005-0000-0000-0000BE300000}"/>
    <cellStyle name="Normal 13 3 2 7" xfId="7371" xr:uid="{00000000-0005-0000-0000-0000BF300000}"/>
    <cellStyle name="Normal 13 3 2 7 2" xfId="14463" xr:uid="{00000000-0005-0000-0000-0000C0300000}"/>
    <cellStyle name="Normal 13 3 2 8" xfId="9460" xr:uid="{00000000-0005-0000-0000-0000C1300000}"/>
    <cellStyle name="Normal 13 3 3" xfId="1350" xr:uid="{00000000-0005-0000-0000-0000C2300000}"/>
    <cellStyle name="Normal 13 3 3 2" xfId="2768" xr:uid="{00000000-0005-0000-0000-0000C3300000}"/>
    <cellStyle name="Normal 13 3 3 2 2" xfId="8098" xr:uid="{00000000-0005-0000-0000-0000C4300000}"/>
    <cellStyle name="Normal 13 3 3 2 2 2" xfId="15190" xr:uid="{00000000-0005-0000-0000-0000C5300000}"/>
    <cellStyle name="Normal 13 3 3 2 3" xfId="10398" xr:uid="{00000000-0005-0000-0000-0000C6300000}"/>
    <cellStyle name="Normal 13 3 3 3" xfId="3486" xr:uid="{00000000-0005-0000-0000-0000C7300000}"/>
    <cellStyle name="Normal 13 3 3 3 2" xfId="10994" xr:uid="{00000000-0005-0000-0000-0000C8300000}"/>
    <cellStyle name="Normal 13 3 3 4" xfId="5050" xr:uid="{00000000-0005-0000-0000-0000C9300000}"/>
    <cellStyle name="Normal 13 3 3 4 2" xfId="12328" xr:uid="{00000000-0005-0000-0000-0000CA300000}"/>
    <cellStyle name="Normal 13 3 3 5" xfId="5631" xr:uid="{00000000-0005-0000-0000-0000CB300000}"/>
    <cellStyle name="Normal 13 3 3 5 2" xfId="12909" xr:uid="{00000000-0005-0000-0000-0000CC300000}"/>
    <cellStyle name="Normal 13 3 3 6" xfId="7517" xr:uid="{00000000-0005-0000-0000-0000CD300000}"/>
    <cellStyle name="Normal 13 3 3 6 2" xfId="14609" xr:uid="{00000000-0005-0000-0000-0000CE300000}"/>
    <cellStyle name="Normal 13 3 3 7" xfId="9462" xr:uid="{00000000-0005-0000-0000-0000CF300000}"/>
    <cellStyle name="Normal 13 3 4" xfId="2765" xr:uid="{00000000-0005-0000-0000-0000D0300000}"/>
    <cellStyle name="Normal 13 3 4 2" xfId="8445" xr:uid="{00000000-0005-0000-0000-0000D1300000}"/>
    <cellStyle name="Normal 13 3 4 2 2" xfId="15488" xr:uid="{00000000-0005-0000-0000-0000D2300000}"/>
    <cellStyle name="Normal 13 3 4 3" xfId="10395" xr:uid="{00000000-0005-0000-0000-0000D3300000}"/>
    <cellStyle name="Normal 13 3 5" xfId="3184" xr:uid="{00000000-0005-0000-0000-0000D4300000}"/>
    <cellStyle name="Normal 13 3 5 2" xfId="8534" xr:uid="{00000000-0005-0000-0000-0000D5300000}"/>
    <cellStyle name="Normal 13 3 5 2 2" xfId="15577" xr:uid="{00000000-0005-0000-0000-0000D6300000}"/>
    <cellStyle name="Normal 13 3 5 3" xfId="10695" xr:uid="{00000000-0005-0000-0000-0000D7300000}"/>
    <cellStyle name="Normal 13 3 6" xfId="4761" xr:uid="{00000000-0005-0000-0000-0000D8300000}"/>
    <cellStyle name="Normal 13 3 6 2" xfId="7809" xr:uid="{00000000-0005-0000-0000-0000D9300000}"/>
    <cellStyle name="Normal 13 3 6 2 2" xfId="14901" xr:uid="{00000000-0005-0000-0000-0000DA300000}"/>
    <cellStyle name="Normal 13 3 6 3" xfId="12039" xr:uid="{00000000-0005-0000-0000-0000DB300000}"/>
    <cellStyle name="Normal 13 3 7" xfId="5342" xr:uid="{00000000-0005-0000-0000-0000DC300000}"/>
    <cellStyle name="Normal 13 3 7 2" xfId="12620" xr:uid="{00000000-0005-0000-0000-0000DD300000}"/>
    <cellStyle name="Normal 13 3 8" xfId="7228" xr:uid="{00000000-0005-0000-0000-0000DE300000}"/>
    <cellStyle name="Normal 13 3 8 2" xfId="14320" xr:uid="{00000000-0005-0000-0000-0000DF300000}"/>
    <cellStyle name="Normal 13 3 9" xfId="9459" xr:uid="{00000000-0005-0000-0000-0000E0300000}"/>
    <cellStyle name="Normal 13 4" xfId="1351" xr:uid="{00000000-0005-0000-0000-0000E1300000}"/>
    <cellStyle name="Normal 13 4 2" xfId="1352" xr:uid="{00000000-0005-0000-0000-0000E2300000}"/>
    <cellStyle name="Normal 13 4 2 2" xfId="1353" xr:uid="{00000000-0005-0000-0000-0000E3300000}"/>
    <cellStyle name="Normal 13 4 2 2 2" xfId="2771" xr:uid="{00000000-0005-0000-0000-0000E4300000}"/>
    <cellStyle name="Normal 13 4 2 2 2 2" xfId="8195" xr:uid="{00000000-0005-0000-0000-0000E5300000}"/>
    <cellStyle name="Normal 13 4 2 2 2 2 2" xfId="15287" xr:uid="{00000000-0005-0000-0000-0000E6300000}"/>
    <cellStyle name="Normal 13 4 2 2 2 3" xfId="10401" xr:uid="{00000000-0005-0000-0000-0000E7300000}"/>
    <cellStyle name="Normal 13 4 2 2 3" xfId="3583" xr:uid="{00000000-0005-0000-0000-0000E8300000}"/>
    <cellStyle name="Normal 13 4 2 2 3 2" xfId="11091" xr:uid="{00000000-0005-0000-0000-0000E9300000}"/>
    <cellStyle name="Normal 13 4 2 2 4" xfId="5147" xr:uid="{00000000-0005-0000-0000-0000EA300000}"/>
    <cellStyle name="Normal 13 4 2 2 4 2" xfId="12425" xr:uid="{00000000-0005-0000-0000-0000EB300000}"/>
    <cellStyle name="Normal 13 4 2 2 5" xfId="5728" xr:uid="{00000000-0005-0000-0000-0000EC300000}"/>
    <cellStyle name="Normal 13 4 2 2 5 2" xfId="13006" xr:uid="{00000000-0005-0000-0000-0000ED300000}"/>
    <cellStyle name="Normal 13 4 2 2 6" xfId="7614" xr:uid="{00000000-0005-0000-0000-0000EE300000}"/>
    <cellStyle name="Normal 13 4 2 2 6 2" xfId="14706" xr:uid="{00000000-0005-0000-0000-0000EF300000}"/>
    <cellStyle name="Normal 13 4 2 2 7" xfId="9465" xr:uid="{00000000-0005-0000-0000-0000F0300000}"/>
    <cellStyle name="Normal 13 4 2 3" xfId="2770" xr:uid="{00000000-0005-0000-0000-0000F1300000}"/>
    <cellStyle name="Normal 13 4 2 3 2" xfId="7906" xr:uid="{00000000-0005-0000-0000-0000F2300000}"/>
    <cellStyle name="Normal 13 4 2 3 2 2" xfId="14998" xr:uid="{00000000-0005-0000-0000-0000F3300000}"/>
    <cellStyle name="Normal 13 4 2 3 3" xfId="10400" xr:uid="{00000000-0005-0000-0000-0000F4300000}"/>
    <cellStyle name="Normal 13 4 2 4" xfId="3283" xr:uid="{00000000-0005-0000-0000-0000F5300000}"/>
    <cellStyle name="Normal 13 4 2 4 2" xfId="10794" xr:uid="{00000000-0005-0000-0000-0000F6300000}"/>
    <cellStyle name="Normal 13 4 2 5" xfId="4858" xr:uid="{00000000-0005-0000-0000-0000F7300000}"/>
    <cellStyle name="Normal 13 4 2 5 2" xfId="12136" xr:uid="{00000000-0005-0000-0000-0000F8300000}"/>
    <cellStyle name="Normal 13 4 2 6" xfId="5439" xr:uid="{00000000-0005-0000-0000-0000F9300000}"/>
    <cellStyle name="Normal 13 4 2 6 2" xfId="12717" xr:uid="{00000000-0005-0000-0000-0000FA300000}"/>
    <cellStyle name="Normal 13 4 2 7" xfId="7325" xr:uid="{00000000-0005-0000-0000-0000FB300000}"/>
    <cellStyle name="Normal 13 4 2 7 2" xfId="14417" xr:uid="{00000000-0005-0000-0000-0000FC300000}"/>
    <cellStyle name="Normal 13 4 2 8" xfId="9464" xr:uid="{00000000-0005-0000-0000-0000FD300000}"/>
    <cellStyle name="Normal 13 4 3" xfId="1354" xr:uid="{00000000-0005-0000-0000-0000FE300000}"/>
    <cellStyle name="Normal 13 4 3 2" xfId="2772" xr:uid="{00000000-0005-0000-0000-0000FF300000}"/>
    <cellStyle name="Normal 13 4 3 2 2" xfId="8055" xr:uid="{00000000-0005-0000-0000-000000310000}"/>
    <cellStyle name="Normal 13 4 3 2 2 2" xfId="15147" xr:uid="{00000000-0005-0000-0000-000001310000}"/>
    <cellStyle name="Normal 13 4 3 2 3" xfId="10402" xr:uid="{00000000-0005-0000-0000-000002310000}"/>
    <cellStyle name="Normal 13 4 3 3" xfId="3443" xr:uid="{00000000-0005-0000-0000-000003310000}"/>
    <cellStyle name="Normal 13 4 3 3 2" xfId="10951" xr:uid="{00000000-0005-0000-0000-000004310000}"/>
    <cellStyle name="Normal 13 4 3 4" xfId="5007" xr:uid="{00000000-0005-0000-0000-000005310000}"/>
    <cellStyle name="Normal 13 4 3 4 2" xfId="12285" xr:uid="{00000000-0005-0000-0000-000006310000}"/>
    <cellStyle name="Normal 13 4 3 5" xfId="5588" xr:uid="{00000000-0005-0000-0000-000007310000}"/>
    <cellStyle name="Normal 13 4 3 5 2" xfId="12866" xr:uid="{00000000-0005-0000-0000-000008310000}"/>
    <cellStyle name="Normal 13 4 3 6" xfId="7474" xr:uid="{00000000-0005-0000-0000-000009310000}"/>
    <cellStyle name="Normal 13 4 3 6 2" xfId="14566" xr:uid="{00000000-0005-0000-0000-00000A310000}"/>
    <cellStyle name="Normal 13 4 3 7" xfId="9466" xr:uid="{00000000-0005-0000-0000-00000B310000}"/>
    <cellStyle name="Normal 13 4 4" xfId="2769" xr:uid="{00000000-0005-0000-0000-00000C310000}"/>
    <cellStyle name="Normal 13 4 4 2" xfId="7763" xr:uid="{00000000-0005-0000-0000-00000D310000}"/>
    <cellStyle name="Normal 13 4 4 2 2" xfId="14855" xr:uid="{00000000-0005-0000-0000-00000E310000}"/>
    <cellStyle name="Normal 13 4 4 3" xfId="10399" xr:uid="{00000000-0005-0000-0000-00000F310000}"/>
    <cellStyle name="Normal 13 4 5" xfId="3114" xr:uid="{00000000-0005-0000-0000-000010310000}"/>
    <cellStyle name="Normal 13 4 5 2" xfId="10625" xr:uid="{00000000-0005-0000-0000-000011310000}"/>
    <cellStyle name="Normal 13 4 6" xfId="4715" xr:uid="{00000000-0005-0000-0000-000012310000}"/>
    <cellStyle name="Normal 13 4 6 2" xfId="11993" xr:uid="{00000000-0005-0000-0000-000013310000}"/>
    <cellStyle name="Normal 13 4 7" xfId="5296" xr:uid="{00000000-0005-0000-0000-000014310000}"/>
    <cellStyle name="Normal 13 4 7 2" xfId="12574" xr:uid="{00000000-0005-0000-0000-000015310000}"/>
    <cellStyle name="Normal 13 4 8" xfId="7182" xr:uid="{00000000-0005-0000-0000-000016310000}"/>
    <cellStyle name="Normal 13 4 8 2" xfId="14274" xr:uid="{00000000-0005-0000-0000-000017310000}"/>
    <cellStyle name="Normal 13 4 9" xfId="9463" xr:uid="{00000000-0005-0000-0000-000018310000}"/>
    <cellStyle name="Normal 13 5" xfId="1355" xr:uid="{00000000-0005-0000-0000-000019310000}"/>
    <cellStyle name="Normal 13 5 2" xfId="1356" xr:uid="{00000000-0005-0000-0000-00001A310000}"/>
    <cellStyle name="Normal 13 5 2 2" xfId="1357" xr:uid="{00000000-0005-0000-0000-00001B310000}"/>
    <cellStyle name="Normal 13 5 2 2 2" xfId="2775" xr:uid="{00000000-0005-0000-0000-00001C310000}"/>
    <cellStyle name="Normal 13 5 2 2 2 2" xfId="8178" xr:uid="{00000000-0005-0000-0000-00001D310000}"/>
    <cellStyle name="Normal 13 5 2 2 2 2 2" xfId="15270" xr:uid="{00000000-0005-0000-0000-00001E310000}"/>
    <cellStyle name="Normal 13 5 2 2 2 3" xfId="10405" xr:uid="{00000000-0005-0000-0000-00001F310000}"/>
    <cellStyle name="Normal 13 5 2 2 3" xfId="3566" xr:uid="{00000000-0005-0000-0000-000020310000}"/>
    <cellStyle name="Normal 13 5 2 2 3 2" xfId="11074" xr:uid="{00000000-0005-0000-0000-000021310000}"/>
    <cellStyle name="Normal 13 5 2 2 4" xfId="5130" xr:uid="{00000000-0005-0000-0000-000022310000}"/>
    <cellStyle name="Normal 13 5 2 2 4 2" xfId="12408" xr:uid="{00000000-0005-0000-0000-000023310000}"/>
    <cellStyle name="Normal 13 5 2 2 5" xfId="5711" xr:uid="{00000000-0005-0000-0000-000024310000}"/>
    <cellStyle name="Normal 13 5 2 2 5 2" xfId="12989" xr:uid="{00000000-0005-0000-0000-000025310000}"/>
    <cellStyle name="Normal 13 5 2 2 6" xfId="7597" xr:uid="{00000000-0005-0000-0000-000026310000}"/>
    <cellStyle name="Normal 13 5 2 2 6 2" xfId="14689" xr:uid="{00000000-0005-0000-0000-000027310000}"/>
    <cellStyle name="Normal 13 5 2 2 7" xfId="9469" xr:uid="{00000000-0005-0000-0000-000028310000}"/>
    <cellStyle name="Normal 13 5 2 3" xfId="2774" xr:uid="{00000000-0005-0000-0000-000029310000}"/>
    <cellStyle name="Normal 13 5 2 3 2" xfId="7889" xr:uid="{00000000-0005-0000-0000-00002A310000}"/>
    <cellStyle name="Normal 13 5 2 3 2 2" xfId="14981" xr:uid="{00000000-0005-0000-0000-00002B310000}"/>
    <cellStyle name="Normal 13 5 2 3 3" xfId="10404" xr:uid="{00000000-0005-0000-0000-00002C310000}"/>
    <cellStyle name="Normal 13 5 2 4" xfId="3266" xr:uid="{00000000-0005-0000-0000-00002D310000}"/>
    <cellStyle name="Normal 13 5 2 4 2" xfId="10777" xr:uid="{00000000-0005-0000-0000-00002E310000}"/>
    <cellStyle name="Normal 13 5 2 5" xfId="4841" xr:uid="{00000000-0005-0000-0000-00002F310000}"/>
    <cellStyle name="Normal 13 5 2 5 2" xfId="12119" xr:uid="{00000000-0005-0000-0000-000030310000}"/>
    <cellStyle name="Normal 13 5 2 6" xfId="5422" xr:uid="{00000000-0005-0000-0000-000031310000}"/>
    <cellStyle name="Normal 13 5 2 6 2" xfId="12700" xr:uid="{00000000-0005-0000-0000-000032310000}"/>
    <cellStyle name="Normal 13 5 2 7" xfId="7308" xr:uid="{00000000-0005-0000-0000-000033310000}"/>
    <cellStyle name="Normal 13 5 2 7 2" xfId="14400" xr:uid="{00000000-0005-0000-0000-000034310000}"/>
    <cellStyle name="Normal 13 5 2 8" xfId="9468" xr:uid="{00000000-0005-0000-0000-000035310000}"/>
    <cellStyle name="Normal 13 5 3" xfId="1358" xr:uid="{00000000-0005-0000-0000-000036310000}"/>
    <cellStyle name="Normal 13 5 3 2" xfId="2776" xr:uid="{00000000-0005-0000-0000-000037310000}"/>
    <cellStyle name="Normal 13 5 3 2 2" xfId="8038" xr:uid="{00000000-0005-0000-0000-000038310000}"/>
    <cellStyle name="Normal 13 5 3 2 2 2" xfId="15130" xr:uid="{00000000-0005-0000-0000-000039310000}"/>
    <cellStyle name="Normal 13 5 3 2 3" xfId="10406" xr:uid="{00000000-0005-0000-0000-00003A310000}"/>
    <cellStyle name="Normal 13 5 3 3" xfId="3426" xr:uid="{00000000-0005-0000-0000-00003B310000}"/>
    <cellStyle name="Normal 13 5 3 3 2" xfId="10934" xr:uid="{00000000-0005-0000-0000-00003C310000}"/>
    <cellStyle name="Normal 13 5 3 4" xfId="4990" xr:uid="{00000000-0005-0000-0000-00003D310000}"/>
    <cellStyle name="Normal 13 5 3 4 2" xfId="12268" xr:uid="{00000000-0005-0000-0000-00003E310000}"/>
    <cellStyle name="Normal 13 5 3 5" xfId="5571" xr:uid="{00000000-0005-0000-0000-00003F310000}"/>
    <cellStyle name="Normal 13 5 3 5 2" xfId="12849" xr:uid="{00000000-0005-0000-0000-000040310000}"/>
    <cellStyle name="Normal 13 5 3 6" xfId="7457" xr:uid="{00000000-0005-0000-0000-000041310000}"/>
    <cellStyle name="Normal 13 5 3 6 2" xfId="14549" xr:uid="{00000000-0005-0000-0000-000042310000}"/>
    <cellStyle name="Normal 13 5 3 7" xfId="9470" xr:uid="{00000000-0005-0000-0000-000043310000}"/>
    <cellStyle name="Normal 13 5 4" xfId="2773" xr:uid="{00000000-0005-0000-0000-000044310000}"/>
    <cellStyle name="Normal 13 5 4 2" xfId="7746" xr:uid="{00000000-0005-0000-0000-000045310000}"/>
    <cellStyle name="Normal 13 5 4 2 2" xfId="14838" xr:uid="{00000000-0005-0000-0000-000046310000}"/>
    <cellStyle name="Normal 13 5 4 3" xfId="10403" xr:uid="{00000000-0005-0000-0000-000047310000}"/>
    <cellStyle name="Normal 13 5 5" xfId="3097" xr:uid="{00000000-0005-0000-0000-000048310000}"/>
    <cellStyle name="Normal 13 5 5 2" xfId="10608" xr:uid="{00000000-0005-0000-0000-000049310000}"/>
    <cellStyle name="Normal 13 5 6" xfId="4698" xr:uid="{00000000-0005-0000-0000-00004A310000}"/>
    <cellStyle name="Normal 13 5 6 2" xfId="11976" xr:uid="{00000000-0005-0000-0000-00004B310000}"/>
    <cellStyle name="Normal 13 5 7" xfId="5279" xr:uid="{00000000-0005-0000-0000-00004C310000}"/>
    <cellStyle name="Normal 13 5 7 2" xfId="12557" xr:uid="{00000000-0005-0000-0000-00004D310000}"/>
    <cellStyle name="Normal 13 5 8" xfId="7165" xr:uid="{00000000-0005-0000-0000-00004E310000}"/>
    <cellStyle name="Normal 13 5 8 2" xfId="14257" xr:uid="{00000000-0005-0000-0000-00004F310000}"/>
    <cellStyle name="Normal 13 5 9" xfId="9467" xr:uid="{00000000-0005-0000-0000-000050310000}"/>
    <cellStyle name="Normal 13 6" xfId="1359" xr:uid="{00000000-0005-0000-0000-000051310000}"/>
    <cellStyle name="Normal 13 6 2" xfId="1360" xr:uid="{00000000-0005-0000-0000-000052310000}"/>
    <cellStyle name="Normal 13 6 2 2" xfId="1361" xr:uid="{00000000-0005-0000-0000-000053310000}"/>
    <cellStyle name="Normal 13 6 2 2 2" xfId="2779" xr:uid="{00000000-0005-0000-0000-000054310000}"/>
    <cellStyle name="Normal 13 6 2 2 2 2" xfId="8284" xr:uid="{00000000-0005-0000-0000-000055310000}"/>
    <cellStyle name="Normal 13 6 2 2 2 2 2" xfId="15376" xr:uid="{00000000-0005-0000-0000-000056310000}"/>
    <cellStyle name="Normal 13 6 2 2 2 3" xfId="10409" xr:uid="{00000000-0005-0000-0000-000057310000}"/>
    <cellStyle name="Normal 13 6 2 2 3" xfId="3672" xr:uid="{00000000-0005-0000-0000-000058310000}"/>
    <cellStyle name="Normal 13 6 2 2 3 2" xfId="11180" xr:uid="{00000000-0005-0000-0000-000059310000}"/>
    <cellStyle name="Normal 13 6 2 2 4" xfId="5236" xr:uid="{00000000-0005-0000-0000-00005A310000}"/>
    <cellStyle name="Normal 13 6 2 2 4 2" xfId="12514" xr:uid="{00000000-0005-0000-0000-00005B310000}"/>
    <cellStyle name="Normal 13 6 2 2 5" xfId="5817" xr:uid="{00000000-0005-0000-0000-00005C310000}"/>
    <cellStyle name="Normal 13 6 2 2 5 2" xfId="13095" xr:uid="{00000000-0005-0000-0000-00005D310000}"/>
    <cellStyle name="Normal 13 6 2 2 6" xfId="7703" xr:uid="{00000000-0005-0000-0000-00005E310000}"/>
    <cellStyle name="Normal 13 6 2 2 6 2" xfId="14795" xr:uid="{00000000-0005-0000-0000-00005F310000}"/>
    <cellStyle name="Normal 13 6 2 2 7" xfId="9473" xr:uid="{00000000-0005-0000-0000-000060310000}"/>
    <cellStyle name="Normal 13 6 2 3" xfId="2778" xr:uid="{00000000-0005-0000-0000-000061310000}"/>
    <cellStyle name="Normal 13 6 2 3 2" xfId="7995" xr:uid="{00000000-0005-0000-0000-000062310000}"/>
    <cellStyle name="Normal 13 6 2 3 2 2" xfId="15087" xr:uid="{00000000-0005-0000-0000-000063310000}"/>
    <cellStyle name="Normal 13 6 2 3 3" xfId="10408" xr:uid="{00000000-0005-0000-0000-000064310000}"/>
    <cellStyle name="Normal 13 6 2 4" xfId="3372" xr:uid="{00000000-0005-0000-0000-000065310000}"/>
    <cellStyle name="Normal 13 6 2 4 2" xfId="10883" xr:uid="{00000000-0005-0000-0000-000066310000}"/>
    <cellStyle name="Normal 13 6 2 5" xfId="4947" xr:uid="{00000000-0005-0000-0000-000067310000}"/>
    <cellStyle name="Normal 13 6 2 5 2" xfId="12225" xr:uid="{00000000-0005-0000-0000-000068310000}"/>
    <cellStyle name="Normal 13 6 2 6" xfId="5528" xr:uid="{00000000-0005-0000-0000-000069310000}"/>
    <cellStyle name="Normal 13 6 2 6 2" xfId="12806" xr:uid="{00000000-0005-0000-0000-00006A310000}"/>
    <cellStyle name="Normal 13 6 2 7" xfId="7414" xr:uid="{00000000-0005-0000-0000-00006B310000}"/>
    <cellStyle name="Normal 13 6 2 7 2" xfId="14506" xr:uid="{00000000-0005-0000-0000-00006C310000}"/>
    <cellStyle name="Normal 13 6 2 8" xfId="9472" xr:uid="{00000000-0005-0000-0000-00006D310000}"/>
    <cellStyle name="Normal 13 6 3" xfId="1362" xr:uid="{00000000-0005-0000-0000-00006E310000}"/>
    <cellStyle name="Normal 13 6 3 2" xfId="2780" xr:uid="{00000000-0005-0000-0000-00006F310000}"/>
    <cellStyle name="Normal 13 6 3 2 2" xfId="8141" xr:uid="{00000000-0005-0000-0000-000070310000}"/>
    <cellStyle name="Normal 13 6 3 2 2 2" xfId="15233" xr:uid="{00000000-0005-0000-0000-000071310000}"/>
    <cellStyle name="Normal 13 6 3 2 3" xfId="10410" xr:uid="{00000000-0005-0000-0000-000072310000}"/>
    <cellStyle name="Normal 13 6 3 3" xfId="3529" xr:uid="{00000000-0005-0000-0000-000073310000}"/>
    <cellStyle name="Normal 13 6 3 3 2" xfId="11037" xr:uid="{00000000-0005-0000-0000-000074310000}"/>
    <cellStyle name="Normal 13 6 3 4" xfId="5093" xr:uid="{00000000-0005-0000-0000-000075310000}"/>
    <cellStyle name="Normal 13 6 3 4 2" xfId="12371" xr:uid="{00000000-0005-0000-0000-000076310000}"/>
    <cellStyle name="Normal 13 6 3 5" xfId="5674" xr:uid="{00000000-0005-0000-0000-000077310000}"/>
    <cellStyle name="Normal 13 6 3 5 2" xfId="12952" xr:uid="{00000000-0005-0000-0000-000078310000}"/>
    <cellStyle name="Normal 13 6 3 6" xfId="7560" xr:uid="{00000000-0005-0000-0000-000079310000}"/>
    <cellStyle name="Normal 13 6 3 6 2" xfId="14652" xr:uid="{00000000-0005-0000-0000-00007A310000}"/>
    <cellStyle name="Normal 13 6 3 7" xfId="9474" xr:uid="{00000000-0005-0000-0000-00007B310000}"/>
    <cellStyle name="Normal 13 6 4" xfId="2777" xr:uid="{00000000-0005-0000-0000-00007C310000}"/>
    <cellStyle name="Normal 13 6 4 2" xfId="7852" xr:uid="{00000000-0005-0000-0000-00007D310000}"/>
    <cellStyle name="Normal 13 6 4 2 2" xfId="14944" xr:uid="{00000000-0005-0000-0000-00007E310000}"/>
    <cellStyle name="Normal 13 6 4 3" xfId="10407" xr:uid="{00000000-0005-0000-0000-00007F310000}"/>
    <cellStyle name="Normal 13 6 5" xfId="3227" xr:uid="{00000000-0005-0000-0000-000080310000}"/>
    <cellStyle name="Normal 13 6 5 2" xfId="10738" xr:uid="{00000000-0005-0000-0000-000081310000}"/>
    <cellStyle name="Normal 13 6 6" xfId="4804" xr:uid="{00000000-0005-0000-0000-000082310000}"/>
    <cellStyle name="Normal 13 6 6 2" xfId="12082" xr:uid="{00000000-0005-0000-0000-000083310000}"/>
    <cellStyle name="Normal 13 6 7" xfId="5385" xr:uid="{00000000-0005-0000-0000-000084310000}"/>
    <cellStyle name="Normal 13 6 7 2" xfId="12663" xr:uid="{00000000-0005-0000-0000-000085310000}"/>
    <cellStyle name="Normal 13 6 8" xfId="7271" xr:uid="{00000000-0005-0000-0000-000086310000}"/>
    <cellStyle name="Normal 13 6 8 2" xfId="14363" xr:uid="{00000000-0005-0000-0000-000087310000}"/>
    <cellStyle name="Normal 13 6 9" xfId="9471" xr:uid="{00000000-0005-0000-0000-000088310000}"/>
    <cellStyle name="Normal 13 7" xfId="1363" xr:uid="{00000000-0005-0000-0000-000089310000}"/>
    <cellStyle name="Normal 13 7 2" xfId="1364" xr:uid="{00000000-0005-0000-0000-00008A310000}"/>
    <cellStyle name="Normal 13 7 2 2" xfId="2782" xr:uid="{00000000-0005-0000-0000-00008B310000}"/>
    <cellStyle name="Normal 13 7 2 2 2" xfId="8161" xr:uid="{00000000-0005-0000-0000-00008C310000}"/>
    <cellStyle name="Normal 13 7 2 2 2 2" xfId="15253" xr:uid="{00000000-0005-0000-0000-00008D310000}"/>
    <cellStyle name="Normal 13 7 2 2 3" xfId="10412" xr:uid="{00000000-0005-0000-0000-00008E310000}"/>
    <cellStyle name="Normal 13 7 2 3" xfId="3549" xr:uid="{00000000-0005-0000-0000-00008F310000}"/>
    <cellStyle name="Normal 13 7 2 3 2" xfId="11057" xr:uid="{00000000-0005-0000-0000-000090310000}"/>
    <cellStyle name="Normal 13 7 2 4" xfId="5113" xr:uid="{00000000-0005-0000-0000-000091310000}"/>
    <cellStyle name="Normal 13 7 2 4 2" xfId="12391" xr:uid="{00000000-0005-0000-0000-000092310000}"/>
    <cellStyle name="Normal 13 7 2 5" xfId="5694" xr:uid="{00000000-0005-0000-0000-000093310000}"/>
    <cellStyle name="Normal 13 7 2 5 2" xfId="12972" xr:uid="{00000000-0005-0000-0000-000094310000}"/>
    <cellStyle name="Normal 13 7 2 6" xfId="7580" xr:uid="{00000000-0005-0000-0000-000095310000}"/>
    <cellStyle name="Normal 13 7 2 6 2" xfId="14672" xr:uid="{00000000-0005-0000-0000-000096310000}"/>
    <cellStyle name="Normal 13 7 2 7" xfId="9476" xr:uid="{00000000-0005-0000-0000-000097310000}"/>
    <cellStyle name="Normal 13 7 3" xfId="2781" xr:uid="{00000000-0005-0000-0000-000098310000}"/>
    <cellStyle name="Normal 13 7 3 2" xfId="7872" xr:uid="{00000000-0005-0000-0000-000099310000}"/>
    <cellStyle name="Normal 13 7 3 2 2" xfId="14964" xr:uid="{00000000-0005-0000-0000-00009A310000}"/>
    <cellStyle name="Normal 13 7 3 3" xfId="10411" xr:uid="{00000000-0005-0000-0000-00009B310000}"/>
    <cellStyle name="Normal 13 7 4" xfId="3249" xr:uid="{00000000-0005-0000-0000-00009C310000}"/>
    <cellStyle name="Normal 13 7 4 2" xfId="10760" xr:uid="{00000000-0005-0000-0000-00009D310000}"/>
    <cellStyle name="Normal 13 7 5" xfId="4824" xr:uid="{00000000-0005-0000-0000-00009E310000}"/>
    <cellStyle name="Normal 13 7 5 2" xfId="12102" xr:uid="{00000000-0005-0000-0000-00009F310000}"/>
    <cellStyle name="Normal 13 7 6" xfId="5405" xr:uid="{00000000-0005-0000-0000-0000A0310000}"/>
    <cellStyle name="Normal 13 7 6 2" xfId="12683" xr:uid="{00000000-0005-0000-0000-0000A1310000}"/>
    <cellStyle name="Normal 13 7 7" xfId="7291" xr:uid="{00000000-0005-0000-0000-0000A2310000}"/>
    <cellStyle name="Normal 13 7 7 2" xfId="14383" xr:uid="{00000000-0005-0000-0000-0000A3310000}"/>
    <cellStyle name="Normal 13 7 8" xfId="9475" xr:uid="{00000000-0005-0000-0000-0000A4310000}"/>
    <cellStyle name="Normal 13 8" xfId="1365" xr:uid="{00000000-0005-0000-0000-0000A5310000}"/>
    <cellStyle name="Normal 13 8 2" xfId="2783" xr:uid="{00000000-0005-0000-0000-0000A6310000}"/>
    <cellStyle name="Normal 13 8 2 2" xfId="8017" xr:uid="{00000000-0005-0000-0000-0000A7310000}"/>
    <cellStyle name="Normal 13 8 2 2 2" xfId="15109" xr:uid="{00000000-0005-0000-0000-0000A8310000}"/>
    <cellStyle name="Normal 13 8 2 3" xfId="10413" xr:uid="{00000000-0005-0000-0000-0000A9310000}"/>
    <cellStyle name="Normal 13 8 3" xfId="3402" xr:uid="{00000000-0005-0000-0000-0000AA310000}"/>
    <cellStyle name="Normal 13 8 3 2" xfId="10910" xr:uid="{00000000-0005-0000-0000-0000AB310000}"/>
    <cellStyle name="Normal 13 8 4" xfId="4969" xr:uid="{00000000-0005-0000-0000-0000AC310000}"/>
    <cellStyle name="Normal 13 8 4 2" xfId="12247" xr:uid="{00000000-0005-0000-0000-0000AD310000}"/>
    <cellStyle name="Normal 13 8 5" xfId="5550" xr:uid="{00000000-0005-0000-0000-0000AE310000}"/>
    <cellStyle name="Normal 13 8 5 2" xfId="12828" xr:uid="{00000000-0005-0000-0000-0000AF310000}"/>
    <cellStyle name="Normal 13 8 6" xfId="7436" xr:uid="{00000000-0005-0000-0000-0000B0310000}"/>
    <cellStyle name="Normal 13 8 6 2" xfId="14528" xr:uid="{00000000-0005-0000-0000-0000B1310000}"/>
    <cellStyle name="Normal 13 8 7" xfId="9477" xr:uid="{00000000-0005-0000-0000-0000B2310000}"/>
    <cellStyle name="Normal 13 9" xfId="1784" xr:uid="{00000000-0005-0000-0000-0000B3310000}"/>
    <cellStyle name="Normal 13 9 2" xfId="3013" xr:uid="{00000000-0005-0000-0000-0000B4310000}"/>
    <cellStyle name="Normal 13 9 2 2" xfId="10530" xr:uid="{00000000-0005-0000-0000-0000B5310000}"/>
    <cellStyle name="Normal 13 9 3" xfId="4531" xr:uid="{00000000-0005-0000-0000-0000B6310000}"/>
    <cellStyle name="Normal 13 9 3 2" xfId="11905" xr:uid="{00000000-0005-0000-0000-0000B7310000}"/>
    <cellStyle name="Normal 13 9 4" xfId="6982" xr:uid="{00000000-0005-0000-0000-0000B8310000}"/>
    <cellStyle name="Normal 13 9 4 2" xfId="14153" xr:uid="{00000000-0005-0000-0000-0000B9310000}"/>
    <cellStyle name="Normal 13 9 5" xfId="8325" xr:uid="{00000000-0005-0000-0000-0000BA310000}"/>
    <cellStyle name="Normal 13 9 5 2" xfId="15412" xr:uid="{00000000-0005-0000-0000-0000BB310000}"/>
    <cellStyle name="Normal 13 9 6" xfId="9592" xr:uid="{00000000-0005-0000-0000-0000BC310000}"/>
    <cellStyle name="Normal 14" xfId="43" xr:uid="{00000000-0005-0000-0000-0000BD310000}"/>
    <cellStyle name="Normal 14 10" xfId="5299" xr:uid="{00000000-0005-0000-0000-0000BE310000}"/>
    <cellStyle name="Normal 14 10 2" xfId="8580" xr:uid="{00000000-0005-0000-0000-0000BF310000}"/>
    <cellStyle name="Normal 14 10 2 2" xfId="15623" xr:uid="{00000000-0005-0000-0000-0000C0310000}"/>
    <cellStyle name="Normal 14 10 3" xfId="12577" xr:uid="{00000000-0005-0000-0000-0000C1310000}"/>
    <cellStyle name="Normal 14 11" xfId="7766" xr:uid="{00000000-0005-0000-0000-0000C2310000}"/>
    <cellStyle name="Normal 14 11 2" xfId="14858" xr:uid="{00000000-0005-0000-0000-0000C3310000}"/>
    <cellStyle name="Normal 14 12" xfId="7185" xr:uid="{00000000-0005-0000-0000-0000C4310000}"/>
    <cellStyle name="Normal 14 12 2" xfId="14277" xr:uid="{00000000-0005-0000-0000-0000C5310000}"/>
    <cellStyle name="Normal 14 13" xfId="1366" xr:uid="{00000000-0005-0000-0000-0000C6310000}"/>
    <cellStyle name="Normal 14 14" xfId="8600" xr:uid="{00000000-0005-0000-0000-0000C7310000}"/>
    <cellStyle name="Normal 14 15" xfId="8690" xr:uid="{00000000-0005-0000-0000-0000C8310000}"/>
    <cellStyle name="Normal 14 2" xfId="1367" xr:uid="{00000000-0005-0000-0000-0000C9310000}"/>
    <cellStyle name="Normal 14 2 10" xfId="9478" xr:uid="{00000000-0005-0000-0000-0000CA310000}"/>
    <cellStyle name="Normal 14 2 2" xfId="1368" xr:uid="{00000000-0005-0000-0000-0000CB310000}"/>
    <cellStyle name="Normal 14 2 2 2" xfId="1369" xr:uid="{00000000-0005-0000-0000-0000CC310000}"/>
    <cellStyle name="Normal 14 2 2 2 2" xfId="1370" xr:uid="{00000000-0005-0000-0000-0000CD310000}"/>
    <cellStyle name="Normal 14 2 2 2 2 2" xfId="2787" xr:uid="{00000000-0005-0000-0000-0000CE310000}"/>
    <cellStyle name="Normal 14 2 2 2 2 2 2" xfId="8267" xr:uid="{00000000-0005-0000-0000-0000CF310000}"/>
    <cellStyle name="Normal 14 2 2 2 2 2 2 2" xfId="15359" xr:uid="{00000000-0005-0000-0000-0000D0310000}"/>
    <cellStyle name="Normal 14 2 2 2 2 2 3" xfId="10417" xr:uid="{00000000-0005-0000-0000-0000D1310000}"/>
    <cellStyle name="Normal 14 2 2 2 2 3" xfId="3655" xr:uid="{00000000-0005-0000-0000-0000D2310000}"/>
    <cellStyle name="Normal 14 2 2 2 2 3 2" xfId="11163" xr:uid="{00000000-0005-0000-0000-0000D3310000}"/>
    <cellStyle name="Normal 14 2 2 2 2 4" xfId="5219" xr:uid="{00000000-0005-0000-0000-0000D4310000}"/>
    <cellStyle name="Normal 14 2 2 2 2 4 2" xfId="12497" xr:uid="{00000000-0005-0000-0000-0000D5310000}"/>
    <cellStyle name="Normal 14 2 2 2 2 5" xfId="5800" xr:uid="{00000000-0005-0000-0000-0000D6310000}"/>
    <cellStyle name="Normal 14 2 2 2 2 5 2" xfId="13078" xr:uid="{00000000-0005-0000-0000-0000D7310000}"/>
    <cellStyle name="Normal 14 2 2 2 2 6" xfId="7686" xr:uid="{00000000-0005-0000-0000-0000D8310000}"/>
    <cellStyle name="Normal 14 2 2 2 2 6 2" xfId="14778" xr:uid="{00000000-0005-0000-0000-0000D9310000}"/>
    <cellStyle name="Normal 14 2 2 2 2 7" xfId="9481" xr:uid="{00000000-0005-0000-0000-0000DA310000}"/>
    <cellStyle name="Normal 14 2 2 2 3" xfId="2786" xr:uid="{00000000-0005-0000-0000-0000DB310000}"/>
    <cellStyle name="Normal 14 2 2 2 3 2" xfId="7978" xr:uid="{00000000-0005-0000-0000-0000DC310000}"/>
    <cellStyle name="Normal 14 2 2 2 3 2 2" xfId="15070" xr:uid="{00000000-0005-0000-0000-0000DD310000}"/>
    <cellStyle name="Normal 14 2 2 2 3 3" xfId="10416" xr:uid="{00000000-0005-0000-0000-0000DE310000}"/>
    <cellStyle name="Normal 14 2 2 2 4" xfId="3355" xr:uid="{00000000-0005-0000-0000-0000DF310000}"/>
    <cellStyle name="Normal 14 2 2 2 4 2" xfId="10866" xr:uid="{00000000-0005-0000-0000-0000E0310000}"/>
    <cellStyle name="Normal 14 2 2 2 5" xfId="4930" xr:uid="{00000000-0005-0000-0000-0000E1310000}"/>
    <cellStyle name="Normal 14 2 2 2 5 2" xfId="12208" xr:uid="{00000000-0005-0000-0000-0000E2310000}"/>
    <cellStyle name="Normal 14 2 2 2 6" xfId="5511" xr:uid="{00000000-0005-0000-0000-0000E3310000}"/>
    <cellStyle name="Normal 14 2 2 2 6 2" xfId="12789" xr:uid="{00000000-0005-0000-0000-0000E4310000}"/>
    <cellStyle name="Normal 14 2 2 2 7" xfId="7397" xr:uid="{00000000-0005-0000-0000-0000E5310000}"/>
    <cellStyle name="Normal 14 2 2 2 7 2" xfId="14489" xr:uid="{00000000-0005-0000-0000-0000E6310000}"/>
    <cellStyle name="Normal 14 2 2 2 8" xfId="9480" xr:uid="{00000000-0005-0000-0000-0000E7310000}"/>
    <cellStyle name="Normal 14 2 2 3" xfId="1371" xr:uid="{00000000-0005-0000-0000-0000E8310000}"/>
    <cellStyle name="Normal 14 2 2 3 2" xfId="2788" xr:uid="{00000000-0005-0000-0000-0000E9310000}"/>
    <cellStyle name="Normal 14 2 2 3 2 2" xfId="8124" xr:uid="{00000000-0005-0000-0000-0000EA310000}"/>
    <cellStyle name="Normal 14 2 2 3 2 2 2" xfId="15216" xr:uid="{00000000-0005-0000-0000-0000EB310000}"/>
    <cellStyle name="Normal 14 2 2 3 2 3" xfId="10418" xr:uid="{00000000-0005-0000-0000-0000EC310000}"/>
    <cellStyle name="Normal 14 2 2 3 3" xfId="3512" xr:uid="{00000000-0005-0000-0000-0000ED310000}"/>
    <cellStyle name="Normal 14 2 2 3 3 2" xfId="11020" xr:uid="{00000000-0005-0000-0000-0000EE310000}"/>
    <cellStyle name="Normal 14 2 2 3 4" xfId="5076" xr:uid="{00000000-0005-0000-0000-0000EF310000}"/>
    <cellStyle name="Normal 14 2 2 3 4 2" xfId="12354" xr:uid="{00000000-0005-0000-0000-0000F0310000}"/>
    <cellStyle name="Normal 14 2 2 3 5" xfId="5657" xr:uid="{00000000-0005-0000-0000-0000F1310000}"/>
    <cellStyle name="Normal 14 2 2 3 5 2" xfId="12935" xr:uid="{00000000-0005-0000-0000-0000F2310000}"/>
    <cellStyle name="Normal 14 2 2 3 6" xfId="7543" xr:uid="{00000000-0005-0000-0000-0000F3310000}"/>
    <cellStyle name="Normal 14 2 2 3 6 2" xfId="14635" xr:uid="{00000000-0005-0000-0000-0000F4310000}"/>
    <cellStyle name="Normal 14 2 2 3 7" xfId="9482" xr:uid="{00000000-0005-0000-0000-0000F5310000}"/>
    <cellStyle name="Normal 14 2 2 4" xfId="2785" xr:uid="{00000000-0005-0000-0000-0000F6310000}"/>
    <cellStyle name="Normal 14 2 2 4 2" xfId="8471" xr:uid="{00000000-0005-0000-0000-0000F7310000}"/>
    <cellStyle name="Normal 14 2 2 4 2 2" xfId="15514" xr:uid="{00000000-0005-0000-0000-0000F8310000}"/>
    <cellStyle name="Normal 14 2 2 4 3" xfId="10415" xr:uid="{00000000-0005-0000-0000-0000F9310000}"/>
    <cellStyle name="Normal 14 2 2 5" xfId="3210" xr:uid="{00000000-0005-0000-0000-0000FA310000}"/>
    <cellStyle name="Normal 14 2 2 5 2" xfId="8560" xr:uid="{00000000-0005-0000-0000-0000FB310000}"/>
    <cellStyle name="Normal 14 2 2 5 2 2" xfId="15603" xr:uid="{00000000-0005-0000-0000-0000FC310000}"/>
    <cellStyle name="Normal 14 2 2 5 3" xfId="10721" xr:uid="{00000000-0005-0000-0000-0000FD310000}"/>
    <cellStyle name="Normal 14 2 2 6" xfId="4787" xr:uid="{00000000-0005-0000-0000-0000FE310000}"/>
    <cellStyle name="Normal 14 2 2 6 2" xfId="7835" xr:uid="{00000000-0005-0000-0000-0000FF310000}"/>
    <cellStyle name="Normal 14 2 2 6 2 2" xfId="14927" xr:uid="{00000000-0005-0000-0000-000000320000}"/>
    <cellStyle name="Normal 14 2 2 6 3" xfId="12065" xr:uid="{00000000-0005-0000-0000-000001320000}"/>
    <cellStyle name="Normal 14 2 2 7" xfId="5368" xr:uid="{00000000-0005-0000-0000-000002320000}"/>
    <cellStyle name="Normal 14 2 2 7 2" xfId="12646" xr:uid="{00000000-0005-0000-0000-000003320000}"/>
    <cellStyle name="Normal 14 2 2 8" xfId="7254" xr:uid="{00000000-0005-0000-0000-000004320000}"/>
    <cellStyle name="Normal 14 2 2 8 2" xfId="14346" xr:uid="{00000000-0005-0000-0000-000005320000}"/>
    <cellStyle name="Normal 14 2 2 9" xfId="9479" xr:uid="{00000000-0005-0000-0000-000006320000}"/>
    <cellStyle name="Normal 14 2 3" xfId="1372" xr:uid="{00000000-0005-0000-0000-000007320000}"/>
    <cellStyle name="Normal 14 2 3 2" xfId="1373" xr:uid="{00000000-0005-0000-0000-000008320000}"/>
    <cellStyle name="Normal 14 2 3 2 2" xfId="2790" xr:uid="{00000000-0005-0000-0000-000009320000}"/>
    <cellStyle name="Normal 14 2 3 2 2 2" xfId="8221" xr:uid="{00000000-0005-0000-0000-00000A320000}"/>
    <cellStyle name="Normal 14 2 3 2 2 2 2" xfId="15313" xr:uid="{00000000-0005-0000-0000-00000B320000}"/>
    <cellStyle name="Normal 14 2 3 2 2 3" xfId="10420" xr:uid="{00000000-0005-0000-0000-00000C320000}"/>
    <cellStyle name="Normal 14 2 3 2 3" xfId="3609" xr:uid="{00000000-0005-0000-0000-00000D320000}"/>
    <cellStyle name="Normal 14 2 3 2 3 2" xfId="11117" xr:uid="{00000000-0005-0000-0000-00000E320000}"/>
    <cellStyle name="Normal 14 2 3 2 4" xfId="5173" xr:uid="{00000000-0005-0000-0000-00000F320000}"/>
    <cellStyle name="Normal 14 2 3 2 4 2" xfId="12451" xr:uid="{00000000-0005-0000-0000-000010320000}"/>
    <cellStyle name="Normal 14 2 3 2 5" xfId="5754" xr:uid="{00000000-0005-0000-0000-000011320000}"/>
    <cellStyle name="Normal 14 2 3 2 5 2" xfId="13032" xr:uid="{00000000-0005-0000-0000-000012320000}"/>
    <cellStyle name="Normal 14 2 3 2 6" xfId="7640" xr:uid="{00000000-0005-0000-0000-000013320000}"/>
    <cellStyle name="Normal 14 2 3 2 6 2" xfId="14732" xr:uid="{00000000-0005-0000-0000-000014320000}"/>
    <cellStyle name="Normal 14 2 3 2 7" xfId="9484" xr:uid="{00000000-0005-0000-0000-000015320000}"/>
    <cellStyle name="Normal 14 2 3 3" xfId="2789" xr:uid="{00000000-0005-0000-0000-000016320000}"/>
    <cellStyle name="Normal 14 2 3 3 2" xfId="7932" xr:uid="{00000000-0005-0000-0000-000017320000}"/>
    <cellStyle name="Normal 14 2 3 3 2 2" xfId="15024" xr:uid="{00000000-0005-0000-0000-000018320000}"/>
    <cellStyle name="Normal 14 2 3 3 3" xfId="10419" xr:uid="{00000000-0005-0000-0000-000019320000}"/>
    <cellStyle name="Normal 14 2 3 4" xfId="3309" xr:uid="{00000000-0005-0000-0000-00001A320000}"/>
    <cellStyle name="Normal 14 2 3 4 2" xfId="10820" xr:uid="{00000000-0005-0000-0000-00001B320000}"/>
    <cellStyle name="Normal 14 2 3 5" xfId="4884" xr:uid="{00000000-0005-0000-0000-00001C320000}"/>
    <cellStyle name="Normal 14 2 3 5 2" xfId="12162" xr:uid="{00000000-0005-0000-0000-00001D320000}"/>
    <cellStyle name="Normal 14 2 3 6" xfId="5465" xr:uid="{00000000-0005-0000-0000-00001E320000}"/>
    <cellStyle name="Normal 14 2 3 6 2" xfId="12743" xr:uid="{00000000-0005-0000-0000-00001F320000}"/>
    <cellStyle name="Normal 14 2 3 7" xfId="7351" xr:uid="{00000000-0005-0000-0000-000020320000}"/>
    <cellStyle name="Normal 14 2 3 7 2" xfId="14443" xr:uid="{00000000-0005-0000-0000-000021320000}"/>
    <cellStyle name="Normal 14 2 3 8" xfId="9483" xr:uid="{00000000-0005-0000-0000-000022320000}"/>
    <cellStyle name="Normal 14 2 4" xfId="1374" xr:uid="{00000000-0005-0000-0000-000023320000}"/>
    <cellStyle name="Normal 14 2 4 2" xfId="2791" xr:uid="{00000000-0005-0000-0000-000024320000}"/>
    <cellStyle name="Normal 14 2 4 2 2" xfId="8078" xr:uid="{00000000-0005-0000-0000-000025320000}"/>
    <cellStyle name="Normal 14 2 4 2 2 2" xfId="15170" xr:uid="{00000000-0005-0000-0000-000026320000}"/>
    <cellStyle name="Normal 14 2 4 2 3" xfId="10421" xr:uid="{00000000-0005-0000-0000-000027320000}"/>
    <cellStyle name="Normal 14 2 4 3" xfId="3466" xr:uid="{00000000-0005-0000-0000-000028320000}"/>
    <cellStyle name="Normal 14 2 4 3 2" xfId="10974" xr:uid="{00000000-0005-0000-0000-000029320000}"/>
    <cellStyle name="Normal 14 2 4 4" xfId="5030" xr:uid="{00000000-0005-0000-0000-00002A320000}"/>
    <cellStyle name="Normal 14 2 4 4 2" xfId="12308" xr:uid="{00000000-0005-0000-0000-00002B320000}"/>
    <cellStyle name="Normal 14 2 4 5" xfId="5611" xr:uid="{00000000-0005-0000-0000-00002C320000}"/>
    <cellStyle name="Normal 14 2 4 5 2" xfId="12889" xr:uid="{00000000-0005-0000-0000-00002D320000}"/>
    <cellStyle name="Normal 14 2 4 6" xfId="7497" xr:uid="{00000000-0005-0000-0000-00002E320000}"/>
    <cellStyle name="Normal 14 2 4 6 2" xfId="14589" xr:uid="{00000000-0005-0000-0000-00002F320000}"/>
    <cellStyle name="Normal 14 2 4 7" xfId="9485" xr:uid="{00000000-0005-0000-0000-000030320000}"/>
    <cellStyle name="Normal 14 2 5" xfId="2784" xr:uid="{00000000-0005-0000-0000-000031320000}"/>
    <cellStyle name="Normal 14 2 5 2" xfId="8425" xr:uid="{00000000-0005-0000-0000-000032320000}"/>
    <cellStyle name="Normal 14 2 5 2 2" xfId="15468" xr:uid="{00000000-0005-0000-0000-000033320000}"/>
    <cellStyle name="Normal 14 2 5 3" xfId="10414" xr:uid="{00000000-0005-0000-0000-000034320000}"/>
    <cellStyle name="Normal 14 2 6" xfId="3153" xr:uid="{00000000-0005-0000-0000-000035320000}"/>
    <cellStyle name="Normal 14 2 6 2" xfId="8514" xr:uid="{00000000-0005-0000-0000-000036320000}"/>
    <cellStyle name="Normal 14 2 6 2 2" xfId="15557" xr:uid="{00000000-0005-0000-0000-000037320000}"/>
    <cellStyle name="Normal 14 2 6 3" xfId="10664" xr:uid="{00000000-0005-0000-0000-000038320000}"/>
    <cellStyle name="Normal 14 2 7" xfId="4741" xr:uid="{00000000-0005-0000-0000-000039320000}"/>
    <cellStyle name="Normal 14 2 7 2" xfId="7789" xr:uid="{00000000-0005-0000-0000-00003A320000}"/>
    <cellStyle name="Normal 14 2 7 2 2" xfId="14881" xr:uid="{00000000-0005-0000-0000-00003B320000}"/>
    <cellStyle name="Normal 14 2 7 3" xfId="12019" xr:uid="{00000000-0005-0000-0000-00003C320000}"/>
    <cellStyle name="Normal 14 2 8" xfId="5322" xr:uid="{00000000-0005-0000-0000-00003D320000}"/>
    <cellStyle name="Normal 14 2 8 2" xfId="12600" xr:uid="{00000000-0005-0000-0000-00003E320000}"/>
    <cellStyle name="Normal 14 2 9" xfId="7208" xr:uid="{00000000-0005-0000-0000-00003F320000}"/>
    <cellStyle name="Normal 14 2 9 2" xfId="14300" xr:uid="{00000000-0005-0000-0000-000040320000}"/>
    <cellStyle name="Normal 14 3" xfId="1375" xr:uid="{00000000-0005-0000-0000-000041320000}"/>
    <cellStyle name="Normal 14 3 2" xfId="1376" xr:uid="{00000000-0005-0000-0000-000042320000}"/>
    <cellStyle name="Normal 14 3 2 2" xfId="1377" xr:uid="{00000000-0005-0000-0000-000043320000}"/>
    <cellStyle name="Normal 14 3 2 2 2" xfId="2794" xr:uid="{00000000-0005-0000-0000-000044320000}"/>
    <cellStyle name="Normal 14 3 2 2 2 2" xfId="8244" xr:uid="{00000000-0005-0000-0000-000045320000}"/>
    <cellStyle name="Normal 14 3 2 2 2 2 2" xfId="15336" xr:uid="{00000000-0005-0000-0000-000046320000}"/>
    <cellStyle name="Normal 14 3 2 2 2 3" xfId="10424" xr:uid="{00000000-0005-0000-0000-000047320000}"/>
    <cellStyle name="Normal 14 3 2 2 3" xfId="3632" xr:uid="{00000000-0005-0000-0000-000048320000}"/>
    <cellStyle name="Normal 14 3 2 2 3 2" xfId="11140" xr:uid="{00000000-0005-0000-0000-000049320000}"/>
    <cellStyle name="Normal 14 3 2 2 4" xfId="5196" xr:uid="{00000000-0005-0000-0000-00004A320000}"/>
    <cellStyle name="Normal 14 3 2 2 4 2" xfId="12474" xr:uid="{00000000-0005-0000-0000-00004B320000}"/>
    <cellStyle name="Normal 14 3 2 2 5" xfId="5777" xr:uid="{00000000-0005-0000-0000-00004C320000}"/>
    <cellStyle name="Normal 14 3 2 2 5 2" xfId="13055" xr:uid="{00000000-0005-0000-0000-00004D320000}"/>
    <cellStyle name="Normal 14 3 2 2 6" xfId="7663" xr:uid="{00000000-0005-0000-0000-00004E320000}"/>
    <cellStyle name="Normal 14 3 2 2 6 2" xfId="14755" xr:uid="{00000000-0005-0000-0000-00004F320000}"/>
    <cellStyle name="Normal 14 3 2 2 7" xfId="9488" xr:uid="{00000000-0005-0000-0000-000050320000}"/>
    <cellStyle name="Normal 14 3 2 3" xfId="2793" xr:uid="{00000000-0005-0000-0000-000051320000}"/>
    <cellStyle name="Normal 14 3 2 3 2" xfId="7955" xr:uid="{00000000-0005-0000-0000-000052320000}"/>
    <cellStyle name="Normal 14 3 2 3 2 2" xfId="15047" xr:uid="{00000000-0005-0000-0000-000053320000}"/>
    <cellStyle name="Normal 14 3 2 3 3" xfId="10423" xr:uid="{00000000-0005-0000-0000-000054320000}"/>
    <cellStyle name="Normal 14 3 2 4" xfId="3332" xr:uid="{00000000-0005-0000-0000-000055320000}"/>
    <cellStyle name="Normal 14 3 2 4 2" xfId="10843" xr:uid="{00000000-0005-0000-0000-000056320000}"/>
    <cellStyle name="Normal 14 3 2 5" xfId="4907" xr:uid="{00000000-0005-0000-0000-000057320000}"/>
    <cellStyle name="Normal 14 3 2 5 2" xfId="12185" xr:uid="{00000000-0005-0000-0000-000058320000}"/>
    <cellStyle name="Normal 14 3 2 6" xfId="5488" xr:uid="{00000000-0005-0000-0000-000059320000}"/>
    <cellStyle name="Normal 14 3 2 6 2" xfId="12766" xr:uid="{00000000-0005-0000-0000-00005A320000}"/>
    <cellStyle name="Normal 14 3 2 7" xfId="7374" xr:uid="{00000000-0005-0000-0000-00005B320000}"/>
    <cellStyle name="Normal 14 3 2 7 2" xfId="14466" xr:uid="{00000000-0005-0000-0000-00005C320000}"/>
    <cellStyle name="Normal 14 3 2 8" xfId="9487" xr:uid="{00000000-0005-0000-0000-00005D320000}"/>
    <cellStyle name="Normal 14 3 3" xfId="1378" xr:uid="{00000000-0005-0000-0000-00005E320000}"/>
    <cellStyle name="Normal 14 3 3 2" xfId="2795" xr:uid="{00000000-0005-0000-0000-00005F320000}"/>
    <cellStyle name="Normal 14 3 3 2 2" xfId="8101" xr:uid="{00000000-0005-0000-0000-000060320000}"/>
    <cellStyle name="Normal 14 3 3 2 2 2" xfId="15193" xr:uid="{00000000-0005-0000-0000-000061320000}"/>
    <cellStyle name="Normal 14 3 3 2 3" xfId="10425" xr:uid="{00000000-0005-0000-0000-000062320000}"/>
    <cellStyle name="Normal 14 3 3 3" xfId="3489" xr:uid="{00000000-0005-0000-0000-000063320000}"/>
    <cellStyle name="Normal 14 3 3 3 2" xfId="10997" xr:uid="{00000000-0005-0000-0000-000064320000}"/>
    <cellStyle name="Normal 14 3 3 4" xfId="5053" xr:uid="{00000000-0005-0000-0000-000065320000}"/>
    <cellStyle name="Normal 14 3 3 4 2" xfId="12331" xr:uid="{00000000-0005-0000-0000-000066320000}"/>
    <cellStyle name="Normal 14 3 3 5" xfId="5634" xr:uid="{00000000-0005-0000-0000-000067320000}"/>
    <cellStyle name="Normal 14 3 3 5 2" xfId="12912" xr:uid="{00000000-0005-0000-0000-000068320000}"/>
    <cellStyle name="Normal 14 3 3 6" xfId="7520" xr:uid="{00000000-0005-0000-0000-000069320000}"/>
    <cellStyle name="Normal 14 3 3 6 2" xfId="14612" xr:uid="{00000000-0005-0000-0000-00006A320000}"/>
    <cellStyle name="Normal 14 3 3 7" xfId="9489" xr:uid="{00000000-0005-0000-0000-00006B320000}"/>
    <cellStyle name="Normal 14 3 4" xfId="2792" xr:uid="{00000000-0005-0000-0000-00006C320000}"/>
    <cellStyle name="Normal 14 3 4 2" xfId="8448" xr:uid="{00000000-0005-0000-0000-00006D320000}"/>
    <cellStyle name="Normal 14 3 4 2 2" xfId="15491" xr:uid="{00000000-0005-0000-0000-00006E320000}"/>
    <cellStyle name="Normal 14 3 4 3" xfId="10422" xr:uid="{00000000-0005-0000-0000-00006F320000}"/>
    <cellStyle name="Normal 14 3 5" xfId="3187" xr:uid="{00000000-0005-0000-0000-000070320000}"/>
    <cellStyle name="Normal 14 3 5 2" xfId="8537" xr:uid="{00000000-0005-0000-0000-000071320000}"/>
    <cellStyle name="Normal 14 3 5 2 2" xfId="15580" xr:uid="{00000000-0005-0000-0000-000072320000}"/>
    <cellStyle name="Normal 14 3 5 3" xfId="10698" xr:uid="{00000000-0005-0000-0000-000073320000}"/>
    <cellStyle name="Normal 14 3 6" xfId="4764" xr:uid="{00000000-0005-0000-0000-000074320000}"/>
    <cellStyle name="Normal 14 3 6 2" xfId="7812" xr:uid="{00000000-0005-0000-0000-000075320000}"/>
    <cellStyle name="Normal 14 3 6 2 2" xfId="14904" xr:uid="{00000000-0005-0000-0000-000076320000}"/>
    <cellStyle name="Normal 14 3 6 3" xfId="12042" xr:uid="{00000000-0005-0000-0000-000077320000}"/>
    <cellStyle name="Normal 14 3 7" xfId="5345" xr:uid="{00000000-0005-0000-0000-000078320000}"/>
    <cellStyle name="Normal 14 3 7 2" xfId="12623" xr:uid="{00000000-0005-0000-0000-000079320000}"/>
    <cellStyle name="Normal 14 3 8" xfId="7231" xr:uid="{00000000-0005-0000-0000-00007A320000}"/>
    <cellStyle name="Normal 14 3 8 2" xfId="14323" xr:uid="{00000000-0005-0000-0000-00007B320000}"/>
    <cellStyle name="Normal 14 3 9" xfId="9486" xr:uid="{00000000-0005-0000-0000-00007C320000}"/>
    <cellStyle name="Normal 14 4" xfId="1379" xr:uid="{00000000-0005-0000-0000-00007D320000}"/>
    <cellStyle name="Normal 14 4 2" xfId="1380" xr:uid="{00000000-0005-0000-0000-00007E320000}"/>
    <cellStyle name="Normal 14 4 2 2" xfId="1381" xr:uid="{00000000-0005-0000-0000-00007F320000}"/>
    <cellStyle name="Normal 14 4 2 2 2" xfId="2798" xr:uid="{00000000-0005-0000-0000-000080320000}"/>
    <cellStyle name="Normal 14 4 2 2 2 2" xfId="8287" xr:uid="{00000000-0005-0000-0000-000081320000}"/>
    <cellStyle name="Normal 14 4 2 2 2 2 2" xfId="15379" xr:uid="{00000000-0005-0000-0000-000082320000}"/>
    <cellStyle name="Normal 14 4 2 2 2 3" xfId="10428" xr:uid="{00000000-0005-0000-0000-000083320000}"/>
    <cellStyle name="Normal 14 4 2 2 3" xfId="3675" xr:uid="{00000000-0005-0000-0000-000084320000}"/>
    <cellStyle name="Normal 14 4 2 2 3 2" xfId="11183" xr:uid="{00000000-0005-0000-0000-000085320000}"/>
    <cellStyle name="Normal 14 4 2 2 4" xfId="5239" xr:uid="{00000000-0005-0000-0000-000086320000}"/>
    <cellStyle name="Normal 14 4 2 2 4 2" xfId="12517" xr:uid="{00000000-0005-0000-0000-000087320000}"/>
    <cellStyle name="Normal 14 4 2 2 5" xfId="5820" xr:uid="{00000000-0005-0000-0000-000088320000}"/>
    <cellStyle name="Normal 14 4 2 2 5 2" xfId="13098" xr:uid="{00000000-0005-0000-0000-000089320000}"/>
    <cellStyle name="Normal 14 4 2 2 6" xfId="7706" xr:uid="{00000000-0005-0000-0000-00008A320000}"/>
    <cellStyle name="Normal 14 4 2 2 6 2" xfId="14798" xr:uid="{00000000-0005-0000-0000-00008B320000}"/>
    <cellStyle name="Normal 14 4 2 2 7" xfId="9492" xr:uid="{00000000-0005-0000-0000-00008C320000}"/>
    <cellStyle name="Normal 14 4 2 3" xfId="2797" xr:uid="{00000000-0005-0000-0000-00008D320000}"/>
    <cellStyle name="Normal 14 4 2 3 2" xfId="7998" xr:uid="{00000000-0005-0000-0000-00008E320000}"/>
    <cellStyle name="Normal 14 4 2 3 2 2" xfId="15090" xr:uid="{00000000-0005-0000-0000-00008F320000}"/>
    <cellStyle name="Normal 14 4 2 3 3" xfId="10427" xr:uid="{00000000-0005-0000-0000-000090320000}"/>
    <cellStyle name="Normal 14 4 2 4" xfId="3375" xr:uid="{00000000-0005-0000-0000-000091320000}"/>
    <cellStyle name="Normal 14 4 2 4 2" xfId="10886" xr:uid="{00000000-0005-0000-0000-000092320000}"/>
    <cellStyle name="Normal 14 4 2 5" xfId="4950" xr:uid="{00000000-0005-0000-0000-000093320000}"/>
    <cellStyle name="Normal 14 4 2 5 2" xfId="12228" xr:uid="{00000000-0005-0000-0000-000094320000}"/>
    <cellStyle name="Normal 14 4 2 6" xfId="5531" xr:uid="{00000000-0005-0000-0000-000095320000}"/>
    <cellStyle name="Normal 14 4 2 6 2" xfId="12809" xr:uid="{00000000-0005-0000-0000-000096320000}"/>
    <cellStyle name="Normal 14 4 2 7" xfId="7417" xr:uid="{00000000-0005-0000-0000-000097320000}"/>
    <cellStyle name="Normal 14 4 2 7 2" xfId="14509" xr:uid="{00000000-0005-0000-0000-000098320000}"/>
    <cellStyle name="Normal 14 4 2 8" xfId="9491" xr:uid="{00000000-0005-0000-0000-000099320000}"/>
    <cellStyle name="Normal 14 4 3" xfId="1382" xr:uid="{00000000-0005-0000-0000-00009A320000}"/>
    <cellStyle name="Normal 14 4 3 2" xfId="2799" xr:uid="{00000000-0005-0000-0000-00009B320000}"/>
    <cellStyle name="Normal 14 4 3 2 2" xfId="8144" xr:uid="{00000000-0005-0000-0000-00009C320000}"/>
    <cellStyle name="Normal 14 4 3 2 2 2" xfId="15236" xr:uid="{00000000-0005-0000-0000-00009D320000}"/>
    <cellStyle name="Normal 14 4 3 2 3" xfId="10429" xr:uid="{00000000-0005-0000-0000-00009E320000}"/>
    <cellStyle name="Normal 14 4 3 3" xfId="3532" xr:uid="{00000000-0005-0000-0000-00009F320000}"/>
    <cellStyle name="Normal 14 4 3 3 2" xfId="11040" xr:uid="{00000000-0005-0000-0000-0000A0320000}"/>
    <cellStyle name="Normal 14 4 3 4" xfId="5096" xr:uid="{00000000-0005-0000-0000-0000A1320000}"/>
    <cellStyle name="Normal 14 4 3 4 2" xfId="12374" xr:uid="{00000000-0005-0000-0000-0000A2320000}"/>
    <cellStyle name="Normal 14 4 3 5" xfId="5677" xr:uid="{00000000-0005-0000-0000-0000A3320000}"/>
    <cellStyle name="Normal 14 4 3 5 2" xfId="12955" xr:uid="{00000000-0005-0000-0000-0000A4320000}"/>
    <cellStyle name="Normal 14 4 3 6" xfId="7563" xr:uid="{00000000-0005-0000-0000-0000A5320000}"/>
    <cellStyle name="Normal 14 4 3 6 2" xfId="14655" xr:uid="{00000000-0005-0000-0000-0000A6320000}"/>
    <cellStyle name="Normal 14 4 3 7" xfId="9493" xr:uid="{00000000-0005-0000-0000-0000A7320000}"/>
    <cellStyle name="Normal 14 4 4" xfId="2796" xr:uid="{00000000-0005-0000-0000-0000A8320000}"/>
    <cellStyle name="Normal 14 4 4 2" xfId="7855" xr:uid="{00000000-0005-0000-0000-0000A9320000}"/>
    <cellStyle name="Normal 14 4 4 2 2" xfId="14947" xr:uid="{00000000-0005-0000-0000-0000AA320000}"/>
    <cellStyle name="Normal 14 4 4 3" xfId="10426" xr:uid="{00000000-0005-0000-0000-0000AB320000}"/>
    <cellStyle name="Normal 14 4 5" xfId="3230" xr:uid="{00000000-0005-0000-0000-0000AC320000}"/>
    <cellStyle name="Normal 14 4 5 2" xfId="10741" xr:uid="{00000000-0005-0000-0000-0000AD320000}"/>
    <cellStyle name="Normal 14 4 6" xfId="4807" xr:uid="{00000000-0005-0000-0000-0000AE320000}"/>
    <cellStyle name="Normal 14 4 6 2" xfId="12085" xr:uid="{00000000-0005-0000-0000-0000AF320000}"/>
    <cellStyle name="Normal 14 4 7" xfId="5388" xr:uid="{00000000-0005-0000-0000-0000B0320000}"/>
    <cellStyle name="Normal 14 4 7 2" xfId="12666" xr:uid="{00000000-0005-0000-0000-0000B1320000}"/>
    <cellStyle name="Normal 14 4 8" xfId="7274" xr:uid="{00000000-0005-0000-0000-0000B2320000}"/>
    <cellStyle name="Normal 14 4 8 2" xfId="14366" xr:uid="{00000000-0005-0000-0000-0000B3320000}"/>
    <cellStyle name="Normal 14 4 9" xfId="9490" xr:uid="{00000000-0005-0000-0000-0000B4320000}"/>
    <cellStyle name="Normal 14 5" xfId="1383" xr:uid="{00000000-0005-0000-0000-0000B5320000}"/>
    <cellStyle name="Normal 14 5 2" xfId="1384" xr:uid="{00000000-0005-0000-0000-0000B6320000}"/>
    <cellStyle name="Normal 14 5 2 2" xfId="2801" xr:uid="{00000000-0005-0000-0000-0000B7320000}"/>
    <cellStyle name="Normal 14 5 2 2 2" xfId="8198" xr:uid="{00000000-0005-0000-0000-0000B8320000}"/>
    <cellStyle name="Normal 14 5 2 2 2 2" xfId="15290" xr:uid="{00000000-0005-0000-0000-0000B9320000}"/>
    <cellStyle name="Normal 14 5 2 2 3" xfId="10431" xr:uid="{00000000-0005-0000-0000-0000BA320000}"/>
    <cellStyle name="Normal 14 5 2 3" xfId="3586" xr:uid="{00000000-0005-0000-0000-0000BB320000}"/>
    <cellStyle name="Normal 14 5 2 3 2" xfId="11094" xr:uid="{00000000-0005-0000-0000-0000BC320000}"/>
    <cellStyle name="Normal 14 5 2 4" xfId="5150" xr:uid="{00000000-0005-0000-0000-0000BD320000}"/>
    <cellStyle name="Normal 14 5 2 4 2" xfId="12428" xr:uid="{00000000-0005-0000-0000-0000BE320000}"/>
    <cellStyle name="Normal 14 5 2 5" xfId="5731" xr:uid="{00000000-0005-0000-0000-0000BF320000}"/>
    <cellStyle name="Normal 14 5 2 5 2" xfId="13009" xr:uid="{00000000-0005-0000-0000-0000C0320000}"/>
    <cellStyle name="Normal 14 5 2 6" xfId="7617" xr:uid="{00000000-0005-0000-0000-0000C1320000}"/>
    <cellStyle name="Normal 14 5 2 6 2" xfId="14709" xr:uid="{00000000-0005-0000-0000-0000C2320000}"/>
    <cellStyle name="Normal 14 5 2 7" xfId="9495" xr:uid="{00000000-0005-0000-0000-0000C3320000}"/>
    <cellStyle name="Normal 14 5 3" xfId="2800" xr:uid="{00000000-0005-0000-0000-0000C4320000}"/>
    <cellStyle name="Normal 14 5 3 2" xfId="7909" xr:uid="{00000000-0005-0000-0000-0000C5320000}"/>
    <cellStyle name="Normal 14 5 3 2 2" xfId="15001" xr:uid="{00000000-0005-0000-0000-0000C6320000}"/>
    <cellStyle name="Normal 14 5 3 3" xfId="10430" xr:uid="{00000000-0005-0000-0000-0000C7320000}"/>
    <cellStyle name="Normal 14 5 4" xfId="3286" xr:uid="{00000000-0005-0000-0000-0000C8320000}"/>
    <cellStyle name="Normal 14 5 4 2" xfId="10797" xr:uid="{00000000-0005-0000-0000-0000C9320000}"/>
    <cellStyle name="Normal 14 5 5" xfId="4861" xr:uid="{00000000-0005-0000-0000-0000CA320000}"/>
    <cellStyle name="Normal 14 5 5 2" xfId="12139" xr:uid="{00000000-0005-0000-0000-0000CB320000}"/>
    <cellStyle name="Normal 14 5 6" xfId="5442" xr:uid="{00000000-0005-0000-0000-0000CC320000}"/>
    <cellStyle name="Normal 14 5 6 2" xfId="12720" xr:uid="{00000000-0005-0000-0000-0000CD320000}"/>
    <cellStyle name="Normal 14 5 7" xfId="7328" xr:uid="{00000000-0005-0000-0000-0000CE320000}"/>
    <cellStyle name="Normal 14 5 7 2" xfId="14420" xr:uid="{00000000-0005-0000-0000-0000CF320000}"/>
    <cellStyle name="Normal 14 5 8" xfId="9494" xr:uid="{00000000-0005-0000-0000-0000D0320000}"/>
    <cellStyle name="Normal 14 6" xfId="1385" xr:uid="{00000000-0005-0000-0000-0000D1320000}"/>
    <cellStyle name="Normal 14 6 2" xfId="2802" xr:uid="{00000000-0005-0000-0000-0000D2320000}"/>
    <cellStyle name="Normal 14 6 2 2" xfId="8021" xr:uid="{00000000-0005-0000-0000-0000D3320000}"/>
    <cellStyle name="Normal 14 6 2 2 2" xfId="15113" xr:uid="{00000000-0005-0000-0000-0000D4320000}"/>
    <cellStyle name="Normal 14 6 2 3" xfId="10432" xr:uid="{00000000-0005-0000-0000-0000D5320000}"/>
    <cellStyle name="Normal 14 6 3" xfId="3409" xr:uid="{00000000-0005-0000-0000-0000D6320000}"/>
    <cellStyle name="Normal 14 6 3 2" xfId="10917" xr:uid="{00000000-0005-0000-0000-0000D7320000}"/>
    <cellStyle name="Normal 14 6 4" xfId="4973" xr:uid="{00000000-0005-0000-0000-0000D8320000}"/>
    <cellStyle name="Normal 14 6 4 2" xfId="12251" xr:uid="{00000000-0005-0000-0000-0000D9320000}"/>
    <cellStyle name="Normal 14 6 5" xfId="5554" xr:uid="{00000000-0005-0000-0000-0000DA320000}"/>
    <cellStyle name="Normal 14 6 5 2" xfId="12832" xr:uid="{00000000-0005-0000-0000-0000DB320000}"/>
    <cellStyle name="Normal 14 6 6" xfId="7440" xr:uid="{00000000-0005-0000-0000-0000DC320000}"/>
    <cellStyle name="Normal 14 6 6 2" xfId="14532" xr:uid="{00000000-0005-0000-0000-0000DD320000}"/>
    <cellStyle name="Normal 14 6 7" xfId="9496" xr:uid="{00000000-0005-0000-0000-0000DE320000}"/>
    <cellStyle name="Normal 14 7" xfId="1386" xr:uid="{00000000-0005-0000-0000-0000DF320000}"/>
    <cellStyle name="Normal 14 7 2" xfId="8327" xr:uid="{00000000-0005-0000-0000-0000E0320000}"/>
    <cellStyle name="Normal 14 7 2 2" xfId="15414" xr:uid="{00000000-0005-0000-0000-0000E1320000}"/>
    <cellStyle name="Normal 14 8" xfId="3117" xr:uid="{00000000-0005-0000-0000-0000E2320000}"/>
    <cellStyle name="Normal 14 8 2" xfId="4532" xr:uid="{00000000-0005-0000-0000-0000E3320000}"/>
    <cellStyle name="Normal 14 8 3" xfId="8402" xr:uid="{00000000-0005-0000-0000-0000E4320000}"/>
    <cellStyle name="Normal 14 8 3 2" xfId="15445" xr:uid="{00000000-0005-0000-0000-0000E5320000}"/>
    <cellStyle name="Normal 14 8 4" xfId="10628" xr:uid="{00000000-0005-0000-0000-0000E6320000}"/>
    <cellStyle name="Normal 14 9" xfId="4718" xr:uid="{00000000-0005-0000-0000-0000E7320000}"/>
    <cellStyle name="Normal 14 9 2" xfId="8491" xr:uid="{00000000-0005-0000-0000-0000E8320000}"/>
    <cellStyle name="Normal 14 9 2 2" xfId="15534" xr:uid="{00000000-0005-0000-0000-0000E9320000}"/>
    <cellStyle name="Normal 14 9 3" xfId="11996" xr:uid="{00000000-0005-0000-0000-0000EA320000}"/>
    <cellStyle name="Normal 15" xfId="1387" xr:uid="{00000000-0005-0000-0000-0000EB320000}"/>
    <cellStyle name="Normal 15 10" xfId="4720" xr:uid="{00000000-0005-0000-0000-0000EC320000}"/>
    <cellStyle name="Normal 15 10 2" xfId="8582" xr:uid="{00000000-0005-0000-0000-0000ED320000}"/>
    <cellStyle name="Normal 15 10 2 2" xfId="15625" xr:uid="{00000000-0005-0000-0000-0000EE320000}"/>
    <cellStyle name="Normal 15 10 3" xfId="11998" xr:uid="{00000000-0005-0000-0000-0000EF320000}"/>
    <cellStyle name="Normal 15 11" xfId="5301" xr:uid="{00000000-0005-0000-0000-0000F0320000}"/>
    <cellStyle name="Normal 15 11 2" xfId="7768" xr:uid="{00000000-0005-0000-0000-0000F1320000}"/>
    <cellStyle name="Normal 15 11 2 2" xfId="14860" xr:uid="{00000000-0005-0000-0000-0000F2320000}"/>
    <cellStyle name="Normal 15 11 3" xfId="12579" xr:uid="{00000000-0005-0000-0000-0000F3320000}"/>
    <cellStyle name="Normal 15 12" xfId="7187" xr:uid="{00000000-0005-0000-0000-0000F4320000}"/>
    <cellStyle name="Normal 15 12 2" xfId="14279" xr:uid="{00000000-0005-0000-0000-0000F5320000}"/>
    <cellStyle name="Normal 15 13" xfId="8606" xr:uid="{00000000-0005-0000-0000-0000F6320000}"/>
    <cellStyle name="Normal 15 2" xfId="1388" xr:uid="{00000000-0005-0000-0000-0000F7320000}"/>
    <cellStyle name="Normal 15 2 10" xfId="9497" xr:uid="{00000000-0005-0000-0000-0000F8320000}"/>
    <cellStyle name="Normal 15 2 2" xfId="1389" xr:uid="{00000000-0005-0000-0000-0000F9320000}"/>
    <cellStyle name="Normal 15 2 2 2" xfId="1390" xr:uid="{00000000-0005-0000-0000-0000FA320000}"/>
    <cellStyle name="Normal 15 2 2 2 2" xfId="1391" xr:uid="{00000000-0005-0000-0000-0000FB320000}"/>
    <cellStyle name="Normal 15 2 2 2 2 2" xfId="2806" xr:uid="{00000000-0005-0000-0000-0000FC320000}"/>
    <cellStyle name="Normal 15 2 2 2 2 2 2" xfId="8269" xr:uid="{00000000-0005-0000-0000-0000FD320000}"/>
    <cellStyle name="Normal 15 2 2 2 2 2 2 2" xfId="15361" xr:uid="{00000000-0005-0000-0000-0000FE320000}"/>
    <cellStyle name="Normal 15 2 2 2 2 2 3" xfId="10436" xr:uid="{00000000-0005-0000-0000-0000FF320000}"/>
    <cellStyle name="Normal 15 2 2 2 2 3" xfId="3657" xr:uid="{00000000-0005-0000-0000-000000330000}"/>
    <cellStyle name="Normal 15 2 2 2 2 3 2" xfId="11165" xr:uid="{00000000-0005-0000-0000-000001330000}"/>
    <cellStyle name="Normal 15 2 2 2 2 4" xfId="5221" xr:uid="{00000000-0005-0000-0000-000002330000}"/>
    <cellStyle name="Normal 15 2 2 2 2 4 2" xfId="12499" xr:uid="{00000000-0005-0000-0000-000003330000}"/>
    <cellStyle name="Normal 15 2 2 2 2 5" xfId="5802" xr:uid="{00000000-0005-0000-0000-000004330000}"/>
    <cellStyle name="Normal 15 2 2 2 2 5 2" xfId="13080" xr:uid="{00000000-0005-0000-0000-000005330000}"/>
    <cellStyle name="Normal 15 2 2 2 2 6" xfId="7688" xr:uid="{00000000-0005-0000-0000-000006330000}"/>
    <cellStyle name="Normal 15 2 2 2 2 6 2" xfId="14780" xr:uid="{00000000-0005-0000-0000-000007330000}"/>
    <cellStyle name="Normal 15 2 2 2 2 7" xfId="9500" xr:uid="{00000000-0005-0000-0000-000008330000}"/>
    <cellStyle name="Normal 15 2 2 2 3" xfId="2805" xr:uid="{00000000-0005-0000-0000-000009330000}"/>
    <cellStyle name="Normal 15 2 2 2 3 2" xfId="7980" xr:uid="{00000000-0005-0000-0000-00000A330000}"/>
    <cellStyle name="Normal 15 2 2 2 3 2 2" xfId="15072" xr:uid="{00000000-0005-0000-0000-00000B330000}"/>
    <cellStyle name="Normal 15 2 2 2 3 3" xfId="10435" xr:uid="{00000000-0005-0000-0000-00000C330000}"/>
    <cellStyle name="Normal 15 2 2 2 4" xfId="3357" xr:uid="{00000000-0005-0000-0000-00000D330000}"/>
    <cellStyle name="Normal 15 2 2 2 4 2" xfId="10868" xr:uid="{00000000-0005-0000-0000-00000E330000}"/>
    <cellStyle name="Normal 15 2 2 2 5" xfId="4932" xr:uid="{00000000-0005-0000-0000-00000F330000}"/>
    <cellStyle name="Normal 15 2 2 2 5 2" xfId="12210" xr:uid="{00000000-0005-0000-0000-000010330000}"/>
    <cellStyle name="Normal 15 2 2 2 6" xfId="5513" xr:uid="{00000000-0005-0000-0000-000011330000}"/>
    <cellStyle name="Normal 15 2 2 2 6 2" xfId="12791" xr:uid="{00000000-0005-0000-0000-000012330000}"/>
    <cellStyle name="Normal 15 2 2 2 7" xfId="7399" xr:uid="{00000000-0005-0000-0000-000013330000}"/>
    <cellStyle name="Normal 15 2 2 2 7 2" xfId="14491" xr:uid="{00000000-0005-0000-0000-000014330000}"/>
    <cellStyle name="Normal 15 2 2 2 8" xfId="9499" xr:uid="{00000000-0005-0000-0000-000015330000}"/>
    <cellStyle name="Normal 15 2 2 3" xfId="1392" xr:uid="{00000000-0005-0000-0000-000016330000}"/>
    <cellStyle name="Normal 15 2 2 3 2" xfId="2807" xr:uid="{00000000-0005-0000-0000-000017330000}"/>
    <cellStyle name="Normal 15 2 2 3 2 2" xfId="8126" xr:uid="{00000000-0005-0000-0000-000018330000}"/>
    <cellStyle name="Normal 15 2 2 3 2 2 2" xfId="15218" xr:uid="{00000000-0005-0000-0000-000019330000}"/>
    <cellStyle name="Normal 15 2 2 3 2 3" xfId="10437" xr:uid="{00000000-0005-0000-0000-00001A330000}"/>
    <cellStyle name="Normal 15 2 2 3 3" xfId="3514" xr:uid="{00000000-0005-0000-0000-00001B330000}"/>
    <cellStyle name="Normal 15 2 2 3 3 2" xfId="11022" xr:uid="{00000000-0005-0000-0000-00001C330000}"/>
    <cellStyle name="Normal 15 2 2 3 4" xfId="5078" xr:uid="{00000000-0005-0000-0000-00001D330000}"/>
    <cellStyle name="Normal 15 2 2 3 4 2" xfId="12356" xr:uid="{00000000-0005-0000-0000-00001E330000}"/>
    <cellStyle name="Normal 15 2 2 3 5" xfId="5659" xr:uid="{00000000-0005-0000-0000-00001F330000}"/>
    <cellStyle name="Normal 15 2 2 3 5 2" xfId="12937" xr:uid="{00000000-0005-0000-0000-000020330000}"/>
    <cellStyle name="Normal 15 2 2 3 6" xfId="7545" xr:uid="{00000000-0005-0000-0000-000021330000}"/>
    <cellStyle name="Normal 15 2 2 3 6 2" xfId="14637" xr:uid="{00000000-0005-0000-0000-000022330000}"/>
    <cellStyle name="Normal 15 2 2 3 7" xfId="9501" xr:uid="{00000000-0005-0000-0000-000023330000}"/>
    <cellStyle name="Normal 15 2 2 4" xfId="2804" xr:uid="{00000000-0005-0000-0000-000024330000}"/>
    <cellStyle name="Normal 15 2 2 4 2" xfId="8473" xr:uid="{00000000-0005-0000-0000-000025330000}"/>
    <cellStyle name="Normal 15 2 2 4 2 2" xfId="15516" xr:uid="{00000000-0005-0000-0000-000026330000}"/>
    <cellStyle name="Normal 15 2 2 4 3" xfId="10434" xr:uid="{00000000-0005-0000-0000-000027330000}"/>
    <cellStyle name="Normal 15 2 2 5" xfId="3212" xr:uid="{00000000-0005-0000-0000-000028330000}"/>
    <cellStyle name="Normal 15 2 2 5 2" xfId="8562" xr:uid="{00000000-0005-0000-0000-000029330000}"/>
    <cellStyle name="Normal 15 2 2 5 2 2" xfId="15605" xr:uid="{00000000-0005-0000-0000-00002A330000}"/>
    <cellStyle name="Normal 15 2 2 5 3" xfId="10723" xr:uid="{00000000-0005-0000-0000-00002B330000}"/>
    <cellStyle name="Normal 15 2 2 6" xfId="4789" xr:uid="{00000000-0005-0000-0000-00002C330000}"/>
    <cellStyle name="Normal 15 2 2 6 2" xfId="7837" xr:uid="{00000000-0005-0000-0000-00002D330000}"/>
    <cellStyle name="Normal 15 2 2 6 2 2" xfId="14929" xr:uid="{00000000-0005-0000-0000-00002E330000}"/>
    <cellStyle name="Normal 15 2 2 6 3" xfId="12067" xr:uid="{00000000-0005-0000-0000-00002F330000}"/>
    <cellStyle name="Normal 15 2 2 7" xfId="5370" xr:uid="{00000000-0005-0000-0000-000030330000}"/>
    <cellStyle name="Normal 15 2 2 7 2" xfId="12648" xr:uid="{00000000-0005-0000-0000-000031330000}"/>
    <cellStyle name="Normal 15 2 2 8" xfId="7256" xr:uid="{00000000-0005-0000-0000-000032330000}"/>
    <cellStyle name="Normal 15 2 2 8 2" xfId="14348" xr:uid="{00000000-0005-0000-0000-000033330000}"/>
    <cellStyle name="Normal 15 2 2 9" xfId="9498" xr:uid="{00000000-0005-0000-0000-000034330000}"/>
    <cellStyle name="Normal 15 2 3" xfId="1393" xr:uid="{00000000-0005-0000-0000-000035330000}"/>
    <cellStyle name="Normal 15 2 3 2" xfId="1394" xr:uid="{00000000-0005-0000-0000-000036330000}"/>
    <cellStyle name="Normal 15 2 3 2 2" xfId="2809" xr:uid="{00000000-0005-0000-0000-000037330000}"/>
    <cellStyle name="Normal 15 2 3 2 2 2" xfId="8223" xr:uid="{00000000-0005-0000-0000-000038330000}"/>
    <cellStyle name="Normal 15 2 3 2 2 2 2" xfId="15315" xr:uid="{00000000-0005-0000-0000-000039330000}"/>
    <cellStyle name="Normal 15 2 3 2 2 3" xfId="10439" xr:uid="{00000000-0005-0000-0000-00003A330000}"/>
    <cellStyle name="Normal 15 2 3 2 3" xfId="3611" xr:uid="{00000000-0005-0000-0000-00003B330000}"/>
    <cellStyle name="Normal 15 2 3 2 3 2" xfId="11119" xr:uid="{00000000-0005-0000-0000-00003C330000}"/>
    <cellStyle name="Normal 15 2 3 2 4" xfId="5175" xr:uid="{00000000-0005-0000-0000-00003D330000}"/>
    <cellStyle name="Normal 15 2 3 2 4 2" xfId="12453" xr:uid="{00000000-0005-0000-0000-00003E330000}"/>
    <cellStyle name="Normal 15 2 3 2 5" xfId="5756" xr:uid="{00000000-0005-0000-0000-00003F330000}"/>
    <cellStyle name="Normal 15 2 3 2 5 2" xfId="13034" xr:uid="{00000000-0005-0000-0000-000040330000}"/>
    <cellStyle name="Normal 15 2 3 2 6" xfId="7642" xr:uid="{00000000-0005-0000-0000-000041330000}"/>
    <cellStyle name="Normal 15 2 3 2 6 2" xfId="14734" xr:uid="{00000000-0005-0000-0000-000042330000}"/>
    <cellStyle name="Normal 15 2 3 2 7" xfId="9503" xr:uid="{00000000-0005-0000-0000-000043330000}"/>
    <cellStyle name="Normal 15 2 3 3" xfId="2808" xr:uid="{00000000-0005-0000-0000-000044330000}"/>
    <cellStyle name="Normal 15 2 3 3 2" xfId="7934" xr:uid="{00000000-0005-0000-0000-000045330000}"/>
    <cellStyle name="Normal 15 2 3 3 2 2" xfId="15026" xr:uid="{00000000-0005-0000-0000-000046330000}"/>
    <cellStyle name="Normal 15 2 3 3 3" xfId="10438" xr:uid="{00000000-0005-0000-0000-000047330000}"/>
    <cellStyle name="Normal 15 2 3 4" xfId="3311" xr:uid="{00000000-0005-0000-0000-000048330000}"/>
    <cellStyle name="Normal 15 2 3 4 2" xfId="10822" xr:uid="{00000000-0005-0000-0000-000049330000}"/>
    <cellStyle name="Normal 15 2 3 5" xfId="4886" xr:uid="{00000000-0005-0000-0000-00004A330000}"/>
    <cellStyle name="Normal 15 2 3 5 2" xfId="12164" xr:uid="{00000000-0005-0000-0000-00004B330000}"/>
    <cellStyle name="Normal 15 2 3 6" xfId="5467" xr:uid="{00000000-0005-0000-0000-00004C330000}"/>
    <cellStyle name="Normal 15 2 3 6 2" xfId="12745" xr:uid="{00000000-0005-0000-0000-00004D330000}"/>
    <cellStyle name="Normal 15 2 3 7" xfId="7353" xr:uid="{00000000-0005-0000-0000-00004E330000}"/>
    <cellStyle name="Normal 15 2 3 7 2" xfId="14445" xr:uid="{00000000-0005-0000-0000-00004F330000}"/>
    <cellStyle name="Normal 15 2 3 8" xfId="9502" xr:uid="{00000000-0005-0000-0000-000050330000}"/>
    <cellStyle name="Normal 15 2 4" xfId="1395" xr:uid="{00000000-0005-0000-0000-000051330000}"/>
    <cellStyle name="Normal 15 2 4 2" xfId="2810" xr:uid="{00000000-0005-0000-0000-000052330000}"/>
    <cellStyle name="Normal 15 2 4 2 2" xfId="8080" xr:uid="{00000000-0005-0000-0000-000053330000}"/>
    <cellStyle name="Normal 15 2 4 2 2 2" xfId="15172" xr:uid="{00000000-0005-0000-0000-000054330000}"/>
    <cellStyle name="Normal 15 2 4 2 3" xfId="10440" xr:uid="{00000000-0005-0000-0000-000055330000}"/>
    <cellStyle name="Normal 15 2 4 3" xfId="3468" xr:uid="{00000000-0005-0000-0000-000056330000}"/>
    <cellStyle name="Normal 15 2 4 3 2" xfId="10976" xr:uid="{00000000-0005-0000-0000-000057330000}"/>
    <cellStyle name="Normal 15 2 4 4" xfId="5032" xr:uid="{00000000-0005-0000-0000-000058330000}"/>
    <cellStyle name="Normal 15 2 4 4 2" xfId="12310" xr:uid="{00000000-0005-0000-0000-000059330000}"/>
    <cellStyle name="Normal 15 2 4 5" xfId="5613" xr:uid="{00000000-0005-0000-0000-00005A330000}"/>
    <cellStyle name="Normal 15 2 4 5 2" xfId="12891" xr:uid="{00000000-0005-0000-0000-00005B330000}"/>
    <cellStyle name="Normal 15 2 4 6" xfId="7499" xr:uid="{00000000-0005-0000-0000-00005C330000}"/>
    <cellStyle name="Normal 15 2 4 6 2" xfId="14591" xr:uid="{00000000-0005-0000-0000-00005D330000}"/>
    <cellStyle name="Normal 15 2 4 7" xfId="9504" xr:uid="{00000000-0005-0000-0000-00005E330000}"/>
    <cellStyle name="Normal 15 2 5" xfId="2803" xr:uid="{00000000-0005-0000-0000-00005F330000}"/>
    <cellStyle name="Normal 15 2 5 2" xfId="8328" xr:uid="{00000000-0005-0000-0000-000060330000}"/>
    <cellStyle name="Normal 15 2 5 3" xfId="10433" xr:uid="{00000000-0005-0000-0000-000061330000}"/>
    <cellStyle name="Normal 15 2 6" xfId="3156" xr:uid="{00000000-0005-0000-0000-000062330000}"/>
    <cellStyle name="Normal 15 2 6 2" xfId="8427" xr:uid="{00000000-0005-0000-0000-000063330000}"/>
    <cellStyle name="Normal 15 2 6 2 2" xfId="15470" xr:uid="{00000000-0005-0000-0000-000064330000}"/>
    <cellStyle name="Normal 15 2 6 3" xfId="10667" xr:uid="{00000000-0005-0000-0000-000065330000}"/>
    <cellStyle name="Normal 15 2 7" xfId="4743" xr:uid="{00000000-0005-0000-0000-000066330000}"/>
    <cellStyle name="Normal 15 2 7 2" xfId="8516" xr:uid="{00000000-0005-0000-0000-000067330000}"/>
    <cellStyle name="Normal 15 2 7 2 2" xfId="15559" xr:uid="{00000000-0005-0000-0000-000068330000}"/>
    <cellStyle name="Normal 15 2 7 3" xfId="12021" xr:uid="{00000000-0005-0000-0000-000069330000}"/>
    <cellStyle name="Normal 15 2 8" xfId="5324" xr:uid="{00000000-0005-0000-0000-00006A330000}"/>
    <cellStyle name="Normal 15 2 8 2" xfId="7791" xr:uid="{00000000-0005-0000-0000-00006B330000}"/>
    <cellStyle name="Normal 15 2 8 2 2" xfId="14883" xr:uid="{00000000-0005-0000-0000-00006C330000}"/>
    <cellStyle name="Normal 15 2 8 3" xfId="12602" xr:uid="{00000000-0005-0000-0000-00006D330000}"/>
    <cellStyle name="Normal 15 2 9" xfId="7210" xr:uid="{00000000-0005-0000-0000-00006E330000}"/>
    <cellStyle name="Normal 15 2 9 2" xfId="14302" xr:uid="{00000000-0005-0000-0000-00006F330000}"/>
    <cellStyle name="Normal 15 3" xfId="1396" xr:uid="{00000000-0005-0000-0000-000070330000}"/>
    <cellStyle name="Normal 15 3 2" xfId="1397" xr:uid="{00000000-0005-0000-0000-000071330000}"/>
    <cellStyle name="Normal 15 4" xfId="1398" xr:uid="{00000000-0005-0000-0000-000072330000}"/>
    <cellStyle name="Normal 15 4 2" xfId="1399" xr:uid="{00000000-0005-0000-0000-000073330000}"/>
    <cellStyle name="Normal 15 4 2 2" xfId="1400" xr:uid="{00000000-0005-0000-0000-000074330000}"/>
    <cellStyle name="Normal 15 4 2 2 2" xfId="2813" xr:uid="{00000000-0005-0000-0000-000075330000}"/>
    <cellStyle name="Normal 15 4 2 2 2 2" xfId="8246" xr:uid="{00000000-0005-0000-0000-000076330000}"/>
    <cellStyle name="Normal 15 4 2 2 2 2 2" xfId="15338" xr:uid="{00000000-0005-0000-0000-000077330000}"/>
    <cellStyle name="Normal 15 4 2 2 2 3" xfId="10443" xr:uid="{00000000-0005-0000-0000-000078330000}"/>
    <cellStyle name="Normal 15 4 2 2 3" xfId="3634" xr:uid="{00000000-0005-0000-0000-000079330000}"/>
    <cellStyle name="Normal 15 4 2 2 3 2" xfId="11142" xr:uid="{00000000-0005-0000-0000-00007A330000}"/>
    <cellStyle name="Normal 15 4 2 2 4" xfId="5198" xr:uid="{00000000-0005-0000-0000-00007B330000}"/>
    <cellStyle name="Normal 15 4 2 2 4 2" xfId="12476" xr:uid="{00000000-0005-0000-0000-00007C330000}"/>
    <cellStyle name="Normal 15 4 2 2 5" xfId="5779" xr:uid="{00000000-0005-0000-0000-00007D330000}"/>
    <cellStyle name="Normal 15 4 2 2 5 2" xfId="13057" xr:uid="{00000000-0005-0000-0000-00007E330000}"/>
    <cellStyle name="Normal 15 4 2 2 6" xfId="7665" xr:uid="{00000000-0005-0000-0000-00007F330000}"/>
    <cellStyle name="Normal 15 4 2 2 6 2" xfId="14757" xr:uid="{00000000-0005-0000-0000-000080330000}"/>
    <cellStyle name="Normal 15 4 2 2 7" xfId="9507" xr:uid="{00000000-0005-0000-0000-000081330000}"/>
    <cellStyle name="Normal 15 4 2 3" xfId="2812" xr:uid="{00000000-0005-0000-0000-000082330000}"/>
    <cellStyle name="Normal 15 4 2 3 2" xfId="7957" xr:uid="{00000000-0005-0000-0000-000083330000}"/>
    <cellStyle name="Normal 15 4 2 3 2 2" xfId="15049" xr:uid="{00000000-0005-0000-0000-000084330000}"/>
    <cellStyle name="Normal 15 4 2 3 3" xfId="10442" xr:uid="{00000000-0005-0000-0000-000085330000}"/>
    <cellStyle name="Normal 15 4 2 4" xfId="3334" xr:uid="{00000000-0005-0000-0000-000086330000}"/>
    <cellStyle name="Normal 15 4 2 4 2" xfId="10845" xr:uid="{00000000-0005-0000-0000-000087330000}"/>
    <cellStyle name="Normal 15 4 2 5" xfId="4909" xr:uid="{00000000-0005-0000-0000-000088330000}"/>
    <cellStyle name="Normal 15 4 2 5 2" xfId="12187" xr:uid="{00000000-0005-0000-0000-000089330000}"/>
    <cellStyle name="Normal 15 4 2 6" xfId="5490" xr:uid="{00000000-0005-0000-0000-00008A330000}"/>
    <cellStyle name="Normal 15 4 2 6 2" xfId="12768" xr:uid="{00000000-0005-0000-0000-00008B330000}"/>
    <cellStyle name="Normal 15 4 2 7" xfId="7376" xr:uid="{00000000-0005-0000-0000-00008C330000}"/>
    <cellStyle name="Normal 15 4 2 7 2" xfId="14468" xr:uid="{00000000-0005-0000-0000-00008D330000}"/>
    <cellStyle name="Normal 15 4 2 8" xfId="9506" xr:uid="{00000000-0005-0000-0000-00008E330000}"/>
    <cellStyle name="Normal 15 4 3" xfId="1401" xr:uid="{00000000-0005-0000-0000-00008F330000}"/>
    <cellStyle name="Normal 15 4 3 2" xfId="2814" xr:uid="{00000000-0005-0000-0000-000090330000}"/>
    <cellStyle name="Normal 15 4 3 2 2" xfId="8103" xr:uid="{00000000-0005-0000-0000-000091330000}"/>
    <cellStyle name="Normal 15 4 3 2 2 2" xfId="15195" xr:uid="{00000000-0005-0000-0000-000092330000}"/>
    <cellStyle name="Normal 15 4 3 2 3" xfId="10444" xr:uid="{00000000-0005-0000-0000-000093330000}"/>
    <cellStyle name="Normal 15 4 3 3" xfId="3491" xr:uid="{00000000-0005-0000-0000-000094330000}"/>
    <cellStyle name="Normal 15 4 3 3 2" xfId="10999" xr:uid="{00000000-0005-0000-0000-000095330000}"/>
    <cellStyle name="Normal 15 4 3 4" xfId="5055" xr:uid="{00000000-0005-0000-0000-000096330000}"/>
    <cellStyle name="Normal 15 4 3 4 2" xfId="12333" xr:uid="{00000000-0005-0000-0000-000097330000}"/>
    <cellStyle name="Normal 15 4 3 5" xfId="5636" xr:uid="{00000000-0005-0000-0000-000098330000}"/>
    <cellStyle name="Normal 15 4 3 5 2" xfId="12914" xr:uid="{00000000-0005-0000-0000-000099330000}"/>
    <cellStyle name="Normal 15 4 3 6" xfId="7522" xr:uid="{00000000-0005-0000-0000-00009A330000}"/>
    <cellStyle name="Normal 15 4 3 6 2" xfId="14614" xr:uid="{00000000-0005-0000-0000-00009B330000}"/>
    <cellStyle name="Normal 15 4 3 7" xfId="9508" xr:uid="{00000000-0005-0000-0000-00009C330000}"/>
    <cellStyle name="Normal 15 4 4" xfId="2811" xr:uid="{00000000-0005-0000-0000-00009D330000}"/>
    <cellStyle name="Normal 15 4 4 2" xfId="8450" xr:uid="{00000000-0005-0000-0000-00009E330000}"/>
    <cellStyle name="Normal 15 4 4 2 2" xfId="15493" xr:uid="{00000000-0005-0000-0000-00009F330000}"/>
    <cellStyle name="Normal 15 4 4 3" xfId="10441" xr:uid="{00000000-0005-0000-0000-0000A0330000}"/>
    <cellStyle name="Normal 15 4 5" xfId="3189" xr:uid="{00000000-0005-0000-0000-0000A1330000}"/>
    <cellStyle name="Normal 15 4 5 2" xfId="8539" xr:uid="{00000000-0005-0000-0000-0000A2330000}"/>
    <cellStyle name="Normal 15 4 5 2 2" xfId="15582" xr:uid="{00000000-0005-0000-0000-0000A3330000}"/>
    <cellStyle name="Normal 15 4 5 3" xfId="10700" xr:uid="{00000000-0005-0000-0000-0000A4330000}"/>
    <cellStyle name="Normal 15 4 6" xfId="4766" xr:uid="{00000000-0005-0000-0000-0000A5330000}"/>
    <cellStyle name="Normal 15 4 6 2" xfId="7814" xr:uid="{00000000-0005-0000-0000-0000A6330000}"/>
    <cellStyle name="Normal 15 4 6 2 2" xfId="14906" xr:uid="{00000000-0005-0000-0000-0000A7330000}"/>
    <cellStyle name="Normal 15 4 6 3" xfId="12044" xr:uid="{00000000-0005-0000-0000-0000A8330000}"/>
    <cellStyle name="Normal 15 4 7" xfId="5347" xr:uid="{00000000-0005-0000-0000-0000A9330000}"/>
    <cellStyle name="Normal 15 4 7 2" xfId="12625" xr:uid="{00000000-0005-0000-0000-0000AA330000}"/>
    <cellStyle name="Normal 15 4 8" xfId="7233" xr:uid="{00000000-0005-0000-0000-0000AB330000}"/>
    <cellStyle name="Normal 15 4 8 2" xfId="14325" xr:uid="{00000000-0005-0000-0000-0000AC330000}"/>
    <cellStyle name="Normal 15 4 9" xfId="9505" xr:uid="{00000000-0005-0000-0000-0000AD330000}"/>
    <cellStyle name="Normal 15 5" xfId="1402" xr:uid="{00000000-0005-0000-0000-0000AE330000}"/>
    <cellStyle name="Normal 15 5 2" xfId="1403" xr:uid="{00000000-0005-0000-0000-0000AF330000}"/>
    <cellStyle name="Normal 15 5 2 2" xfId="1404" xr:uid="{00000000-0005-0000-0000-0000B0330000}"/>
    <cellStyle name="Normal 15 5 2 2 2" xfId="2817" xr:uid="{00000000-0005-0000-0000-0000B1330000}"/>
    <cellStyle name="Normal 15 5 2 2 2 2" xfId="8289" xr:uid="{00000000-0005-0000-0000-0000B2330000}"/>
    <cellStyle name="Normal 15 5 2 2 2 2 2" xfId="15381" xr:uid="{00000000-0005-0000-0000-0000B3330000}"/>
    <cellStyle name="Normal 15 5 2 2 2 3" xfId="10447" xr:uid="{00000000-0005-0000-0000-0000B4330000}"/>
    <cellStyle name="Normal 15 5 2 2 3" xfId="3677" xr:uid="{00000000-0005-0000-0000-0000B5330000}"/>
    <cellStyle name="Normal 15 5 2 2 3 2" xfId="11185" xr:uid="{00000000-0005-0000-0000-0000B6330000}"/>
    <cellStyle name="Normal 15 5 2 2 4" xfId="5241" xr:uid="{00000000-0005-0000-0000-0000B7330000}"/>
    <cellStyle name="Normal 15 5 2 2 4 2" xfId="12519" xr:uid="{00000000-0005-0000-0000-0000B8330000}"/>
    <cellStyle name="Normal 15 5 2 2 5" xfId="5822" xr:uid="{00000000-0005-0000-0000-0000B9330000}"/>
    <cellStyle name="Normal 15 5 2 2 5 2" xfId="13100" xr:uid="{00000000-0005-0000-0000-0000BA330000}"/>
    <cellStyle name="Normal 15 5 2 2 6" xfId="7708" xr:uid="{00000000-0005-0000-0000-0000BB330000}"/>
    <cellStyle name="Normal 15 5 2 2 6 2" xfId="14800" xr:uid="{00000000-0005-0000-0000-0000BC330000}"/>
    <cellStyle name="Normal 15 5 2 2 7" xfId="9511" xr:uid="{00000000-0005-0000-0000-0000BD330000}"/>
    <cellStyle name="Normal 15 5 2 3" xfId="2816" xr:uid="{00000000-0005-0000-0000-0000BE330000}"/>
    <cellStyle name="Normal 15 5 2 3 2" xfId="8000" xr:uid="{00000000-0005-0000-0000-0000BF330000}"/>
    <cellStyle name="Normal 15 5 2 3 2 2" xfId="15092" xr:uid="{00000000-0005-0000-0000-0000C0330000}"/>
    <cellStyle name="Normal 15 5 2 3 3" xfId="10446" xr:uid="{00000000-0005-0000-0000-0000C1330000}"/>
    <cellStyle name="Normal 15 5 2 4" xfId="3377" xr:uid="{00000000-0005-0000-0000-0000C2330000}"/>
    <cellStyle name="Normal 15 5 2 4 2" xfId="10888" xr:uid="{00000000-0005-0000-0000-0000C3330000}"/>
    <cellStyle name="Normal 15 5 2 5" xfId="4952" xr:uid="{00000000-0005-0000-0000-0000C4330000}"/>
    <cellStyle name="Normal 15 5 2 5 2" xfId="12230" xr:uid="{00000000-0005-0000-0000-0000C5330000}"/>
    <cellStyle name="Normal 15 5 2 6" xfId="5533" xr:uid="{00000000-0005-0000-0000-0000C6330000}"/>
    <cellStyle name="Normal 15 5 2 6 2" xfId="12811" xr:uid="{00000000-0005-0000-0000-0000C7330000}"/>
    <cellStyle name="Normal 15 5 2 7" xfId="7419" xr:uid="{00000000-0005-0000-0000-0000C8330000}"/>
    <cellStyle name="Normal 15 5 2 7 2" xfId="14511" xr:uid="{00000000-0005-0000-0000-0000C9330000}"/>
    <cellStyle name="Normal 15 5 2 8" xfId="9510" xr:uid="{00000000-0005-0000-0000-0000CA330000}"/>
    <cellStyle name="Normal 15 5 3" xfId="1405" xr:uid="{00000000-0005-0000-0000-0000CB330000}"/>
    <cellStyle name="Normal 15 5 3 2" xfId="2818" xr:uid="{00000000-0005-0000-0000-0000CC330000}"/>
    <cellStyle name="Normal 15 5 3 2 2" xfId="8146" xr:uid="{00000000-0005-0000-0000-0000CD330000}"/>
    <cellStyle name="Normal 15 5 3 2 2 2" xfId="15238" xr:uid="{00000000-0005-0000-0000-0000CE330000}"/>
    <cellStyle name="Normal 15 5 3 2 3" xfId="10448" xr:uid="{00000000-0005-0000-0000-0000CF330000}"/>
    <cellStyle name="Normal 15 5 3 3" xfId="3534" xr:uid="{00000000-0005-0000-0000-0000D0330000}"/>
    <cellStyle name="Normal 15 5 3 3 2" xfId="11042" xr:uid="{00000000-0005-0000-0000-0000D1330000}"/>
    <cellStyle name="Normal 15 5 3 4" xfId="5098" xr:uid="{00000000-0005-0000-0000-0000D2330000}"/>
    <cellStyle name="Normal 15 5 3 4 2" xfId="12376" xr:uid="{00000000-0005-0000-0000-0000D3330000}"/>
    <cellStyle name="Normal 15 5 3 5" xfId="5679" xr:uid="{00000000-0005-0000-0000-0000D4330000}"/>
    <cellStyle name="Normal 15 5 3 5 2" xfId="12957" xr:uid="{00000000-0005-0000-0000-0000D5330000}"/>
    <cellStyle name="Normal 15 5 3 6" xfId="7565" xr:uid="{00000000-0005-0000-0000-0000D6330000}"/>
    <cellStyle name="Normal 15 5 3 6 2" xfId="14657" xr:uid="{00000000-0005-0000-0000-0000D7330000}"/>
    <cellStyle name="Normal 15 5 3 7" xfId="9512" xr:uid="{00000000-0005-0000-0000-0000D8330000}"/>
    <cellStyle name="Normal 15 5 4" xfId="2815" xr:uid="{00000000-0005-0000-0000-0000D9330000}"/>
    <cellStyle name="Normal 15 5 4 2" xfId="7857" xr:uid="{00000000-0005-0000-0000-0000DA330000}"/>
    <cellStyle name="Normal 15 5 4 2 2" xfId="14949" xr:uid="{00000000-0005-0000-0000-0000DB330000}"/>
    <cellStyle name="Normal 15 5 4 3" xfId="10445" xr:uid="{00000000-0005-0000-0000-0000DC330000}"/>
    <cellStyle name="Normal 15 5 5" xfId="3232" xr:uid="{00000000-0005-0000-0000-0000DD330000}"/>
    <cellStyle name="Normal 15 5 5 2" xfId="10743" xr:uid="{00000000-0005-0000-0000-0000DE330000}"/>
    <cellStyle name="Normal 15 5 6" xfId="4809" xr:uid="{00000000-0005-0000-0000-0000DF330000}"/>
    <cellStyle name="Normal 15 5 6 2" xfId="12087" xr:uid="{00000000-0005-0000-0000-0000E0330000}"/>
    <cellStyle name="Normal 15 5 7" xfId="5390" xr:uid="{00000000-0005-0000-0000-0000E1330000}"/>
    <cellStyle name="Normal 15 5 7 2" xfId="12668" xr:uid="{00000000-0005-0000-0000-0000E2330000}"/>
    <cellStyle name="Normal 15 5 8" xfId="7276" xr:uid="{00000000-0005-0000-0000-0000E3330000}"/>
    <cellStyle name="Normal 15 5 8 2" xfId="14368" xr:uid="{00000000-0005-0000-0000-0000E4330000}"/>
    <cellStyle name="Normal 15 5 9" xfId="9509" xr:uid="{00000000-0005-0000-0000-0000E5330000}"/>
    <cellStyle name="Normal 15 6" xfId="1406" xr:uid="{00000000-0005-0000-0000-0000E6330000}"/>
    <cellStyle name="Normal 15 6 2" xfId="1407" xr:uid="{00000000-0005-0000-0000-0000E7330000}"/>
    <cellStyle name="Normal 15 6 2 2" xfId="2820" xr:uid="{00000000-0005-0000-0000-0000E8330000}"/>
    <cellStyle name="Normal 15 6 2 2 2" xfId="8200" xr:uid="{00000000-0005-0000-0000-0000E9330000}"/>
    <cellStyle name="Normal 15 6 2 2 2 2" xfId="15292" xr:uid="{00000000-0005-0000-0000-0000EA330000}"/>
    <cellStyle name="Normal 15 6 2 2 3" xfId="10450" xr:uid="{00000000-0005-0000-0000-0000EB330000}"/>
    <cellStyle name="Normal 15 6 2 3" xfId="3588" xr:uid="{00000000-0005-0000-0000-0000EC330000}"/>
    <cellStyle name="Normal 15 6 2 3 2" xfId="11096" xr:uid="{00000000-0005-0000-0000-0000ED330000}"/>
    <cellStyle name="Normal 15 6 2 4" xfId="5152" xr:uid="{00000000-0005-0000-0000-0000EE330000}"/>
    <cellStyle name="Normal 15 6 2 4 2" xfId="12430" xr:uid="{00000000-0005-0000-0000-0000EF330000}"/>
    <cellStyle name="Normal 15 6 2 5" xfId="5733" xr:uid="{00000000-0005-0000-0000-0000F0330000}"/>
    <cellStyle name="Normal 15 6 2 5 2" xfId="13011" xr:uid="{00000000-0005-0000-0000-0000F1330000}"/>
    <cellStyle name="Normal 15 6 2 6" xfId="7619" xr:uid="{00000000-0005-0000-0000-0000F2330000}"/>
    <cellStyle name="Normal 15 6 2 6 2" xfId="14711" xr:uid="{00000000-0005-0000-0000-0000F3330000}"/>
    <cellStyle name="Normal 15 6 2 7" xfId="9514" xr:uid="{00000000-0005-0000-0000-0000F4330000}"/>
    <cellStyle name="Normal 15 6 3" xfId="2819" xr:uid="{00000000-0005-0000-0000-0000F5330000}"/>
    <cellStyle name="Normal 15 6 3 2" xfId="7911" xr:uid="{00000000-0005-0000-0000-0000F6330000}"/>
    <cellStyle name="Normal 15 6 3 2 2" xfId="15003" xr:uid="{00000000-0005-0000-0000-0000F7330000}"/>
    <cellStyle name="Normal 15 6 3 3" xfId="10449" xr:uid="{00000000-0005-0000-0000-0000F8330000}"/>
    <cellStyle name="Normal 15 6 4" xfId="3288" xr:uid="{00000000-0005-0000-0000-0000F9330000}"/>
    <cellStyle name="Normal 15 6 4 2" xfId="10799" xr:uid="{00000000-0005-0000-0000-0000FA330000}"/>
    <cellStyle name="Normal 15 6 5" xfId="4863" xr:uid="{00000000-0005-0000-0000-0000FB330000}"/>
    <cellStyle name="Normal 15 6 5 2" xfId="12141" xr:uid="{00000000-0005-0000-0000-0000FC330000}"/>
    <cellStyle name="Normal 15 6 6" xfId="5444" xr:uid="{00000000-0005-0000-0000-0000FD330000}"/>
    <cellStyle name="Normal 15 6 6 2" xfId="12722" xr:uid="{00000000-0005-0000-0000-0000FE330000}"/>
    <cellStyle name="Normal 15 6 7" xfId="7330" xr:uid="{00000000-0005-0000-0000-0000FF330000}"/>
    <cellStyle name="Normal 15 6 7 2" xfId="14422" xr:uid="{00000000-0005-0000-0000-000000340000}"/>
    <cellStyle name="Normal 15 6 8" xfId="9513" xr:uid="{00000000-0005-0000-0000-000001340000}"/>
    <cellStyle name="Normal 15 7" xfId="1408" xr:uid="{00000000-0005-0000-0000-000002340000}"/>
    <cellStyle name="Normal 15 7 2" xfId="2821" xr:uid="{00000000-0005-0000-0000-000003340000}"/>
    <cellStyle name="Normal 15 7 2 2" xfId="8023" xr:uid="{00000000-0005-0000-0000-000004340000}"/>
    <cellStyle name="Normal 15 7 2 2 2" xfId="15115" xr:uid="{00000000-0005-0000-0000-000005340000}"/>
    <cellStyle name="Normal 15 7 2 3" xfId="10451" xr:uid="{00000000-0005-0000-0000-000006340000}"/>
    <cellStyle name="Normal 15 7 3" xfId="3411" xr:uid="{00000000-0005-0000-0000-000007340000}"/>
    <cellStyle name="Normal 15 7 3 2" xfId="10919" xr:uid="{00000000-0005-0000-0000-000008340000}"/>
    <cellStyle name="Normal 15 7 4" xfId="4975" xr:uid="{00000000-0005-0000-0000-000009340000}"/>
    <cellStyle name="Normal 15 7 4 2" xfId="12253" xr:uid="{00000000-0005-0000-0000-00000A340000}"/>
    <cellStyle name="Normal 15 7 5" xfId="5556" xr:uid="{00000000-0005-0000-0000-00000B340000}"/>
    <cellStyle name="Normal 15 7 5 2" xfId="12834" xr:uid="{00000000-0005-0000-0000-00000C340000}"/>
    <cellStyle name="Normal 15 7 6" xfId="7442" xr:uid="{00000000-0005-0000-0000-00000D340000}"/>
    <cellStyle name="Normal 15 7 6 2" xfId="14534" xr:uid="{00000000-0005-0000-0000-00000E340000}"/>
    <cellStyle name="Normal 15 7 7" xfId="9515" xr:uid="{00000000-0005-0000-0000-00000F340000}"/>
    <cellStyle name="Normal 15 8" xfId="1409" xr:uid="{00000000-0005-0000-0000-000010340000}"/>
    <cellStyle name="Normal 15 8 2" xfId="2822" xr:uid="{00000000-0005-0000-0000-000011340000}"/>
    <cellStyle name="Normal 15 8 2 2" xfId="10452" xr:uid="{00000000-0005-0000-0000-000012340000}"/>
    <cellStyle name="Normal 15 8 3" xfId="4533" xr:uid="{00000000-0005-0000-0000-000013340000}"/>
    <cellStyle name="Normal 15 8 3 2" xfId="11906" xr:uid="{00000000-0005-0000-0000-000014340000}"/>
    <cellStyle name="Normal 15 8 4" xfId="6983" xr:uid="{00000000-0005-0000-0000-000015340000}"/>
    <cellStyle name="Normal 15 8 4 2" xfId="14154" xr:uid="{00000000-0005-0000-0000-000016340000}"/>
    <cellStyle name="Normal 15 8 5" xfId="8404" xr:uid="{00000000-0005-0000-0000-000017340000}"/>
    <cellStyle name="Normal 15 8 5 2" xfId="15447" xr:uid="{00000000-0005-0000-0000-000018340000}"/>
    <cellStyle name="Normal 15 8 6" xfId="9516" xr:uid="{00000000-0005-0000-0000-000019340000}"/>
    <cellStyle name="Normal 15 9" xfId="3119" xr:uid="{00000000-0005-0000-0000-00001A340000}"/>
    <cellStyle name="Normal 15 9 2" xfId="4534" xr:uid="{00000000-0005-0000-0000-00001B340000}"/>
    <cellStyle name="Normal 15 9 3" xfId="8493" xr:uid="{00000000-0005-0000-0000-00001C340000}"/>
    <cellStyle name="Normal 15 9 3 2" xfId="15536" xr:uid="{00000000-0005-0000-0000-00001D340000}"/>
    <cellStyle name="Normal 15 9 4" xfId="10630" xr:uid="{00000000-0005-0000-0000-00001E340000}"/>
    <cellStyle name="Normal 16" xfId="1410" xr:uid="{00000000-0005-0000-0000-00001F340000}"/>
    <cellStyle name="Normal 16 10" xfId="8609" xr:uid="{00000000-0005-0000-0000-000020340000}"/>
    <cellStyle name="Normal 16 11" xfId="9517" xr:uid="{00000000-0005-0000-0000-000021340000}"/>
    <cellStyle name="Normal 16 2" xfId="1411" xr:uid="{00000000-0005-0000-0000-000022340000}"/>
    <cellStyle name="Normal 16 2 10" xfId="9518" xr:uid="{00000000-0005-0000-0000-000023340000}"/>
    <cellStyle name="Normal 16 2 2" xfId="1412" xr:uid="{00000000-0005-0000-0000-000024340000}"/>
    <cellStyle name="Normal 16 2 2 2" xfId="1413" xr:uid="{00000000-0005-0000-0000-000025340000}"/>
    <cellStyle name="Normal 16 2 2 2 2" xfId="2826" xr:uid="{00000000-0005-0000-0000-000026340000}"/>
    <cellStyle name="Normal 16 2 2 2 2 2" xfId="8247" xr:uid="{00000000-0005-0000-0000-000027340000}"/>
    <cellStyle name="Normal 16 2 2 2 2 2 2" xfId="15339" xr:uid="{00000000-0005-0000-0000-000028340000}"/>
    <cellStyle name="Normal 16 2 2 2 2 3" xfId="10456" xr:uid="{00000000-0005-0000-0000-000029340000}"/>
    <cellStyle name="Normal 16 2 2 2 3" xfId="3635" xr:uid="{00000000-0005-0000-0000-00002A340000}"/>
    <cellStyle name="Normal 16 2 2 2 3 2" xfId="11143" xr:uid="{00000000-0005-0000-0000-00002B340000}"/>
    <cellStyle name="Normal 16 2 2 2 4" xfId="5199" xr:uid="{00000000-0005-0000-0000-00002C340000}"/>
    <cellStyle name="Normal 16 2 2 2 4 2" xfId="12477" xr:uid="{00000000-0005-0000-0000-00002D340000}"/>
    <cellStyle name="Normal 16 2 2 2 5" xfId="5780" xr:uid="{00000000-0005-0000-0000-00002E340000}"/>
    <cellStyle name="Normal 16 2 2 2 5 2" xfId="13058" xr:uid="{00000000-0005-0000-0000-00002F340000}"/>
    <cellStyle name="Normal 16 2 2 2 6" xfId="7666" xr:uid="{00000000-0005-0000-0000-000030340000}"/>
    <cellStyle name="Normal 16 2 2 2 6 2" xfId="14758" xr:uid="{00000000-0005-0000-0000-000031340000}"/>
    <cellStyle name="Normal 16 2 2 2 7" xfId="9520" xr:uid="{00000000-0005-0000-0000-000032340000}"/>
    <cellStyle name="Normal 16 2 2 3" xfId="2825" xr:uid="{00000000-0005-0000-0000-000033340000}"/>
    <cellStyle name="Normal 16 2 2 3 2" xfId="7958" xr:uid="{00000000-0005-0000-0000-000034340000}"/>
    <cellStyle name="Normal 16 2 2 3 2 2" xfId="15050" xr:uid="{00000000-0005-0000-0000-000035340000}"/>
    <cellStyle name="Normal 16 2 2 3 3" xfId="10455" xr:uid="{00000000-0005-0000-0000-000036340000}"/>
    <cellStyle name="Normal 16 2 2 4" xfId="3335" xr:uid="{00000000-0005-0000-0000-000037340000}"/>
    <cellStyle name="Normal 16 2 2 4 2" xfId="10846" xr:uid="{00000000-0005-0000-0000-000038340000}"/>
    <cellStyle name="Normal 16 2 2 5" xfId="4910" xr:uid="{00000000-0005-0000-0000-000039340000}"/>
    <cellStyle name="Normal 16 2 2 5 2" xfId="12188" xr:uid="{00000000-0005-0000-0000-00003A340000}"/>
    <cellStyle name="Normal 16 2 2 6" xfId="5491" xr:uid="{00000000-0005-0000-0000-00003B340000}"/>
    <cellStyle name="Normal 16 2 2 6 2" xfId="12769" xr:uid="{00000000-0005-0000-0000-00003C340000}"/>
    <cellStyle name="Normal 16 2 2 7" xfId="7377" xr:uid="{00000000-0005-0000-0000-00003D340000}"/>
    <cellStyle name="Normal 16 2 2 7 2" xfId="14469" xr:uid="{00000000-0005-0000-0000-00003E340000}"/>
    <cellStyle name="Normal 16 2 2 8" xfId="9519" xr:uid="{00000000-0005-0000-0000-00003F340000}"/>
    <cellStyle name="Normal 16 2 3" xfId="1414" xr:uid="{00000000-0005-0000-0000-000040340000}"/>
    <cellStyle name="Normal 16 2 3 2" xfId="2827" xr:uid="{00000000-0005-0000-0000-000041340000}"/>
    <cellStyle name="Normal 16 2 3 2 2" xfId="8104" xr:uid="{00000000-0005-0000-0000-000042340000}"/>
    <cellStyle name="Normal 16 2 3 2 2 2" xfId="15196" xr:uid="{00000000-0005-0000-0000-000043340000}"/>
    <cellStyle name="Normal 16 2 3 2 3" xfId="10457" xr:uid="{00000000-0005-0000-0000-000044340000}"/>
    <cellStyle name="Normal 16 2 3 3" xfId="3492" xr:uid="{00000000-0005-0000-0000-000045340000}"/>
    <cellStyle name="Normal 16 2 3 3 2" xfId="11000" xr:uid="{00000000-0005-0000-0000-000046340000}"/>
    <cellStyle name="Normal 16 2 3 4" xfId="5056" xr:uid="{00000000-0005-0000-0000-000047340000}"/>
    <cellStyle name="Normal 16 2 3 4 2" xfId="12334" xr:uid="{00000000-0005-0000-0000-000048340000}"/>
    <cellStyle name="Normal 16 2 3 5" xfId="5637" xr:uid="{00000000-0005-0000-0000-000049340000}"/>
    <cellStyle name="Normal 16 2 3 5 2" xfId="12915" xr:uid="{00000000-0005-0000-0000-00004A340000}"/>
    <cellStyle name="Normal 16 2 3 6" xfId="7523" xr:uid="{00000000-0005-0000-0000-00004B340000}"/>
    <cellStyle name="Normal 16 2 3 6 2" xfId="14615" xr:uid="{00000000-0005-0000-0000-00004C340000}"/>
    <cellStyle name="Normal 16 2 3 7" xfId="9521" xr:uid="{00000000-0005-0000-0000-00004D340000}"/>
    <cellStyle name="Normal 16 2 4" xfId="2824" xr:uid="{00000000-0005-0000-0000-00004E340000}"/>
    <cellStyle name="Normal 16 2 4 2" xfId="8451" xr:uid="{00000000-0005-0000-0000-00004F340000}"/>
    <cellStyle name="Normal 16 2 4 2 2" xfId="15494" xr:uid="{00000000-0005-0000-0000-000050340000}"/>
    <cellStyle name="Normal 16 2 4 3" xfId="10454" xr:uid="{00000000-0005-0000-0000-000051340000}"/>
    <cellStyle name="Normal 16 2 5" xfId="3190" xr:uid="{00000000-0005-0000-0000-000052340000}"/>
    <cellStyle name="Normal 16 2 5 2" xfId="8540" xr:uid="{00000000-0005-0000-0000-000053340000}"/>
    <cellStyle name="Normal 16 2 5 2 2" xfId="15583" xr:uid="{00000000-0005-0000-0000-000054340000}"/>
    <cellStyle name="Normal 16 2 5 3" xfId="10701" xr:uid="{00000000-0005-0000-0000-000055340000}"/>
    <cellStyle name="Normal 16 2 6" xfId="4767" xr:uid="{00000000-0005-0000-0000-000056340000}"/>
    <cellStyle name="Normal 16 2 6 2" xfId="7815" xr:uid="{00000000-0005-0000-0000-000057340000}"/>
    <cellStyle name="Normal 16 2 6 2 2" xfId="14907" xr:uid="{00000000-0005-0000-0000-000058340000}"/>
    <cellStyle name="Normal 16 2 6 3" xfId="12045" xr:uid="{00000000-0005-0000-0000-000059340000}"/>
    <cellStyle name="Normal 16 2 7" xfId="5348" xr:uid="{00000000-0005-0000-0000-00005A340000}"/>
    <cellStyle name="Normal 16 2 7 2" xfId="12626" xr:uid="{00000000-0005-0000-0000-00005B340000}"/>
    <cellStyle name="Normal 16 2 8" xfId="7234" xr:uid="{00000000-0005-0000-0000-00005C340000}"/>
    <cellStyle name="Normal 16 2 8 2" xfId="14326" xr:uid="{00000000-0005-0000-0000-00005D340000}"/>
    <cellStyle name="Normal 16 2 9" xfId="8671" xr:uid="{00000000-0005-0000-0000-00005E340000}"/>
    <cellStyle name="Normal 16 3" xfId="1415" xr:uid="{00000000-0005-0000-0000-00005F340000}"/>
    <cellStyle name="Normal 16 3 2" xfId="1416" xr:uid="{00000000-0005-0000-0000-000060340000}"/>
    <cellStyle name="Normal 16 3 2 2" xfId="2829" xr:uid="{00000000-0005-0000-0000-000061340000}"/>
    <cellStyle name="Normal 16 3 2 2 2" xfId="8201" xr:uid="{00000000-0005-0000-0000-000062340000}"/>
    <cellStyle name="Normal 16 3 2 2 2 2" xfId="15293" xr:uid="{00000000-0005-0000-0000-000063340000}"/>
    <cellStyle name="Normal 16 3 2 2 3" xfId="10459" xr:uid="{00000000-0005-0000-0000-000064340000}"/>
    <cellStyle name="Normal 16 3 2 3" xfId="3589" xr:uid="{00000000-0005-0000-0000-000065340000}"/>
    <cellStyle name="Normal 16 3 2 3 2" xfId="11097" xr:uid="{00000000-0005-0000-0000-000066340000}"/>
    <cellStyle name="Normal 16 3 2 4" xfId="5153" xr:uid="{00000000-0005-0000-0000-000067340000}"/>
    <cellStyle name="Normal 16 3 2 4 2" xfId="12431" xr:uid="{00000000-0005-0000-0000-000068340000}"/>
    <cellStyle name="Normal 16 3 2 5" xfId="5734" xr:uid="{00000000-0005-0000-0000-000069340000}"/>
    <cellStyle name="Normal 16 3 2 5 2" xfId="13012" xr:uid="{00000000-0005-0000-0000-00006A340000}"/>
    <cellStyle name="Normal 16 3 2 6" xfId="7620" xr:uid="{00000000-0005-0000-0000-00006B340000}"/>
    <cellStyle name="Normal 16 3 2 6 2" xfId="14712" xr:uid="{00000000-0005-0000-0000-00006C340000}"/>
    <cellStyle name="Normal 16 3 2 7" xfId="9523" xr:uid="{00000000-0005-0000-0000-00006D340000}"/>
    <cellStyle name="Normal 16 3 3" xfId="2828" xr:uid="{00000000-0005-0000-0000-00006E340000}"/>
    <cellStyle name="Normal 16 3 3 2" xfId="7912" xr:uid="{00000000-0005-0000-0000-00006F340000}"/>
    <cellStyle name="Normal 16 3 3 2 2" xfId="15004" xr:uid="{00000000-0005-0000-0000-000070340000}"/>
    <cellStyle name="Normal 16 3 3 3" xfId="10458" xr:uid="{00000000-0005-0000-0000-000071340000}"/>
    <cellStyle name="Normal 16 3 4" xfId="3289" xr:uid="{00000000-0005-0000-0000-000072340000}"/>
    <cellStyle name="Normal 16 3 4 2" xfId="10800" xr:uid="{00000000-0005-0000-0000-000073340000}"/>
    <cellStyle name="Normal 16 3 5" xfId="4864" xr:uid="{00000000-0005-0000-0000-000074340000}"/>
    <cellStyle name="Normal 16 3 5 2" xfId="12142" xr:uid="{00000000-0005-0000-0000-000075340000}"/>
    <cellStyle name="Normal 16 3 6" xfId="5445" xr:uid="{00000000-0005-0000-0000-000076340000}"/>
    <cellStyle name="Normal 16 3 6 2" xfId="12723" xr:uid="{00000000-0005-0000-0000-000077340000}"/>
    <cellStyle name="Normal 16 3 7" xfId="7331" xr:uid="{00000000-0005-0000-0000-000078340000}"/>
    <cellStyle name="Normal 16 3 7 2" xfId="14423" xr:uid="{00000000-0005-0000-0000-000079340000}"/>
    <cellStyle name="Normal 16 3 8" xfId="8669" xr:uid="{00000000-0005-0000-0000-00007A340000}"/>
    <cellStyle name="Normal 16 3 9" xfId="9522" xr:uid="{00000000-0005-0000-0000-00007B340000}"/>
    <cellStyle name="Normal 16 4" xfId="1417" xr:uid="{00000000-0005-0000-0000-00007C340000}"/>
    <cellStyle name="Normal 16 4 2" xfId="2830" xr:uid="{00000000-0005-0000-0000-00007D340000}"/>
    <cellStyle name="Normal 16 4 2 2" xfId="8058" xr:uid="{00000000-0005-0000-0000-00007E340000}"/>
    <cellStyle name="Normal 16 4 2 2 2" xfId="15150" xr:uid="{00000000-0005-0000-0000-00007F340000}"/>
    <cellStyle name="Normal 16 4 2 3" xfId="10460" xr:uid="{00000000-0005-0000-0000-000080340000}"/>
    <cellStyle name="Normal 16 4 3" xfId="3446" xr:uid="{00000000-0005-0000-0000-000081340000}"/>
    <cellStyle name="Normal 16 4 3 2" xfId="10954" xr:uid="{00000000-0005-0000-0000-000082340000}"/>
    <cellStyle name="Normal 16 4 4" xfId="5010" xr:uid="{00000000-0005-0000-0000-000083340000}"/>
    <cellStyle name="Normal 16 4 4 2" xfId="12288" xr:uid="{00000000-0005-0000-0000-000084340000}"/>
    <cellStyle name="Normal 16 4 5" xfId="5591" xr:uid="{00000000-0005-0000-0000-000085340000}"/>
    <cellStyle name="Normal 16 4 5 2" xfId="12869" xr:uid="{00000000-0005-0000-0000-000086340000}"/>
    <cellStyle name="Normal 16 4 6" xfId="7477" xr:uid="{00000000-0005-0000-0000-000087340000}"/>
    <cellStyle name="Normal 16 4 6 2" xfId="14569" xr:uid="{00000000-0005-0000-0000-000088340000}"/>
    <cellStyle name="Normal 16 4 7" xfId="9524" xr:uid="{00000000-0005-0000-0000-000089340000}"/>
    <cellStyle name="Normal 16 5" xfId="2823" xr:uid="{00000000-0005-0000-0000-00008A340000}"/>
    <cellStyle name="Normal 16 5 2" xfId="8405" xr:uid="{00000000-0005-0000-0000-00008B340000}"/>
    <cellStyle name="Normal 16 5 2 2" xfId="15448" xr:uid="{00000000-0005-0000-0000-00008C340000}"/>
    <cellStyle name="Normal 16 5 3" xfId="10453" xr:uid="{00000000-0005-0000-0000-00008D340000}"/>
    <cellStyle name="Normal 16 6" xfId="3120" xr:uid="{00000000-0005-0000-0000-00008E340000}"/>
    <cellStyle name="Normal 16 6 2" xfId="8494" xr:uid="{00000000-0005-0000-0000-00008F340000}"/>
    <cellStyle name="Normal 16 6 2 2" xfId="15537" xr:uid="{00000000-0005-0000-0000-000090340000}"/>
    <cellStyle name="Normal 16 6 3" xfId="10631" xr:uid="{00000000-0005-0000-0000-000091340000}"/>
    <cellStyle name="Normal 16 7" xfId="4721" xr:uid="{00000000-0005-0000-0000-000092340000}"/>
    <cellStyle name="Normal 16 7 2" xfId="7769" xr:uid="{00000000-0005-0000-0000-000093340000}"/>
    <cellStyle name="Normal 16 7 2 2" xfId="14861" xr:uid="{00000000-0005-0000-0000-000094340000}"/>
    <cellStyle name="Normal 16 7 3" xfId="11999" xr:uid="{00000000-0005-0000-0000-000095340000}"/>
    <cellStyle name="Normal 16 8" xfId="5302" xr:uid="{00000000-0005-0000-0000-000096340000}"/>
    <cellStyle name="Normal 16 8 2" xfId="12580" xr:uid="{00000000-0005-0000-0000-000097340000}"/>
    <cellStyle name="Normal 16 9" xfId="7188" xr:uid="{00000000-0005-0000-0000-000098340000}"/>
    <cellStyle name="Normal 16 9 2" xfId="14280" xr:uid="{00000000-0005-0000-0000-000099340000}"/>
    <cellStyle name="Normal 17" xfId="1418" xr:uid="{00000000-0005-0000-0000-00009A340000}"/>
    <cellStyle name="Normal 17 2" xfId="1419" xr:uid="{00000000-0005-0000-0000-00009B340000}"/>
    <cellStyle name="Normal 18" xfId="1420" xr:uid="{00000000-0005-0000-0000-00009C340000}"/>
    <cellStyle name="Normal 18 2" xfId="1421" xr:uid="{00000000-0005-0000-0000-00009D340000}"/>
    <cellStyle name="Normal 19" xfId="1422" xr:uid="{00000000-0005-0000-0000-00009E340000}"/>
    <cellStyle name="Normal 19 2" xfId="1423" xr:uid="{00000000-0005-0000-0000-00009F340000}"/>
    <cellStyle name="Normal 19 2 2" xfId="1424" xr:uid="{00000000-0005-0000-0000-0000A0340000}"/>
    <cellStyle name="Normal 19 2 2 2" xfId="2833" xr:uid="{00000000-0005-0000-0000-0000A1340000}"/>
    <cellStyle name="Normal 19 2 2 2 2" xfId="8224" xr:uid="{00000000-0005-0000-0000-0000A2340000}"/>
    <cellStyle name="Normal 19 2 2 2 2 2" xfId="15316" xr:uid="{00000000-0005-0000-0000-0000A3340000}"/>
    <cellStyle name="Normal 19 2 2 2 3" xfId="10463" xr:uid="{00000000-0005-0000-0000-0000A4340000}"/>
    <cellStyle name="Normal 19 2 2 3" xfId="3612" xr:uid="{00000000-0005-0000-0000-0000A5340000}"/>
    <cellStyle name="Normal 19 2 2 3 2" xfId="11120" xr:uid="{00000000-0005-0000-0000-0000A6340000}"/>
    <cellStyle name="Normal 19 2 2 4" xfId="5176" xr:uid="{00000000-0005-0000-0000-0000A7340000}"/>
    <cellStyle name="Normal 19 2 2 4 2" xfId="12454" xr:uid="{00000000-0005-0000-0000-0000A8340000}"/>
    <cellStyle name="Normal 19 2 2 5" xfId="5757" xr:uid="{00000000-0005-0000-0000-0000A9340000}"/>
    <cellStyle name="Normal 19 2 2 5 2" xfId="13035" xr:uid="{00000000-0005-0000-0000-0000AA340000}"/>
    <cellStyle name="Normal 19 2 2 6" xfId="7643" xr:uid="{00000000-0005-0000-0000-0000AB340000}"/>
    <cellStyle name="Normal 19 2 2 6 2" xfId="14735" xr:uid="{00000000-0005-0000-0000-0000AC340000}"/>
    <cellStyle name="Normal 19 2 2 7" xfId="9527" xr:uid="{00000000-0005-0000-0000-0000AD340000}"/>
    <cellStyle name="Normal 19 2 3" xfId="2832" xr:uid="{00000000-0005-0000-0000-0000AE340000}"/>
    <cellStyle name="Normal 19 2 3 2" xfId="7935" xr:uid="{00000000-0005-0000-0000-0000AF340000}"/>
    <cellStyle name="Normal 19 2 3 2 2" xfId="15027" xr:uid="{00000000-0005-0000-0000-0000B0340000}"/>
    <cellStyle name="Normal 19 2 3 3" xfId="10462" xr:uid="{00000000-0005-0000-0000-0000B1340000}"/>
    <cellStyle name="Normal 19 2 4" xfId="3312" xr:uid="{00000000-0005-0000-0000-0000B2340000}"/>
    <cellStyle name="Normal 19 2 4 2" xfId="10823" xr:uid="{00000000-0005-0000-0000-0000B3340000}"/>
    <cellStyle name="Normal 19 2 5" xfId="4887" xr:uid="{00000000-0005-0000-0000-0000B4340000}"/>
    <cellStyle name="Normal 19 2 5 2" xfId="12165" xr:uid="{00000000-0005-0000-0000-0000B5340000}"/>
    <cellStyle name="Normal 19 2 6" xfId="5468" xr:uid="{00000000-0005-0000-0000-0000B6340000}"/>
    <cellStyle name="Normal 19 2 6 2" xfId="12746" xr:uid="{00000000-0005-0000-0000-0000B7340000}"/>
    <cellStyle name="Normal 19 2 7" xfId="7354" xr:uid="{00000000-0005-0000-0000-0000B8340000}"/>
    <cellStyle name="Normal 19 2 7 2" xfId="14446" xr:uid="{00000000-0005-0000-0000-0000B9340000}"/>
    <cellStyle name="Normal 19 2 8" xfId="9526" xr:uid="{00000000-0005-0000-0000-0000BA340000}"/>
    <cellStyle name="Normal 19 3" xfId="1425" xr:uid="{00000000-0005-0000-0000-0000BB340000}"/>
    <cellStyle name="Normal 19 3 2" xfId="2834" xr:uid="{00000000-0005-0000-0000-0000BC340000}"/>
    <cellStyle name="Normal 19 3 2 2" xfId="8081" xr:uid="{00000000-0005-0000-0000-0000BD340000}"/>
    <cellStyle name="Normal 19 3 2 2 2" xfId="15173" xr:uid="{00000000-0005-0000-0000-0000BE340000}"/>
    <cellStyle name="Normal 19 3 2 3" xfId="10464" xr:uid="{00000000-0005-0000-0000-0000BF340000}"/>
    <cellStyle name="Normal 19 3 3" xfId="3469" xr:uid="{00000000-0005-0000-0000-0000C0340000}"/>
    <cellStyle name="Normal 19 3 3 2" xfId="10977" xr:uid="{00000000-0005-0000-0000-0000C1340000}"/>
    <cellStyle name="Normal 19 3 4" xfId="5033" xr:uid="{00000000-0005-0000-0000-0000C2340000}"/>
    <cellStyle name="Normal 19 3 4 2" xfId="12311" xr:uid="{00000000-0005-0000-0000-0000C3340000}"/>
    <cellStyle name="Normal 19 3 5" xfId="5614" xr:uid="{00000000-0005-0000-0000-0000C4340000}"/>
    <cellStyle name="Normal 19 3 5 2" xfId="12892" xr:uid="{00000000-0005-0000-0000-0000C5340000}"/>
    <cellStyle name="Normal 19 3 6" xfId="7500" xr:uid="{00000000-0005-0000-0000-0000C6340000}"/>
    <cellStyle name="Normal 19 3 6 2" xfId="14592" xr:uid="{00000000-0005-0000-0000-0000C7340000}"/>
    <cellStyle name="Normal 19 3 7" xfId="9528" xr:uid="{00000000-0005-0000-0000-0000C8340000}"/>
    <cellStyle name="Normal 19 4" xfId="2831" xr:uid="{00000000-0005-0000-0000-0000C9340000}"/>
    <cellStyle name="Normal 19 4 2" xfId="8428" xr:uid="{00000000-0005-0000-0000-0000CA340000}"/>
    <cellStyle name="Normal 19 4 2 2" xfId="15471" xr:uid="{00000000-0005-0000-0000-0000CB340000}"/>
    <cellStyle name="Normal 19 4 3" xfId="10461" xr:uid="{00000000-0005-0000-0000-0000CC340000}"/>
    <cellStyle name="Normal 19 5" xfId="3164" xr:uid="{00000000-0005-0000-0000-0000CD340000}"/>
    <cellStyle name="Normal 19 5 2" xfId="8517" xr:uid="{00000000-0005-0000-0000-0000CE340000}"/>
    <cellStyle name="Normal 19 5 2 2" xfId="15560" xr:uid="{00000000-0005-0000-0000-0000CF340000}"/>
    <cellStyle name="Normal 19 5 3" xfId="10675" xr:uid="{00000000-0005-0000-0000-0000D0340000}"/>
    <cellStyle name="Normal 19 6" xfId="4744" xr:uid="{00000000-0005-0000-0000-0000D1340000}"/>
    <cellStyle name="Normal 19 6 2" xfId="7792" xr:uid="{00000000-0005-0000-0000-0000D2340000}"/>
    <cellStyle name="Normal 19 6 2 2" xfId="14884" xr:uid="{00000000-0005-0000-0000-0000D3340000}"/>
    <cellStyle name="Normal 19 6 3" xfId="12022" xr:uid="{00000000-0005-0000-0000-0000D4340000}"/>
    <cellStyle name="Normal 19 7" xfId="5325" xr:uid="{00000000-0005-0000-0000-0000D5340000}"/>
    <cellStyle name="Normal 19 7 2" xfId="12603" xr:uid="{00000000-0005-0000-0000-0000D6340000}"/>
    <cellStyle name="Normal 19 8" xfId="7211" xr:uid="{00000000-0005-0000-0000-0000D7340000}"/>
    <cellStyle name="Normal 19 8 2" xfId="14303" xr:uid="{00000000-0005-0000-0000-0000D8340000}"/>
    <cellStyle name="Normal 19 9" xfId="9525" xr:uid="{00000000-0005-0000-0000-0000D9340000}"/>
    <cellStyle name="Normal 2" xfId="47" xr:uid="{00000000-0005-0000-0000-0000DA340000}"/>
    <cellStyle name="Normal 2 2" xfId="53" xr:uid="{00000000-0005-0000-0000-0000DB340000}"/>
    <cellStyle name="Normal 2 2 2" xfId="1428" xr:uid="{00000000-0005-0000-0000-0000DC340000}"/>
    <cellStyle name="Normal 2 2 2 2" xfId="2836" xr:uid="{00000000-0005-0000-0000-0000DD340000}"/>
    <cellStyle name="Normal 2 2 2 2 2" xfId="10465" xr:uid="{00000000-0005-0000-0000-0000DE340000}"/>
    <cellStyle name="Normal 2 2 2 3" xfId="4535" xr:uid="{00000000-0005-0000-0000-0000DF340000}"/>
    <cellStyle name="Normal 2 2 2 3 2" xfId="11907" xr:uid="{00000000-0005-0000-0000-0000E0340000}"/>
    <cellStyle name="Normal 2 2 2 4" xfId="6984" xr:uid="{00000000-0005-0000-0000-0000E1340000}"/>
    <cellStyle name="Normal 2 2 2 4 2" xfId="14155" xr:uid="{00000000-0005-0000-0000-0000E2340000}"/>
    <cellStyle name="Normal 2 2 2 5" xfId="7093" xr:uid="{00000000-0005-0000-0000-0000E3340000}"/>
    <cellStyle name="Normal 2 2 2 5 2" xfId="14185" xr:uid="{00000000-0005-0000-0000-0000E4340000}"/>
    <cellStyle name="Normal 2 2 2 6" xfId="8329" xr:uid="{00000000-0005-0000-0000-0000E5340000}"/>
    <cellStyle name="Normal 2 2 2 7" xfId="8652" xr:uid="{00000000-0005-0000-0000-0000E6340000}"/>
    <cellStyle name="Normal 2 2 2 8" xfId="9529" xr:uid="{00000000-0005-0000-0000-0000E7340000}"/>
    <cellStyle name="Normal 2 2 3" xfId="1429" xr:uid="{00000000-0005-0000-0000-0000E8340000}"/>
    <cellStyle name="Normal 2 2 3 2" xfId="2980" xr:uid="{00000000-0005-0000-0000-0000E9340000}"/>
    <cellStyle name="Normal 2 2 4" xfId="2835" xr:uid="{00000000-0005-0000-0000-0000EA340000}"/>
    <cellStyle name="Normal 2 2 5" xfId="1427" xr:uid="{00000000-0005-0000-0000-0000EB340000}"/>
    <cellStyle name="Normal 2 3" xfId="1430" xr:uid="{00000000-0005-0000-0000-0000EC340000}"/>
    <cellStyle name="Normal 2 3 2" xfId="1431" xr:uid="{00000000-0005-0000-0000-0000ED340000}"/>
    <cellStyle name="Normal 2 3 3" xfId="1432" xr:uid="{00000000-0005-0000-0000-0000EE340000}"/>
    <cellStyle name="Normal 2 3 3 2" xfId="1433" xr:uid="{00000000-0005-0000-0000-0000EF340000}"/>
    <cellStyle name="Normal 2 3 3 3" xfId="4536" xr:uid="{00000000-0005-0000-0000-0000F0340000}"/>
    <cellStyle name="Normal 2 3 4" xfId="1807" xr:uid="{00000000-0005-0000-0000-0000F1340000}"/>
    <cellStyle name="Normal 2 3 4 2" xfId="4537" xr:uid="{00000000-0005-0000-0000-0000F2340000}"/>
    <cellStyle name="Normal 2 3 5" xfId="8611" xr:uid="{00000000-0005-0000-0000-0000F3340000}"/>
    <cellStyle name="Normal 2 4" xfId="1434" xr:uid="{00000000-0005-0000-0000-0000F4340000}"/>
    <cellStyle name="Normal 2 4 2" xfId="8661" xr:uid="{00000000-0005-0000-0000-0000F5340000}"/>
    <cellStyle name="Normal 2 5" xfId="1435" xr:uid="{00000000-0005-0000-0000-0000F6340000}"/>
    <cellStyle name="Normal 2 5 2" xfId="1436" xr:uid="{00000000-0005-0000-0000-0000F7340000}"/>
    <cellStyle name="Normal 2 5 3" xfId="4538" xr:uid="{00000000-0005-0000-0000-0000F8340000}"/>
    <cellStyle name="Normal 2 6" xfId="1437" xr:uid="{00000000-0005-0000-0000-0000F9340000}"/>
    <cellStyle name="Normal 2 7" xfId="1806" xr:uid="{00000000-0005-0000-0000-0000FA340000}"/>
    <cellStyle name="Normal 2 7 2" xfId="4539" xr:uid="{00000000-0005-0000-0000-0000FB340000}"/>
    <cellStyle name="Normal 2 8" xfId="1426" xr:uid="{00000000-0005-0000-0000-0000FC340000}"/>
    <cellStyle name="Normal 20" xfId="1438" xr:uid="{00000000-0005-0000-0000-0000FD340000}"/>
    <cellStyle name="Normal 21" xfId="1439" xr:uid="{00000000-0005-0000-0000-0000FE340000}"/>
    <cellStyle name="Normal 21 2" xfId="4540" xr:uid="{00000000-0005-0000-0000-0000FF340000}"/>
    <cellStyle name="Normal 22" xfId="1440" xr:uid="{00000000-0005-0000-0000-000000350000}"/>
    <cellStyle name="Normal 22 2" xfId="1441" xr:uid="{00000000-0005-0000-0000-000001350000}"/>
    <cellStyle name="Normal 22 3" xfId="4542" xr:uid="{00000000-0005-0000-0000-000002350000}"/>
    <cellStyle name="Normal 22 4" xfId="4541" xr:uid="{00000000-0005-0000-0000-000003350000}"/>
    <cellStyle name="Normal 23" xfId="1442" xr:uid="{00000000-0005-0000-0000-000004350000}"/>
    <cellStyle name="Normal 24" xfId="8583" xr:uid="{00000000-0005-0000-0000-000005350000}"/>
    <cellStyle name="Normal 24 2" xfId="15626" xr:uid="{00000000-0005-0000-0000-000006350000}"/>
    <cellStyle name="Normal 25" xfId="8672" xr:uid="{00000000-0005-0000-0000-000007350000}"/>
    <cellStyle name="Normal 25 2" xfId="15647" xr:uid="{00000000-0005-0000-0000-000008350000}"/>
    <cellStyle name="Normal 3" xfId="54" xr:uid="{00000000-0005-0000-0000-000009350000}"/>
    <cellStyle name="Normal 3 10" xfId="1444" xr:uid="{00000000-0005-0000-0000-00000A350000}"/>
    <cellStyle name="Normal 3 10 2" xfId="3017" xr:uid="{00000000-0005-0000-0000-00000B350000}"/>
    <cellStyle name="Normal 3 10 2 2" xfId="10533" xr:uid="{00000000-0005-0000-0000-00000C350000}"/>
    <cellStyle name="Normal 3 11" xfId="2837" xr:uid="{00000000-0005-0000-0000-00000D350000}"/>
    <cellStyle name="Normal 3 11 2" xfId="4543" xr:uid="{00000000-0005-0000-0000-00000E350000}"/>
    <cellStyle name="Normal 3 11 2 2" xfId="11908" xr:uid="{00000000-0005-0000-0000-00000F350000}"/>
    <cellStyle name="Normal 3 11 3" xfId="6985" xr:uid="{00000000-0005-0000-0000-000010350000}"/>
    <cellStyle name="Normal 3 11 3 2" xfId="14156" xr:uid="{00000000-0005-0000-0000-000011350000}"/>
    <cellStyle name="Normal 3 11 4" xfId="10466" xr:uid="{00000000-0005-0000-0000-000012350000}"/>
    <cellStyle name="Normal 3 12" xfId="7094" xr:uid="{00000000-0005-0000-0000-000013350000}"/>
    <cellStyle name="Normal 3 12 2" xfId="14186" xr:uid="{00000000-0005-0000-0000-000014350000}"/>
    <cellStyle name="Normal 3 13" xfId="1443" xr:uid="{00000000-0005-0000-0000-000015350000}"/>
    <cellStyle name="Normal 3 13 2" xfId="9530" xr:uid="{00000000-0005-0000-0000-000016350000}"/>
    <cellStyle name="Normal 3 2" xfId="1445" xr:uid="{00000000-0005-0000-0000-000017350000}"/>
    <cellStyle name="Normal 3 2 10" xfId="4544" xr:uid="{00000000-0005-0000-0000-000018350000}"/>
    <cellStyle name="Normal 3 2 10 2" xfId="11909" xr:uid="{00000000-0005-0000-0000-000019350000}"/>
    <cellStyle name="Normal 3 2 11" xfId="6986" xr:uid="{00000000-0005-0000-0000-00001A350000}"/>
    <cellStyle name="Normal 3 2 11 2" xfId="14157" xr:uid="{00000000-0005-0000-0000-00001B350000}"/>
    <cellStyle name="Normal 3 2 12" xfId="7095" xr:uid="{00000000-0005-0000-0000-00001C350000}"/>
    <cellStyle name="Normal 3 2 12 2" xfId="14187" xr:uid="{00000000-0005-0000-0000-00001D350000}"/>
    <cellStyle name="Normal 3 2 13" xfId="8601" xr:uid="{00000000-0005-0000-0000-00001E350000}"/>
    <cellStyle name="Normal 3 2 14" xfId="9531" xr:uid="{00000000-0005-0000-0000-00001F350000}"/>
    <cellStyle name="Normal 3 2 2" xfId="1446" xr:uid="{00000000-0005-0000-0000-000020350000}"/>
    <cellStyle name="Normal 3 2 2 10" xfId="7712" xr:uid="{00000000-0005-0000-0000-000021350000}"/>
    <cellStyle name="Normal 3 2 2 10 2" xfId="14804" xr:uid="{00000000-0005-0000-0000-000022350000}"/>
    <cellStyle name="Normal 3 2 2 11" xfId="9532" xr:uid="{00000000-0005-0000-0000-000023350000}"/>
    <cellStyle name="Normal 3 2 2 2" xfId="1447" xr:uid="{00000000-0005-0000-0000-000024350000}"/>
    <cellStyle name="Normal 3 2 2 2 2" xfId="2840" xr:uid="{00000000-0005-0000-0000-000025350000}"/>
    <cellStyle name="Normal 3 2 2 2 2 2" xfId="10469" xr:uid="{00000000-0005-0000-0000-000026350000}"/>
    <cellStyle name="Normal 3 2 2 2 3" xfId="4546" xr:uid="{00000000-0005-0000-0000-000027350000}"/>
    <cellStyle name="Normal 3 2 2 2 3 2" xfId="11911" xr:uid="{00000000-0005-0000-0000-000028350000}"/>
    <cellStyle name="Normal 3 2 2 2 4" xfId="6988" xr:uid="{00000000-0005-0000-0000-000029350000}"/>
    <cellStyle name="Normal 3 2 2 2 4 2" xfId="14159" xr:uid="{00000000-0005-0000-0000-00002A350000}"/>
    <cellStyle name="Normal 3 2 2 2 5" xfId="8330" xr:uid="{00000000-0005-0000-0000-00002B350000}"/>
    <cellStyle name="Normal 3 2 2 2 5 2" xfId="15415" xr:uid="{00000000-0005-0000-0000-00002C350000}"/>
    <cellStyle name="Normal 3 2 2 2 6" xfId="9533" xr:uid="{00000000-0005-0000-0000-00002D350000}"/>
    <cellStyle name="Normal 3 2 2 3" xfId="2839" xr:uid="{00000000-0005-0000-0000-00002E350000}"/>
    <cellStyle name="Normal 3 2 2 3 2" xfId="8293" xr:uid="{00000000-0005-0000-0000-00002F350000}"/>
    <cellStyle name="Normal 3 2 2 3 2 2" xfId="15385" xr:uid="{00000000-0005-0000-0000-000030350000}"/>
    <cellStyle name="Normal 3 2 2 3 3" xfId="10468" xr:uid="{00000000-0005-0000-0000-000031350000}"/>
    <cellStyle name="Normal 3 2 2 4" xfId="3682" xr:uid="{00000000-0005-0000-0000-000032350000}"/>
    <cellStyle name="Normal 3 2 2 4 2" xfId="11190" xr:uid="{00000000-0005-0000-0000-000033350000}"/>
    <cellStyle name="Normal 3 2 2 5" xfId="4545" xr:uid="{00000000-0005-0000-0000-000034350000}"/>
    <cellStyle name="Normal 3 2 2 5 2" xfId="11910" xr:uid="{00000000-0005-0000-0000-000035350000}"/>
    <cellStyle name="Normal 3 2 2 6" xfId="5245" xr:uid="{00000000-0005-0000-0000-000036350000}"/>
    <cellStyle name="Normal 3 2 2 6 2" xfId="12523" xr:uid="{00000000-0005-0000-0000-000037350000}"/>
    <cellStyle name="Normal 3 2 2 7" xfId="5826" xr:uid="{00000000-0005-0000-0000-000038350000}"/>
    <cellStyle name="Normal 3 2 2 7 2" xfId="13104" xr:uid="{00000000-0005-0000-0000-000039350000}"/>
    <cellStyle name="Normal 3 2 2 8" xfId="6987" xr:uid="{00000000-0005-0000-0000-00003A350000}"/>
    <cellStyle name="Normal 3 2 2 8 2" xfId="14158" xr:uid="{00000000-0005-0000-0000-00003B350000}"/>
    <cellStyle name="Normal 3 2 2 9" xfId="7096" xr:uid="{00000000-0005-0000-0000-00003C350000}"/>
    <cellStyle name="Normal 3 2 2 9 2" xfId="14188" xr:uid="{00000000-0005-0000-0000-00003D350000}"/>
    <cellStyle name="Normal 3 2 3" xfId="1448" xr:uid="{00000000-0005-0000-0000-00003E350000}"/>
    <cellStyle name="Normal 3 2 3 2" xfId="2841" xr:uid="{00000000-0005-0000-0000-00003F350000}"/>
    <cellStyle name="Normal 3 2 3 2 2" xfId="10470" xr:uid="{00000000-0005-0000-0000-000040350000}"/>
    <cellStyle name="Normal 3 2 3 3" xfId="4547" xr:uid="{00000000-0005-0000-0000-000041350000}"/>
    <cellStyle name="Normal 3 2 3 3 2" xfId="11912" xr:uid="{00000000-0005-0000-0000-000042350000}"/>
    <cellStyle name="Normal 3 2 3 4" xfId="6989" xr:uid="{00000000-0005-0000-0000-000043350000}"/>
    <cellStyle name="Normal 3 2 3 4 2" xfId="14160" xr:uid="{00000000-0005-0000-0000-000044350000}"/>
    <cellStyle name="Normal 3 2 3 5" xfId="7097" xr:uid="{00000000-0005-0000-0000-000045350000}"/>
    <cellStyle name="Normal 3 2 3 5 2" xfId="14189" xr:uid="{00000000-0005-0000-0000-000046350000}"/>
    <cellStyle name="Normal 3 2 3 6" xfId="9534" xr:uid="{00000000-0005-0000-0000-000047350000}"/>
    <cellStyle name="Normal 3 2 4" xfId="1449" xr:uid="{00000000-0005-0000-0000-000048350000}"/>
    <cellStyle name="Normal 3 2 4 2" xfId="2842" xr:uid="{00000000-0005-0000-0000-000049350000}"/>
    <cellStyle name="Normal 3 2 4 2 2" xfId="10471" xr:uid="{00000000-0005-0000-0000-00004A350000}"/>
    <cellStyle name="Normal 3 2 4 3" xfId="4548" xr:uid="{00000000-0005-0000-0000-00004B350000}"/>
    <cellStyle name="Normal 3 2 4 3 2" xfId="11913" xr:uid="{00000000-0005-0000-0000-00004C350000}"/>
    <cellStyle name="Normal 3 2 4 4" xfId="6990" xr:uid="{00000000-0005-0000-0000-00004D350000}"/>
    <cellStyle name="Normal 3 2 4 4 2" xfId="14161" xr:uid="{00000000-0005-0000-0000-00004E350000}"/>
    <cellStyle name="Normal 3 2 4 5" xfId="7098" xr:uid="{00000000-0005-0000-0000-00004F350000}"/>
    <cellStyle name="Normal 3 2 4 5 2" xfId="14190" xr:uid="{00000000-0005-0000-0000-000050350000}"/>
    <cellStyle name="Normal 3 2 4 6" xfId="9535" xr:uid="{00000000-0005-0000-0000-000051350000}"/>
    <cellStyle name="Normal 3 2 5" xfId="1450" xr:uid="{00000000-0005-0000-0000-000052350000}"/>
    <cellStyle name="Normal 3 2 5 2" xfId="2843" xr:uid="{00000000-0005-0000-0000-000053350000}"/>
    <cellStyle name="Normal 3 2 5 2 2" xfId="10472" xr:uid="{00000000-0005-0000-0000-000054350000}"/>
    <cellStyle name="Normal 3 2 5 3" xfId="4549" xr:uid="{00000000-0005-0000-0000-000055350000}"/>
    <cellStyle name="Normal 3 2 5 3 2" xfId="11914" xr:uid="{00000000-0005-0000-0000-000056350000}"/>
    <cellStyle name="Normal 3 2 5 4" xfId="6991" xr:uid="{00000000-0005-0000-0000-000057350000}"/>
    <cellStyle name="Normal 3 2 5 4 2" xfId="14162" xr:uid="{00000000-0005-0000-0000-000058350000}"/>
    <cellStyle name="Normal 3 2 5 5" xfId="7099" xr:uid="{00000000-0005-0000-0000-000059350000}"/>
    <cellStyle name="Normal 3 2 5 5 2" xfId="14191" xr:uid="{00000000-0005-0000-0000-00005A350000}"/>
    <cellStyle name="Normal 3 2 5 6" xfId="9536" xr:uid="{00000000-0005-0000-0000-00005B350000}"/>
    <cellStyle name="Normal 3 2 6" xfId="1451" xr:uid="{00000000-0005-0000-0000-00005C350000}"/>
    <cellStyle name="Normal 3 2 7" xfId="1452" xr:uid="{00000000-0005-0000-0000-00005D350000}"/>
    <cellStyle name="Normal 3 2 7 2" xfId="1453" xr:uid="{00000000-0005-0000-0000-00005E350000}"/>
    <cellStyle name="Normal 3 2 7 3" xfId="3025" xr:uid="{00000000-0005-0000-0000-00005F350000}"/>
    <cellStyle name="Normal 3 2 7 3 2" xfId="4550" xr:uid="{00000000-0005-0000-0000-000060350000}"/>
    <cellStyle name="Normal 3 2 7 3 3" xfId="10537" xr:uid="{00000000-0005-0000-0000-000061350000}"/>
    <cellStyle name="Normal 3 2 8" xfId="1809" xr:uid="{00000000-0005-0000-0000-000062350000}"/>
    <cellStyle name="Normal 3 2 8 2" xfId="4551" xr:uid="{00000000-0005-0000-0000-000063350000}"/>
    <cellStyle name="Normal 3 2 9" xfId="2838" xr:uid="{00000000-0005-0000-0000-000064350000}"/>
    <cellStyle name="Normal 3 2 9 2" xfId="4552" xr:uid="{00000000-0005-0000-0000-000065350000}"/>
    <cellStyle name="Normal 3 2 9 2 2" xfId="11915" xr:uid="{00000000-0005-0000-0000-000066350000}"/>
    <cellStyle name="Normal 3 2 9 3" xfId="6992" xr:uid="{00000000-0005-0000-0000-000067350000}"/>
    <cellStyle name="Normal 3 2 9 3 2" xfId="14163" xr:uid="{00000000-0005-0000-0000-000068350000}"/>
    <cellStyle name="Normal 3 2 9 4" xfId="10467" xr:uid="{00000000-0005-0000-0000-000069350000}"/>
    <cellStyle name="Normal 3 3" xfId="1454" xr:uid="{00000000-0005-0000-0000-00006A350000}"/>
    <cellStyle name="Normal 3 3 10" xfId="4719" xr:uid="{00000000-0005-0000-0000-00006B350000}"/>
    <cellStyle name="Normal 3 3 10 2" xfId="8492" xr:uid="{00000000-0005-0000-0000-00006C350000}"/>
    <cellStyle name="Normal 3 3 10 2 2" xfId="15535" xr:uid="{00000000-0005-0000-0000-00006D350000}"/>
    <cellStyle name="Normal 3 3 10 3" xfId="11997" xr:uid="{00000000-0005-0000-0000-00006E350000}"/>
    <cellStyle name="Normal 3 3 11" xfId="5300" xr:uid="{00000000-0005-0000-0000-00006F350000}"/>
    <cellStyle name="Normal 3 3 11 2" xfId="8581" xr:uid="{00000000-0005-0000-0000-000070350000}"/>
    <cellStyle name="Normal 3 3 11 2 2" xfId="15624" xr:uid="{00000000-0005-0000-0000-000071350000}"/>
    <cellStyle name="Normal 3 3 11 3" xfId="12578" xr:uid="{00000000-0005-0000-0000-000072350000}"/>
    <cellStyle name="Normal 3 3 12" xfId="7100" xr:uid="{00000000-0005-0000-0000-000073350000}"/>
    <cellStyle name="Normal 3 3 12 2" xfId="7767" xr:uid="{00000000-0005-0000-0000-000074350000}"/>
    <cellStyle name="Normal 3 3 12 2 2" xfId="14859" xr:uid="{00000000-0005-0000-0000-000075350000}"/>
    <cellStyle name="Normal 3 3 12 3" xfId="14192" xr:uid="{00000000-0005-0000-0000-000076350000}"/>
    <cellStyle name="Normal 3 3 13" xfId="7186" xr:uid="{00000000-0005-0000-0000-000077350000}"/>
    <cellStyle name="Normal 3 3 13 2" xfId="14278" xr:uid="{00000000-0005-0000-0000-000078350000}"/>
    <cellStyle name="Normal 3 3 14" xfId="8607" xr:uid="{00000000-0005-0000-0000-000079350000}"/>
    <cellStyle name="Normal 3 3 15" xfId="9537" xr:uid="{00000000-0005-0000-0000-00007A350000}"/>
    <cellStyle name="Normal 3 3 2" xfId="1455" xr:uid="{00000000-0005-0000-0000-00007B350000}"/>
    <cellStyle name="Normal 3 3 2 10" xfId="9538" xr:uid="{00000000-0005-0000-0000-00007C350000}"/>
    <cellStyle name="Normal 3 3 2 2" xfId="1456" xr:uid="{00000000-0005-0000-0000-00007D350000}"/>
    <cellStyle name="Normal 3 3 2 2 2" xfId="1457" xr:uid="{00000000-0005-0000-0000-00007E350000}"/>
    <cellStyle name="Normal 3 3 2 2 2 2" xfId="1458" xr:uid="{00000000-0005-0000-0000-00007F350000}"/>
    <cellStyle name="Normal 3 3 2 2 2 2 2" xfId="2848" xr:uid="{00000000-0005-0000-0000-000080350000}"/>
    <cellStyle name="Normal 3 3 2 2 2 2 2 2" xfId="8268" xr:uid="{00000000-0005-0000-0000-000081350000}"/>
    <cellStyle name="Normal 3 3 2 2 2 2 2 2 2" xfId="15360" xr:uid="{00000000-0005-0000-0000-000082350000}"/>
    <cellStyle name="Normal 3 3 2 2 2 2 2 3" xfId="10477" xr:uid="{00000000-0005-0000-0000-000083350000}"/>
    <cellStyle name="Normal 3 3 2 2 2 2 3" xfId="3656" xr:uid="{00000000-0005-0000-0000-000084350000}"/>
    <cellStyle name="Normal 3 3 2 2 2 2 3 2" xfId="11164" xr:uid="{00000000-0005-0000-0000-000085350000}"/>
    <cellStyle name="Normal 3 3 2 2 2 2 4" xfId="5220" xr:uid="{00000000-0005-0000-0000-000086350000}"/>
    <cellStyle name="Normal 3 3 2 2 2 2 4 2" xfId="12498" xr:uid="{00000000-0005-0000-0000-000087350000}"/>
    <cellStyle name="Normal 3 3 2 2 2 2 5" xfId="5801" xr:uid="{00000000-0005-0000-0000-000088350000}"/>
    <cellStyle name="Normal 3 3 2 2 2 2 5 2" xfId="13079" xr:uid="{00000000-0005-0000-0000-000089350000}"/>
    <cellStyle name="Normal 3 3 2 2 2 2 6" xfId="7687" xr:uid="{00000000-0005-0000-0000-00008A350000}"/>
    <cellStyle name="Normal 3 3 2 2 2 2 6 2" xfId="14779" xr:uid="{00000000-0005-0000-0000-00008B350000}"/>
    <cellStyle name="Normal 3 3 2 2 2 2 7" xfId="9541" xr:uid="{00000000-0005-0000-0000-00008C350000}"/>
    <cellStyle name="Normal 3 3 2 2 2 3" xfId="2847" xr:uid="{00000000-0005-0000-0000-00008D350000}"/>
    <cellStyle name="Normal 3 3 2 2 2 3 2" xfId="7979" xr:uid="{00000000-0005-0000-0000-00008E350000}"/>
    <cellStyle name="Normal 3 3 2 2 2 3 2 2" xfId="15071" xr:uid="{00000000-0005-0000-0000-00008F350000}"/>
    <cellStyle name="Normal 3 3 2 2 2 3 3" xfId="10476" xr:uid="{00000000-0005-0000-0000-000090350000}"/>
    <cellStyle name="Normal 3 3 2 2 2 4" xfId="3356" xr:uid="{00000000-0005-0000-0000-000091350000}"/>
    <cellStyle name="Normal 3 3 2 2 2 4 2" xfId="10867" xr:uid="{00000000-0005-0000-0000-000092350000}"/>
    <cellStyle name="Normal 3 3 2 2 2 5" xfId="4931" xr:uid="{00000000-0005-0000-0000-000093350000}"/>
    <cellStyle name="Normal 3 3 2 2 2 5 2" xfId="12209" xr:uid="{00000000-0005-0000-0000-000094350000}"/>
    <cellStyle name="Normal 3 3 2 2 2 6" xfId="5512" xr:uid="{00000000-0005-0000-0000-000095350000}"/>
    <cellStyle name="Normal 3 3 2 2 2 6 2" xfId="12790" xr:uid="{00000000-0005-0000-0000-000096350000}"/>
    <cellStyle name="Normal 3 3 2 2 2 7" xfId="7398" xr:uid="{00000000-0005-0000-0000-000097350000}"/>
    <cellStyle name="Normal 3 3 2 2 2 7 2" xfId="14490" xr:uid="{00000000-0005-0000-0000-000098350000}"/>
    <cellStyle name="Normal 3 3 2 2 2 8" xfId="9540" xr:uid="{00000000-0005-0000-0000-000099350000}"/>
    <cellStyle name="Normal 3 3 2 2 3" xfId="1459" xr:uid="{00000000-0005-0000-0000-00009A350000}"/>
    <cellStyle name="Normal 3 3 2 2 3 2" xfId="2849" xr:uid="{00000000-0005-0000-0000-00009B350000}"/>
    <cellStyle name="Normal 3 3 2 2 3 2 2" xfId="8125" xr:uid="{00000000-0005-0000-0000-00009C350000}"/>
    <cellStyle name="Normal 3 3 2 2 3 2 2 2" xfId="15217" xr:uid="{00000000-0005-0000-0000-00009D350000}"/>
    <cellStyle name="Normal 3 3 2 2 3 2 3" xfId="10478" xr:uid="{00000000-0005-0000-0000-00009E350000}"/>
    <cellStyle name="Normal 3 3 2 2 3 3" xfId="3513" xr:uid="{00000000-0005-0000-0000-00009F350000}"/>
    <cellStyle name="Normal 3 3 2 2 3 3 2" xfId="11021" xr:uid="{00000000-0005-0000-0000-0000A0350000}"/>
    <cellStyle name="Normal 3 3 2 2 3 4" xfId="5077" xr:uid="{00000000-0005-0000-0000-0000A1350000}"/>
    <cellStyle name="Normal 3 3 2 2 3 4 2" xfId="12355" xr:uid="{00000000-0005-0000-0000-0000A2350000}"/>
    <cellStyle name="Normal 3 3 2 2 3 5" xfId="5658" xr:uid="{00000000-0005-0000-0000-0000A3350000}"/>
    <cellStyle name="Normal 3 3 2 2 3 5 2" xfId="12936" xr:uid="{00000000-0005-0000-0000-0000A4350000}"/>
    <cellStyle name="Normal 3 3 2 2 3 6" xfId="7544" xr:uid="{00000000-0005-0000-0000-0000A5350000}"/>
    <cellStyle name="Normal 3 3 2 2 3 6 2" xfId="14636" xr:uid="{00000000-0005-0000-0000-0000A6350000}"/>
    <cellStyle name="Normal 3 3 2 2 3 7" xfId="9542" xr:uid="{00000000-0005-0000-0000-0000A7350000}"/>
    <cellStyle name="Normal 3 3 2 2 4" xfId="2846" xr:uid="{00000000-0005-0000-0000-0000A8350000}"/>
    <cellStyle name="Normal 3 3 2 2 4 2" xfId="8472" xr:uid="{00000000-0005-0000-0000-0000A9350000}"/>
    <cellStyle name="Normal 3 3 2 2 4 2 2" xfId="15515" xr:uid="{00000000-0005-0000-0000-0000AA350000}"/>
    <cellStyle name="Normal 3 3 2 2 4 3" xfId="10475" xr:uid="{00000000-0005-0000-0000-0000AB350000}"/>
    <cellStyle name="Normal 3 3 2 2 5" xfId="3211" xr:uid="{00000000-0005-0000-0000-0000AC350000}"/>
    <cellStyle name="Normal 3 3 2 2 5 2" xfId="8561" xr:uid="{00000000-0005-0000-0000-0000AD350000}"/>
    <cellStyle name="Normal 3 3 2 2 5 2 2" xfId="15604" xr:uid="{00000000-0005-0000-0000-0000AE350000}"/>
    <cellStyle name="Normal 3 3 2 2 5 3" xfId="10722" xr:uid="{00000000-0005-0000-0000-0000AF350000}"/>
    <cellStyle name="Normal 3 3 2 2 6" xfId="4788" xr:uid="{00000000-0005-0000-0000-0000B0350000}"/>
    <cellStyle name="Normal 3 3 2 2 6 2" xfId="7836" xr:uid="{00000000-0005-0000-0000-0000B1350000}"/>
    <cellStyle name="Normal 3 3 2 2 6 2 2" xfId="14928" xr:uid="{00000000-0005-0000-0000-0000B2350000}"/>
    <cellStyle name="Normal 3 3 2 2 6 3" xfId="12066" xr:uid="{00000000-0005-0000-0000-0000B3350000}"/>
    <cellStyle name="Normal 3 3 2 2 7" xfId="5369" xr:uid="{00000000-0005-0000-0000-0000B4350000}"/>
    <cellStyle name="Normal 3 3 2 2 7 2" xfId="12647" xr:uid="{00000000-0005-0000-0000-0000B5350000}"/>
    <cellStyle name="Normal 3 3 2 2 8" xfId="7255" xr:uid="{00000000-0005-0000-0000-0000B6350000}"/>
    <cellStyle name="Normal 3 3 2 2 8 2" xfId="14347" xr:uid="{00000000-0005-0000-0000-0000B7350000}"/>
    <cellStyle name="Normal 3 3 2 2 9" xfId="9539" xr:uid="{00000000-0005-0000-0000-0000B8350000}"/>
    <cellStyle name="Normal 3 3 2 3" xfId="1460" xr:uid="{00000000-0005-0000-0000-0000B9350000}"/>
    <cellStyle name="Normal 3 3 2 3 2" xfId="1461" xr:uid="{00000000-0005-0000-0000-0000BA350000}"/>
    <cellStyle name="Normal 3 3 2 3 2 2" xfId="2851" xr:uid="{00000000-0005-0000-0000-0000BB350000}"/>
    <cellStyle name="Normal 3 3 2 3 2 2 2" xfId="8222" xr:uid="{00000000-0005-0000-0000-0000BC350000}"/>
    <cellStyle name="Normal 3 3 2 3 2 2 2 2" xfId="15314" xr:uid="{00000000-0005-0000-0000-0000BD350000}"/>
    <cellStyle name="Normal 3 3 2 3 2 2 3" xfId="10480" xr:uid="{00000000-0005-0000-0000-0000BE350000}"/>
    <cellStyle name="Normal 3 3 2 3 2 3" xfId="3610" xr:uid="{00000000-0005-0000-0000-0000BF350000}"/>
    <cellStyle name="Normal 3 3 2 3 2 3 2" xfId="11118" xr:uid="{00000000-0005-0000-0000-0000C0350000}"/>
    <cellStyle name="Normal 3 3 2 3 2 4" xfId="5174" xr:uid="{00000000-0005-0000-0000-0000C1350000}"/>
    <cellStyle name="Normal 3 3 2 3 2 4 2" xfId="12452" xr:uid="{00000000-0005-0000-0000-0000C2350000}"/>
    <cellStyle name="Normal 3 3 2 3 2 5" xfId="5755" xr:uid="{00000000-0005-0000-0000-0000C3350000}"/>
    <cellStyle name="Normal 3 3 2 3 2 5 2" xfId="13033" xr:uid="{00000000-0005-0000-0000-0000C4350000}"/>
    <cellStyle name="Normal 3 3 2 3 2 6" xfId="7641" xr:uid="{00000000-0005-0000-0000-0000C5350000}"/>
    <cellStyle name="Normal 3 3 2 3 2 6 2" xfId="14733" xr:uid="{00000000-0005-0000-0000-0000C6350000}"/>
    <cellStyle name="Normal 3 3 2 3 2 7" xfId="9544" xr:uid="{00000000-0005-0000-0000-0000C7350000}"/>
    <cellStyle name="Normal 3 3 2 3 3" xfId="2850" xr:uid="{00000000-0005-0000-0000-0000C8350000}"/>
    <cellStyle name="Normal 3 3 2 3 3 2" xfId="7933" xr:uid="{00000000-0005-0000-0000-0000C9350000}"/>
    <cellStyle name="Normal 3 3 2 3 3 2 2" xfId="15025" xr:uid="{00000000-0005-0000-0000-0000CA350000}"/>
    <cellStyle name="Normal 3 3 2 3 3 3" xfId="10479" xr:uid="{00000000-0005-0000-0000-0000CB350000}"/>
    <cellStyle name="Normal 3 3 2 3 4" xfId="3310" xr:uid="{00000000-0005-0000-0000-0000CC350000}"/>
    <cellStyle name="Normal 3 3 2 3 4 2" xfId="10821" xr:uid="{00000000-0005-0000-0000-0000CD350000}"/>
    <cellStyle name="Normal 3 3 2 3 5" xfId="4885" xr:uid="{00000000-0005-0000-0000-0000CE350000}"/>
    <cellStyle name="Normal 3 3 2 3 5 2" xfId="12163" xr:uid="{00000000-0005-0000-0000-0000CF350000}"/>
    <cellStyle name="Normal 3 3 2 3 6" xfId="5466" xr:uid="{00000000-0005-0000-0000-0000D0350000}"/>
    <cellStyle name="Normal 3 3 2 3 6 2" xfId="12744" xr:uid="{00000000-0005-0000-0000-0000D1350000}"/>
    <cellStyle name="Normal 3 3 2 3 7" xfId="7352" xr:uid="{00000000-0005-0000-0000-0000D2350000}"/>
    <cellStyle name="Normal 3 3 2 3 7 2" xfId="14444" xr:uid="{00000000-0005-0000-0000-0000D3350000}"/>
    <cellStyle name="Normal 3 3 2 3 8" xfId="9543" xr:uid="{00000000-0005-0000-0000-0000D4350000}"/>
    <cellStyle name="Normal 3 3 2 4" xfId="1462" xr:uid="{00000000-0005-0000-0000-0000D5350000}"/>
    <cellStyle name="Normal 3 3 2 4 2" xfId="2852" xr:uid="{00000000-0005-0000-0000-0000D6350000}"/>
    <cellStyle name="Normal 3 3 2 4 2 2" xfId="8079" xr:uid="{00000000-0005-0000-0000-0000D7350000}"/>
    <cellStyle name="Normal 3 3 2 4 2 2 2" xfId="15171" xr:uid="{00000000-0005-0000-0000-0000D8350000}"/>
    <cellStyle name="Normal 3 3 2 4 2 3" xfId="10481" xr:uid="{00000000-0005-0000-0000-0000D9350000}"/>
    <cellStyle name="Normal 3 3 2 4 3" xfId="3467" xr:uid="{00000000-0005-0000-0000-0000DA350000}"/>
    <cellStyle name="Normal 3 3 2 4 3 2" xfId="10975" xr:uid="{00000000-0005-0000-0000-0000DB350000}"/>
    <cellStyle name="Normal 3 3 2 4 4" xfId="5031" xr:uid="{00000000-0005-0000-0000-0000DC350000}"/>
    <cellStyle name="Normal 3 3 2 4 4 2" xfId="12309" xr:uid="{00000000-0005-0000-0000-0000DD350000}"/>
    <cellStyle name="Normal 3 3 2 4 5" xfId="5612" xr:uid="{00000000-0005-0000-0000-0000DE350000}"/>
    <cellStyle name="Normal 3 3 2 4 5 2" xfId="12890" xr:uid="{00000000-0005-0000-0000-0000DF350000}"/>
    <cellStyle name="Normal 3 3 2 4 6" xfId="7498" xr:uid="{00000000-0005-0000-0000-0000E0350000}"/>
    <cellStyle name="Normal 3 3 2 4 6 2" xfId="14590" xr:uid="{00000000-0005-0000-0000-0000E1350000}"/>
    <cellStyle name="Normal 3 3 2 4 7" xfId="9545" xr:uid="{00000000-0005-0000-0000-0000E2350000}"/>
    <cellStyle name="Normal 3 3 2 5" xfId="2845" xr:uid="{00000000-0005-0000-0000-0000E3350000}"/>
    <cellStyle name="Normal 3 3 2 5 2" xfId="8332" xr:uid="{00000000-0005-0000-0000-0000E4350000}"/>
    <cellStyle name="Normal 3 3 2 5 2 2" xfId="15417" xr:uid="{00000000-0005-0000-0000-0000E5350000}"/>
    <cellStyle name="Normal 3 3 2 5 3" xfId="10474" xr:uid="{00000000-0005-0000-0000-0000E6350000}"/>
    <cellStyle name="Normal 3 3 2 6" xfId="3154" xr:uid="{00000000-0005-0000-0000-0000E7350000}"/>
    <cellStyle name="Normal 3 3 2 6 2" xfId="8426" xr:uid="{00000000-0005-0000-0000-0000E8350000}"/>
    <cellStyle name="Normal 3 3 2 6 2 2" xfId="15469" xr:uid="{00000000-0005-0000-0000-0000E9350000}"/>
    <cellStyle name="Normal 3 3 2 6 3" xfId="10665" xr:uid="{00000000-0005-0000-0000-0000EA350000}"/>
    <cellStyle name="Normal 3 3 2 7" xfId="4742" xr:uid="{00000000-0005-0000-0000-0000EB350000}"/>
    <cellStyle name="Normal 3 3 2 7 2" xfId="8515" xr:uid="{00000000-0005-0000-0000-0000EC350000}"/>
    <cellStyle name="Normal 3 3 2 7 2 2" xfId="15558" xr:uid="{00000000-0005-0000-0000-0000ED350000}"/>
    <cellStyle name="Normal 3 3 2 7 3" xfId="12020" xr:uid="{00000000-0005-0000-0000-0000EE350000}"/>
    <cellStyle name="Normal 3 3 2 8" xfId="5323" xr:uid="{00000000-0005-0000-0000-0000EF350000}"/>
    <cellStyle name="Normal 3 3 2 8 2" xfId="7790" xr:uid="{00000000-0005-0000-0000-0000F0350000}"/>
    <cellStyle name="Normal 3 3 2 8 2 2" xfId="14882" xr:uid="{00000000-0005-0000-0000-0000F1350000}"/>
    <cellStyle name="Normal 3 3 2 8 3" xfId="12601" xr:uid="{00000000-0005-0000-0000-0000F2350000}"/>
    <cellStyle name="Normal 3 3 2 9" xfId="7209" xr:uid="{00000000-0005-0000-0000-0000F3350000}"/>
    <cellStyle name="Normal 3 3 2 9 2" xfId="14301" xr:uid="{00000000-0005-0000-0000-0000F4350000}"/>
    <cellStyle name="Normal 3 3 3" xfId="1463" xr:uid="{00000000-0005-0000-0000-0000F5350000}"/>
    <cellStyle name="Normal 3 3 3 2" xfId="1464" xr:uid="{00000000-0005-0000-0000-0000F6350000}"/>
    <cellStyle name="Normal 3 3 3 2 2" xfId="1465" xr:uid="{00000000-0005-0000-0000-0000F7350000}"/>
    <cellStyle name="Normal 3 3 3 2 2 2" xfId="2855" xr:uid="{00000000-0005-0000-0000-0000F8350000}"/>
    <cellStyle name="Normal 3 3 3 2 2 2 2" xfId="8245" xr:uid="{00000000-0005-0000-0000-0000F9350000}"/>
    <cellStyle name="Normal 3 3 3 2 2 2 2 2" xfId="15337" xr:uid="{00000000-0005-0000-0000-0000FA350000}"/>
    <cellStyle name="Normal 3 3 3 2 2 2 3" xfId="10484" xr:uid="{00000000-0005-0000-0000-0000FB350000}"/>
    <cellStyle name="Normal 3 3 3 2 2 3" xfId="3633" xr:uid="{00000000-0005-0000-0000-0000FC350000}"/>
    <cellStyle name="Normal 3 3 3 2 2 3 2" xfId="11141" xr:uid="{00000000-0005-0000-0000-0000FD350000}"/>
    <cellStyle name="Normal 3 3 3 2 2 4" xfId="5197" xr:uid="{00000000-0005-0000-0000-0000FE350000}"/>
    <cellStyle name="Normal 3 3 3 2 2 4 2" xfId="12475" xr:uid="{00000000-0005-0000-0000-0000FF350000}"/>
    <cellStyle name="Normal 3 3 3 2 2 5" xfId="5778" xr:uid="{00000000-0005-0000-0000-000000360000}"/>
    <cellStyle name="Normal 3 3 3 2 2 5 2" xfId="13056" xr:uid="{00000000-0005-0000-0000-000001360000}"/>
    <cellStyle name="Normal 3 3 3 2 2 6" xfId="7664" xr:uid="{00000000-0005-0000-0000-000002360000}"/>
    <cellStyle name="Normal 3 3 3 2 2 6 2" xfId="14756" xr:uid="{00000000-0005-0000-0000-000003360000}"/>
    <cellStyle name="Normal 3 3 3 2 2 7" xfId="9548" xr:uid="{00000000-0005-0000-0000-000004360000}"/>
    <cellStyle name="Normal 3 3 3 2 3" xfId="2854" xr:uid="{00000000-0005-0000-0000-000005360000}"/>
    <cellStyle name="Normal 3 3 3 2 3 2" xfId="7956" xr:uid="{00000000-0005-0000-0000-000006360000}"/>
    <cellStyle name="Normal 3 3 3 2 3 2 2" xfId="15048" xr:uid="{00000000-0005-0000-0000-000007360000}"/>
    <cellStyle name="Normal 3 3 3 2 3 3" xfId="10483" xr:uid="{00000000-0005-0000-0000-000008360000}"/>
    <cellStyle name="Normal 3 3 3 2 4" xfId="3333" xr:uid="{00000000-0005-0000-0000-000009360000}"/>
    <cellStyle name="Normal 3 3 3 2 4 2" xfId="10844" xr:uid="{00000000-0005-0000-0000-00000A360000}"/>
    <cellStyle name="Normal 3 3 3 2 5" xfId="4908" xr:uid="{00000000-0005-0000-0000-00000B360000}"/>
    <cellStyle name="Normal 3 3 3 2 5 2" xfId="12186" xr:uid="{00000000-0005-0000-0000-00000C360000}"/>
    <cellStyle name="Normal 3 3 3 2 6" xfId="5489" xr:uid="{00000000-0005-0000-0000-00000D360000}"/>
    <cellStyle name="Normal 3 3 3 2 6 2" xfId="12767" xr:uid="{00000000-0005-0000-0000-00000E360000}"/>
    <cellStyle name="Normal 3 3 3 2 7" xfId="7375" xr:uid="{00000000-0005-0000-0000-00000F360000}"/>
    <cellStyle name="Normal 3 3 3 2 7 2" xfId="14467" xr:uid="{00000000-0005-0000-0000-000010360000}"/>
    <cellStyle name="Normal 3 3 3 2 8" xfId="9547" xr:uid="{00000000-0005-0000-0000-000011360000}"/>
    <cellStyle name="Normal 3 3 3 3" xfId="1466" xr:uid="{00000000-0005-0000-0000-000012360000}"/>
    <cellStyle name="Normal 3 3 3 3 2" xfId="2856" xr:uid="{00000000-0005-0000-0000-000013360000}"/>
    <cellStyle name="Normal 3 3 3 3 2 2" xfId="8102" xr:uid="{00000000-0005-0000-0000-000014360000}"/>
    <cellStyle name="Normal 3 3 3 3 2 2 2" xfId="15194" xr:uid="{00000000-0005-0000-0000-000015360000}"/>
    <cellStyle name="Normal 3 3 3 3 2 3" xfId="10485" xr:uid="{00000000-0005-0000-0000-000016360000}"/>
    <cellStyle name="Normal 3 3 3 3 3" xfId="3490" xr:uid="{00000000-0005-0000-0000-000017360000}"/>
    <cellStyle name="Normal 3 3 3 3 3 2" xfId="10998" xr:uid="{00000000-0005-0000-0000-000018360000}"/>
    <cellStyle name="Normal 3 3 3 3 4" xfId="5054" xr:uid="{00000000-0005-0000-0000-000019360000}"/>
    <cellStyle name="Normal 3 3 3 3 4 2" xfId="12332" xr:uid="{00000000-0005-0000-0000-00001A360000}"/>
    <cellStyle name="Normal 3 3 3 3 5" xfId="5635" xr:uid="{00000000-0005-0000-0000-00001B360000}"/>
    <cellStyle name="Normal 3 3 3 3 5 2" xfId="12913" xr:uid="{00000000-0005-0000-0000-00001C360000}"/>
    <cellStyle name="Normal 3 3 3 3 6" xfId="7521" xr:uid="{00000000-0005-0000-0000-00001D360000}"/>
    <cellStyle name="Normal 3 3 3 3 6 2" xfId="14613" xr:uid="{00000000-0005-0000-0000-00001E360000}"/>
    <cellStyle name="Normal 3 3 3 3 7" xfId="9549" xr:uid="{00000000-0005-0000-0000-00001F360000}"/>
    <cellStyle name="Normal 3 3 3 4" xfId="2853" xr:uid="{00000000-0005-0000-0000-000020360000}"/>
    <cellStyle name="Normal 3 3 3 4 2" xfId="8449" xr:uid="{00000000-0005-0000-0000-000021360000}"/>
    <cellStyle name="Normal 3 3 3 4 2 2" xfId="15492" xr:uid="{00000000-0005-0000-0000-000022360000}"/>
    <cellStyle name="Normal 3 3 3 4 3" xfId="10482" xr:uid="{00000000-0005-0000-0000-000023360000}"/>
    <cellStyle name="Normal 3 3 3 5" xfId="3188" xr:uid="{00000000-0005-0000-0000-000024360000}"/>
    <cellStyle name="Normal 3 3 3 5 2" xfId="8538" xr:uid="{00000000-0005-0000-0000-000025360000}"/>
    <cellStyle name="Normal 3 3 3 5 2 2" xfId="15581" xr:uid="{00000000-0005-0000-0000-000026360000}"/>
    <cellStyle name="Normal 3 3 3 5 3" xfId="10699" xr:uid="{00000000-0005-0000-0000-000027360000}"/>
    <cellStyle name="Normal 3 3 3 6" xfId="4765" xr:uid="{00000000-0005-0000-0000-000028360000}"/>
    <cellStyle name="Normal 3 3 3 6 2" xfId="7813" xr:uid="{00000000-0005-0000-0000-000029360000}"/>
    <cellStyle name="Normal 3 3 3 6 2 2" xfId="14905" xr:uid="{00000000-0005-0000-0000-00002A360000}"/>
    <cellStyle name="Normal 3 3 3 6 3" xfId="12043" xr:uid="{00000000-0005-0000-0000-00002B360000}"/>
    <cellStyle name="Normal 3 3 3 7" xfId="5346" xr:uid="{00000000-0005-0000-0000-00002C360000}"/>
    <cellStyle name="Normal 3 3 3 7 2" xfId="12624" xr:uid="{00000000-0005-0000-0000-00002D360000}"/>
    <cellStyle name="Normal 3 3 3 8" xfId="7232" xr:uid="{00000000-0005-0000-0000-00002E360000}"/>
    <cellStyle name="Normal 3 3 3 8 2" xfId="14324" xr:uid="{00000000-0005-0000-0000-00002F360000}"/>
    <cellStyle name="Normal 3 3 3 9" xfId="9546" xr:uid="{00000000-0005-0000-0000-000030360000}"/>
    <cellStyle name="Normal 3 3 4" xfId="1467" xr:uid="{00000000-0005-0000-0000-000031360000}"/>
    <cellStyle name="Normal 3 3 4 2" xfId="1468" xr:uid="{00000000-0005-0000-0000-000032360000}"/>
    <cellStyle name="Normal 3 3 4 2 2" xfId="1469" xr:uid="{00000000-0005-0000-0000-000033360000}"/>
    <cellStyle name="Normal 3 3 4 2 2 2" xfId="2859" xr:uid="{00000000-0005-0000-0000-000034360000}"/>
    <cellStyle name="Normal 3 3 4 2 2 2 2" xfId="8288" xr:uid="{00000000-0005-0000-0000-000035360000}"/>
    <cellStyle name="Normal 3 3 4 2 2 2 2 2" xfId="15380" xr:uid="{00000000-0005-0000-0000-000036360000}"/>
    <cellStyle name="Normal 3 3 4 2 2 2 3" xfId="10488" xr:uid="{00000000-0005-0000-0000-000037360000}"/>
    <cellStyle name="Normal 3 3 4 2 2 3" xfId="3676" xr:uid="{00000000-0005-0000-0000-000038360000}"/>
    <cellStyle name="Normal 3 3 4 2 2 3 2" xfId="11184" xr:uid="{00000000-0005-0000-0000-000039360000}"/>
    <cellStyle name="Normal 3 3 4 2 2 4" xfId="5240" xr:uid="{00000000-0005-0000-0000-00003A360000}"/>
    <cellStyle name="Normal 3 3 4 2 2 4 2" xfId="12518" xr:uid="{00000000-0005-0000-0000-00003B360000}"/>
    <cellStyle name="Normal 3 3 4 2 2 5" xfId="5821" xr:uid="{00000000-0005-0000-0000-00003C360000}"/>
    <cellStyle name="Normal 3 3 4 2 2 5 2" xfId="13099" xr:uid="{00000000-0005-0000-0000-00003D360000}"/>
    <cellStyle name="Normal 3 3 4 2 2 6" xfId="7707" xr:uid="{00000000-0005-0000-0000-00003E360000}"/>
    <cellStyle name="Normal 3 3 4 2 2 6 2" xfId="14799" xr:uid="{00000000-0005-0000-0000-00003F360000}"/>
    <cellStyle name="Normal 3 3 4 2 2 7" xfId="9552" xr:uid="{00000000-0005-0000-0000-000040360000}"/>
    <cellStyle name="Normal 3 3 4 2 3" xfId="2858" xr:uid="{00000000-0005-0000-0000-000041360000}"/>
    <cellStyle name="Normal 3 3 4 2 3 2" xfId="7999" xr:uid="{00000000-0005-0000-0000-000042360000}"/>
    <cellStyle name="Normal 3 3 4 2 3 2 2" xfId="15091" xr:uid="{00000000-0005-0000-0000-000043360000}"/>
    <cellStyle name="Normal 3 3 4 2 3 3" xfId="10487" xr:uid="{00000000-0005-0000-0000-000044360000}"/>
    <cellStyle name="Normal 3 3 4 2 4" xfId="3376" xr:uid="{00000000-0005-0000-0000-000045360000}"/>
    <cellStyle name="Normal 3 3 4 2 4 2" xfId="10887" xr:uid="{00000000-0005-0000-0000-000046360000}"/>
    <cellStyle name="Normal 3 3 4 2 5" xfId="4951" xr:uid="{00000000-0005-0000-0000-000047360000}"/>
    <cellStyle name="Normal 3 3 4 2 5 2" xfId="12229" xr:uid="{00000000-0005-0000-0000-000048360000}"/>
    <cellStyle name="Normal 3 3 4 2 6" xfId="5532" xr:uid="{00000000-0005-0000-0000-000049360000}"/>
    <cellStyle name="Normal 3 3 4 2 6 2" xfId="12810" xr:uid="{00000000-0005-0000-0000-00004A360000}"/>
    <cellStyle name="Normal 3 3 4 2 7" xfId="7418" xr:uid="{00000000-0005-0000-0000-00004B360000}"/>
    <cellStyle name="Normal 3 3 4 2 7 2" xfId="14510" xr:uid="{00000000-0005-0000-0000-00004C360000}"/>
    <cellStyle name="Normal 3 3 4 2 8" xfId="9551" xr:uid="{00000000-0005-0000-0000-00004D360000}"/>
    <cellStyle name="Normal 3 3 4 3" xfId="1470" xr:uid="{00000000-0005-0000-0000-00004E360000}"/>
    <cellStyle name="Normal 3 3 4 3 2" xfId="2860" xr:uid="{00000000-0005-0000-0000-00004F360000}"/>
    <cellStyle name="Normal 3 3 4 3 2 2" xfId="8145" xr:uid="{00000000-0005-0000-0000-000050360000}"/>
    <cellStyle name="Normal 3 3 4 3 2 2 2" xfId="15237" xr:uid="{00000000-0005-0000-0000-000051360000}"/>
    <cellStyle name="Normal 3 3 4 3 2 3" xfId="10489" xr:uid="{00000000-0005-0000-0000-000052360000}"/>
    <cellStyle name="Normal 3 3 4 3 3" xfId="3533" xr:uid="{00000000-0005-0000-0000-000053360000}"/>
    <cellStyle name="Normal 3 3 4 3 3 2" xfId="11041" xr:uid="{00000000-0005-0000-0000-000054360000}"/>
    <cellStyle name="Normal 3 3 4 3 4" xfId="5097" xr:uid="{00000000-0005-0000-0000-000055360000}"/>
    <cellStyle name="Normal 3 3 4 3 4 2" xfId="12375" xr:uid="{00000000-0005-0000-0000-000056360000}"/>
    <cellStyle name="Normal 3 3 4 3 5" xfId="5678" xr:uid="{00000000-0005-0000-0000-000057360000}"/>
    <cellStyle name="Normal 3 3 4 3 5 2" xfId="12956" xr:uid="{00000000-0005-0000-0000-000058360000}"/>
    <cellStyle name="Normal 3 3 4 3 6" xfId="7564" xr:uid="{00000000-0005-0000-0000-000059360000}"/>
    <cellStyle name="Normal 3 3 4 3 6 2" xfId="14656" xr:uid="{00000000-0005-0000-0000-00005A360000}"/>
    <cellStyle name="Normal 3 3 4 3 7" xfId="9553" xr:uid="{00000000-0005-0000-0000-00005B360000}"/>
    <cellStyle name="Normal 3 3 4 4" xfId="2857" xr:uid="{00000000-0005-0000-0000-00005C360000}"/>
    <cellStyle name="Normal 3 3 4 4 2" xfId="7856" xr:uid="{00000000-0005-0000-0000-00005D360000}"/>
    <cellStyle name="Normal 3 3 4 4 2 2" xfId="14948" xr:uid="{00000000-0005-0000-0000-00005E360000}"/>
    <cellStyle name="Normal 3 3 4 4 3" xfId="10486" xr:uid="{00000000-0005-0000-0000-00005F360000}"/>
    <cellStyle name="Normal 3 3 4 5" xfId="3231" xr:uid="{00000000-0005-0000-0000-000060360000}"/>
    <cellStyle name="Normal 3 3 4 5 2" xfId="10742" xr:uid="{00000000-0005-0000-0000-000061360000}"/>
    <cellStyle name="Normal 3 3 4 6" xfId="4808" xr:uid="{00000000-0005-0000-0000-000062360000}"/>
    <cellStyle name="Normal 3 3 4 6 2" xfId="12086" xr:uid="{00000000-0005-0000-0000-000063360000}"/>
    <cellStyle name="Normal 3 3 4 7" xfId="5389" xr:uid="{00000000-0005-0000-0000-000064360000}"/>
    <cellStyle name="Normal 3 3 4 7 2" xfId="12667" xr:uid="{00000000-0005-0000-0000-000065360000}"/>
    <cellStyle name="Normal 3 3 4 8" xfId="7275" xr:uid="{00000000-0005-0000-0000-000066360000}"/>
    <cellStyle name="Normal 3 3 4 8 2" xfId="14367" xr:uid="{00000000-0005-0000-0000-000067360000}"/>
    <cellStyle name="Normal 3 3 4 9" xfId="9550" xr:uid="{00000000-0005-0000-0000-000068360000}"/>
    <cellStyle name="Normal 3 3 5" xfId="1471" xr:uid="{00000000-0005-0000-0000-000069360000}"/>
    <cellStyle name="Normal 3 3 5 2" xfId="1472" xr:uid="{00000000-0005-0000-0000-00006A360000}"/>
    <cellStyle name="Normal 3 3 5 2 2" xfId="2862" xr:uid="{00000000-0005-0000-0000-00006B360000}"/>
    <cellStyle name="Normal 3 3 5 2 2 2" xfId="8199" xr:uid="{00000000-0005-0000-0000-00006C360000}"/>
    <cellStyle name="Normal 3 3 5 2 2 2 2" xfId="15291" xr:uid="{00000000-0005-0000-0000-00006D360000}"/>
    <cellStyle name="Normal 3 3 5 2 2 3" xfId="10491" xr:uid="{00000000-0005-0000-0000-00006E360000}"/>
    <cellStyle name="Normal 3 3 5 2 3" xfId="3587" xr:uid="{00000000-0005-0000-0000-00006F360000}"/>
    <cellStyle name="Normal 3 3 5 2 3 2" xfId="11095" xr:uid="{00000000-0005-0000-0000-000070360000}"/>
    <cellStyle name="Normal 3 3 5 2 4" xfId="5151" xr:uid="{00000000-0005-0000-0000-000071360000}"/>
    <cellStyle name="Normal 3 3 5 2 4 2" xfId="12429" xr:uid="{00000000-0005-0000-0000-000072360000}"/>
    <cellStyle name="Normal 3 3 5 2 5" xfId="5732" xr:uid="{00000000-0005-0000-0000-000073360000}"/>
    <cellStyle name="Normal 3 3 5 2 5 2" xfId="13010" xr:uid="{00000000-0005-0000-0000-000074360000}"/>
    <cellStyle name="Normal 3 3 5 2 6" xfId="7618" xr:uid="{00000000-0005-0000-0000-000075360000}"/>
    <cellStyle name="Normal 3 3 5 2 6 2" xfId="14710" xr:uid="{00000000-0005-0000-0000-000076360000}"/>
    <cellStyle name="Normal 3 3 5 2 7" xfId="9555" xr:uid="{00000000-0005-0000-0000-000077360000}"/>
    <cellStyle name="Normal 3 3 5 3" xfId="2861" xr:uid="{00000000-0005-0000-0000-000078360000}"/>
    <cellStyle name="Normal 3 3 5 3 2" xfId="7910" xr:uid="{00000000-0005-0000-0000-000079360000}"/>
    <cellStyle name="Normal 3 3 5 3 2 2" xfId="15002" xr:uid="{00000000-0005-0000-0000-00007A360000}"/>
    <cellStyle name="Normal 3 3 5 3 3" xfId="10490" xr:uid="{00000000-0005-0000-0000-00007B360000}"/>
    <cellStyle name="Normal 3 3 5 4" xfId="3287" xr:uid="{00000000-0005-0000-0000-00007C360000}"/>
    <cellStyle name="Normal 3 3 5 4 2" xfId="10798" xr:uid="{00000000-0005-0000-0000-00007D360000}"/>
    <cellStyle name="Normal 3 3 5 5" xfId="4862" xr:uid="{00000000-0005-0000-0000-00007E360000}"/>
    <cellStyle name="Normal 3 3 5 5 2" xfId="12140" xr:uid="{00000000-0005-0000-0000-00007F360000}"/>
    <cellStyle name="Normal 3 3 5 6" xfId="5443" xr:uid="{00000000-0005-0000-0000-000080360000}"/>
    <cellStyle name="Normal 3 3 5 6 2" xfId="12721" xr:uid="{00000000-0005-0000-0000-000081360000}"/>
    <cellStyle name="Normal 3 3 5 7" xfId="7329" xr:uid="{00000000-0005-0000-0000-000082360000}"/>
    <cellStyle name="Normal 3 3 5 7 2" xfId="14421" xr:uid="{00000000-0005-0000-0000-000083360000}"/>
    <cellStyle name="Normal 3 3 5 8" xfId="9554" xr:uid="{00000000-0005-0000-0000-000084360000}"/>
    <cellStyle name="Normal 3 3 6" xfId="1473" xr:uid="{00000000-0005-0000-0000-000085360000}"/>
    <cellStyle name="Normal 3 3 6 2" xfId="2863" xr:uid="{00000000-0005-0000-0000-000086360000}"/>
    <cellStyle name="Normal 3 3 6 2 2" xfId="8022" xr:uid="{00000000-0005-0000-0000-000087360000}"/>
    <cellStyle name="Normal 3 3 6 2 2 2" xfId="15114" xr:uid="{00000000-0005-0000-0000-000088360000}"/>
    <cellStyle name="Normal 3 3 6 2 3" xfId="10492" xr:uid="{00000000-0005-0000-0000-000089360000}"/>
    <cellStyle name="Normal 3 3 6 3" xfId="3410" xr:uid="{00000000-0005-0000-0000-00008A360000}"/>
    <cellStyle name="Normal 3 3 6 3 2" xfId="10918" xr:uid="{00000000-0005-0000-0000-00008B360000}"/>
    <cellStyle name="Normal 3 3 6 4" xfId="4974" xr:uid="{00000000-0005-0000-0000-00008C360000}"/>
    <cellStyle name="Normal 3 3 6 4 2" xfId="12252" xr:uid="{00000000-0005-0000-0000-00008D360000}"/>
    <cellStyle name="Normal 3 3 6 5" xfId="5555" xr:uid="{00000000-0005-0000-0000-00008E360000}"/>
    <cellStyle name="Normal 3 3 6 5 2" xfId="12833" xr:uid="{00000000-0005-0000-0000-00008F360000}"/>
    <cellStyle name="Normal 3 3 6 6" xfId="7441" xr:uid="{00000000-0005-0000-0000-000090360000}"/>
    <cellStyle name="Normal 3 3 6 6 2" xfId="14533" xr:uid="{00000000-0005-0000-0000-000091360000}"/>
    <cellStyle name="Normal 3 3 6 7" xfId="9556" xr:uid="{00000000-0005-0000-0000-000092360000}"/>
    <cellStyle name="Normal 3 3 7" xfId="1474" xr:uid="{00000000-0005-0000-0000-000093360000}"/>
    <cellStyle name="Normal 3 3 7 2" xfId="2864" xr:uid="{00000000-0005-0000-0000-000094360000}"/>
    <cellStyle name="Normal 3 3 7 2 2" xfId="8295" xr:uid="{00000000-0005-0000-0000-000095360000}"/>
    <cellStyle name="Normal 3 3 7 2 2 2" xfId="15387" xr:uid="{00000000-0005-0000-0000-000096360000}"/>
    <cellStyle name="Normal 3 3 7 2 3" xfId="10493" xr:uid="{00000000-0005-0000-0000-000097360000}"/>
    <cellStyle name="Normal 3 3 7 3" xfId="3684" xr:uid="{00000000-0005-0000-0000-000098360000}"/>
    <cellStyle name="Normal 3 3 7 3 2" xfId="11192" xr:uid="{00000000-0005-0000-0000-000099360000}"/>
    <cellStyle name="Normal 3 3 7 4" xfId="5247" xr:uid="{00000000-0005-0000-0000-00009A360000}"/>
    <cellStyle name="Normal 3 3 7 4 2" xfId="12525" xr:uid="{00000000-0005-0000-0000-00009B360000}"/>
    <cellStyle name="Normal 3 3 7 5" xfId="5828" xr:uid="{00000000-0005-0000-0000-00009C360000}"/>
    <cellStyle name="Normal 3 3 7 5 2" xfId="13106" xr:uid="{00000000-0005-0000-0000-00009D360000}"/>
    <cellStyle name="Normal 3 3 7 6" xfId="7714" xr:uid="{00000000-0005-0000-0000-00009E360000}"/>
    <cellStyle name="Normal 3 3 7 6 2" xfId="14806" xr:uid="{00000000-0005-0000-0000-00009F360000}"/>
    <cellStyle name="Normal 3 3 7 7" xfId="9557" xr:uid="{00000000-0005-0000-0000-0000A0360000}"/>
    <cellStyle name="Normal 3 3 8" xfId="2844" xr:uid="{00000000-0005-0000-0000-0000A1360000}"/>
    <cellStyle name="Normal 3 3 8 2" xfId="8331" xr:uid="{00000000-0005-0000-0000-0000A2360000}"/>
    <cellStyle name="Normal 3 3 8 2 2" xfId="15416" xr:uid="{00000000-0005-0000-0000-0000A3360000}"/>
    <cellStyle name="Normal 3 3 8 3" xfId="10473" xr:uid="{00000000-0005-0000-0000-0000A4360000}"/>
    <cellStyle name="Normal 3 3 9" xfId="3118" xr:uid="{00000000-0005-0000-0000-0000A5360000}"/>
    <cellStyle name="Normal 3 3 9 2" xfId="8403" xr:uid="{00000000-0005-0000-0000-0000A6360000}"/>
    <cellStyle name="Normal 3 3 9 2 2" xfId="15446" xr:uid="{00000000-0005-0000-0000-0000A7360000}"/>
    <cellStyle name="Normal 3 3 9 3" xfId="10629" xr:uid="{00000000-0005-0000-0000-0000A8360000}"/>
    <cellStyle name="Normal 3 4" xfId="1475" xr:uid="{00000000-0005-0000-0000-0000A9360000}"/>
    <cellStyle name="Normal 3 4 2" xfId="1476" xr:uid="{00000000-0005-0000-0000-0000AA360000}"/>
    <cellStyle name="Normal 3 4 2 2" xfId="2866" xr:uid="{00000000-0005-0000-0000-0000AB360000}"/>
    <cellStyle name="Normal 3 4 2 2 2" xfId="8290" xr:uid="{00000000-0005-0000-0000-0000AC360000}"/>
    <cellStyle name="Normal 3 4 2 2 2 2" xfId="15382" xr:uid="{00000000-0005-0000-0000-0000AD360000}"/>
    <cellStyle name="Normal 3 4 2 2 3" xfId="10495" xr:uid="{00000000-0005-0000-0000-0000AE360000}"/>
    <cellStyle name="Normal 3 4 2 3" xfId="3678" xr:uid="{00000000-0005-0000-0000-0000AF360000}"/>
    <cellStyle name="Normal 3 4 2 3 2" xfId="11186" xr:uid="{00000000-0005-0000-0000-0000B0360000}"/>
    <cellStyle name="Normal 3 4 2 4" xfId="5242" xr:uid="{00000000-0005-0000-0000-0000B1360000}"/>
    <cellStyle name="Normal 3 4 2 4 2" xfId="12520" xr:uid="{00000000-0005-0000-0000-0000B2360000}"/>
    <cellStyle name="Normal 3 4 2 5" xfId="5823" xr:uid="{00000000-0005-0000-0000-0000B3360000}"/>
    <cellStyle name="Normal 3 4 2 5 2" xfId="13101" xr:uid="{00000000-0005-0000-0000-0000B4360000}"/>
    <cellStyle name="Normal 3 4 2 6" xfId="7709" xr:uid="{00000000-0005-0000-0000-0000B5360000}"/>
    <cellStyle name="Normal 3 4 2 6 2" xfId="14801" xr:uid="{00000000-0005-0000-0000-0000B6360000}"/>
    <cellStyle name="Normal 3 4 2 7" xfId="9559" xr:uid="{00000000-0005-0000-0000-0000B7360000}"/>
    <cellStyle name="Normal 3 4 3" xfId="1477" xr:uid="{00000000-0005-0000-0000-0000B8360000}"/>
    <cellStyle name="Normal 3 4 3 2" xfId="8333" xr:uid="{00000000-0005-0000-0000-0000B9360000}"/>
    <cellStyle name="Normal 3 4 3 2 2" xfId="15418" xr:uid="{00000000-0005-0000-0000-0000BA360000}"/>
    <cellStyle name="Normal 3 4 4" xfId="2865" xr:uid="{00000000-0005-0000-0000-0000BB360000}"/>
    <cellStyle name="Normal 3 4 4 2" xfId="10494" xr:uid="{00000000-0005-0000-0000-0000BC360000}"/>
    <cellStyle name="Normal 3 4 5" xfId="4553" xr:uid="{00000000-0005-0000-0000-0000BD360000}"/>
    <cellStyle name="Normal 3 4 5 2" xfId="11916" xr:uid="{00000000-0005-0000-0000-0000BE360000}"/>
    <cellStyle name="Normal 3 4 6" xfId="6993" xr:uid="{00000000-0005-0000-0000-0000BF360000}"/>
    <cellStyle name="Normal 3 4 6 2" xfId="14164" xr:uid="{00000000-0005-0000-0000-0000C0360000}"/>
    <cellStyle name="Normal 3 4 7" xfId="7101" xr:uid="{00000000-0005-0000-0000-0000C1360000}"/>
    <cellStyle name="Normal 3 4 7 2" xfId="14193" xr:uid="{00000000-0005-0000-0000-0000C2360000}"/>
    <cellStyle name="Normal 3 4 8" xfId="9558" xr:uid="{00000000-0005-0000-0000-0000C3360000}"/>
    <cellStyle name="Normal 3 5" xfId="1478" xr:uid="{00000000-0005-0000-0000-0000C4360000}"/>
    <cellStyle name="Normal 3 5 2" xfId="2867" xr:uid="{00000000-0005-0000-0000-0000C5360000}"/>
    <cellStyle name="Normal 3 5 2 2" xfId="10496" xr:uid="{00000000-0005-0000-0000-0000C6360000}"/>
    <cellStyle name="Normal 3 5 3" xfId="4554" xr:uid="{00000000-0005-0000-0000-0000C7360000}"/>
    <cellStyle name="Normal 3 5 3 2" xfId="11917" xr:uid="{00000000-0005-0000-0000-0000C8360000}"/>
    <cellStyle name="Normal 3 5 4" xfId="6994" xr:uid="{00000000-0005-0000-0000-0000C9360000}"/>
    <cellStyle name="Normal 3 5 4 2" xfId="14165" xr:uid="{00000000-0005-0000-0000-0000CA360000}"/>
    <cellStyle name="Normal 3 5 5" xfId="7102" xr:uid="{00000000-0005-0000-0000-0000CB360000}"/>
    <cellStyle name="Normal 3 5 5 2" xfId="14194" xr:uid="{00000000-0005-0000-0000-0000CC360000}"/>
    <cellStyle name="Normal 3 5 6" xfId="9560" xr:uid="{00000000-0005-0000-0000-0000CD360000}"/>
    <cellStyle name="Normal 3 6" xfId="1479" xr:uid="{00000000-0005-0000-0000-0000CE360000}"/>
    <cellStyle name="Normal 3 6 2" xfId="2868" xr:uid="{00000000-0005-0000-0000-0000CF360000}"/>
    <cellStyle name="Normal 3 6 2 2" xfId="10497" xr:uid="{00000000-0005-0000-0000-0000D0360000}"/>
    <cellStyle name="Normal 3 6 3" xfId="4555" xr:uid="{00000000-0005-0000-0000-0000D1360000}"/>
    <cellStyle name="Normal 3 6 3 2" xfId="11918" xr:uid="{00000000-0005-0000-0000-0000D2360000}"/>
    <cellStyle name="Normal 3 6 4" xfId="6995" xr:uid="{00000000-0005-0000-0000-0000D3360000}"/>
    <cellStyle name="Normal 3 6 4 2" xfId="14166" xr:uid="{00000000-0005-0000-0000-0000D4360000}"/>
    <cellStyle name="Normal 3 6 5" xfId="7103" xr:uid="{00000000-0005-0000-0000-0000D5360000}"/>
    <cellStyle name="Normal 3 6 5 2" xfId="14195" xr:uid="{00000000-0005-0000-0000-0000D6360000}"/>
    <cellStyle name="Normal 3 6 6" xfId="9561" xr:uid="{00000000-0005-0000-0000-0000D7360000}"/>
    <cellStyle name="Normal 3 7" xfId="1480" xr:uid="{00000000-0005-0000-0000-0000D8360000}"/>
    <cellStyle name="Normal 3 7 2" xfId="2869" xr:uid="{00000000-0005-0000-0000-0000D9360000}"/>
    <cellStyle name="Normal 3 7 2 2" xfId="10498" xr:uid="{00000000-0005-0000-0000-0000DA360000}"/>
    <cellStyle name="Normal 3 7 3" xfId="4556" xr:uid="{00000000-0005-0000-0000-0000DB360000}"/>
    <cellStyle name="Normal 3 7 3 2" xfId="11919" xr:uid="{00000000-0005-0000-0000-0000DC360000}"/>
    <cellStyle name="Normal 3 7 4" xfId="6996" xr:uid="{00000000-0005-0000-0000-0000DD360000}"/>
    <cellStyle name="Normal 3 7 4 2" xfId="14167" xr:uid="{00000000-0005-0000-0000-0000DE360000}"/>
    <cellStyle name="Normal 3 7 5" xfId="7104" xr:uid="{00000000-0005-0000-0000-0000DF360000}"/>
    <cellStyle name="Normal 3 7 5 2" xfId="14196" xr:uid="{00000000-0005-0000-0000-0000E0360000}"/>
    <cellStyle name="Normal 3 7 6" xfId="9562" xr:uid="{00000000-0005-0000-0000-0000E1360000}"/>
    <cellStyle name="Normal 3 8" xfId="1481" xr:uid="{00000000-0005-0000-0000-0000E2360000}"/>
    <cellStyle name="Normal 3 8 2" xfId="2870" xr:uid="{00000000-0005-0000-0000-0000E3360000}"/>
    <cellStyle name="Normal 3 8 2 2" xfId="10499" xr:uid="{00000000-0005-0000-0000-0000E4360000}"/>
    <cellStyle name="Normal 3 8 3" xfId="4557" xr:uid="{00000000-0005-0000-0000-0000E5360000}"/>
    <cellStyle name="Normal 3 8 3 2" xfId="11920" xr:uid="{00000000-0005-0000-0000-0000E6360000}"/>
    <cellStyle name="Normal 3 8 4" xfId="6997" xr:uid="{00000000-0005-0000-0000-0000E7360000}"/>
    <cellStyle name="Normal 3 8 4 2" xfId="14168" xr:uid="{00000000-0005-0000-0000-0000E8360000}"/>
    <cellStyle name="Normal 3 8 5" xfId="7105" xr:uid="{00000000-0005-0000-0000-0000E9360000}"/>
    <cellStyle name="Normal 3 8 5 2" xfId="14197" xr:uid="{00000000-0005-0000-0000-0000EA360000}"/>
    <cellStyle name="Normal 3 8 6" xfId="9563" xr:uid="{00000000-0005-0000-0000-0000EB360000}"/>
    <cellStyle name="Normal 3 9" xfId="1482" xr:uid="{00000000-0005-0000-0000-0000EC360000}"/>
    <cellStyle name="Normal 3 9 2" xfId="2871" xr:uid="{00000000-0005-0000-0000-0000ED360000}"/>
    <cellStyle name="Normal 3 9 2 2" xfId="10500" xr:uid="{00000000-0005-0000-0000-0000EE360000}"/>
    <cellStyle name="Normal 3 9 3" xfId="4558" xr:uid="{00000000-0005-0000-0000-0000EF360000}"/>
    <cellStyle name="Normal 3 9 3 2" xfId="11921" xr:uid="{00000000-0005-0000-0000-0000F0360000}"/>
    <cellStyle name="Normal 3 9 4" xfId="6998" xr:uid="{00000000-0005-0000-0000-0000F1360000}"/>
    <cellStyle name="Normal 3 9 4 2" xfId="14169" xr:uid="{00000000-0005-0000-0000-0000F2360000}"/>
    <cellStyle name="Normal 3 9 5" xfId="7106" xr:uid="{00000000-0005-0000-0000-0000F3360000}"/>
    <cellStyle name="Normal 3 9 5 2" xfId="14198" xr:uid="{00000000-0005-0000-0000-0000F4360000}"/>
    <cellStyle name="Normal 3 9 6" xfId="9564" xr:uid="{00000000-0005-0000-0000-0000F5360000}"/>
    <cellStyle name="Normal 34" xfId="8334" xr:uid="{00000000-0005-0000-0000-0000F6360000}"/>
    <cellStyle name="Normal 4" xfId="55" xr:uid="{00000000-0005-0000-0000-0000F7360000}"/>
    <cellStyle name="Normal 4 2" xfId="1484" xr:uid="{00000000-0005-0000-0000-0000F8360000}"/>
    <cellStyle name="Normal 4 2 10" xfId="9566" xr:uid="{00000000-0005-0000-0000-0000F9360000}"/>
    <cellStyle name="Normal 4 2 2" xfId="1485" xr:uid="{00000000-0005-0000-0000-0000FA360000}"/>
    <cellStyle name="Normal 4 2 2 2" xfId="3019" xr:uid="{00000000-0005-0000-0000-0000FB360000}"/>
    <cellStyle name="Normal 4 2 2 2 2" xfId="10535" xr:uid="{00000000-0005-0000-0000-0000FC360000}"/>
    <cellStyle name="Normal 4 2 2 3" xfId="8335" xr:uid="{00000000-0005-0000-0000-0000FD360000}"/>
    <cellStyle name="Normal 4 2 2 3 2" xfId="15419" xr:uid="{00000000-0005-0000-0000-0000FE360000}"/>
    <cellStyle name="Normal 4 2 2 4" xfId="8665" xr:uid="{00000000-0005-0000-0000-0000FF360000}"/>
    <cellStyle name="Normal 4 2 2 4 2" xfId="15645" xr:uid="{00000000-0005-0000-0000-000000370000}"/>
    <cellStyle name="Normal 4 2 3" xfId="1486" xr:uid="{00000000-0005-0000-0000-000001370000}"/>
    <cellStyle name="Normal 4 2 3 2" xfId="1487" xr:uid="{00000000-0005-0000-0000-000002370000}"/>
    <cellStyle name="Normal 4 2 3 3" xfId="4560" xr:uid="{00000000-0005-0000-0000-000003370000}"/>
    <cellStyle name="Normal 4 2 4" xfId="1810" xr:uid="{00000000-0005-0000-0000-000004370000}"/>
    <cellStyle name="Normal 4 2 4 2" xfId="4561" xr:uid="{00000000-0005-0000-0000-000005370000}"/>
    <cellStyle name="Normal 4 2 5" xfId="2873" xr:uid="{00000000-0005-0000-0000-000006370000}"/>
    <cellStyle name="Normal 4 2 5 2" xfId="4562" xr:uid="{00000000-0005-0000-0000-000007370000}"/>
    <cellStyle name="Normal 4 2 5 2 2" xfId="11923" xr:uid="{00000000-0005-0000-0000-000008370000}"/>
    <cellStyle name="Normal 4 2 5 3" xfId="7000" xr:uid="{00000000-0005-0000-0000-000009370000}"/>
    <cellStyle name="Normal 4 2 5 3 2" xfId="14171" xr:uid="{00000000-0005-0000-0000-00000A370000}"/>
    <cellStyle name="Normal 4 2 5 4" xfId="10502" xr:uid="{00000000-0005-0000-0000-00000B370000}"/>
    <cellStyle name="Normal 4 2 6" xfId="4559" xr:uid="{00000000-0005-0000-0000-00000C370000}"/>
    <cellStyle name="Normal 4 2 6 2" xfId="11922" xr:uid="{00000000-0005-0000-0000-00000D370000}"/>
    <cellStyle name="Normal 4 2 7" xfId="6999" xr:uid="{00000000-0005-0000-0000-00000E370000}"/>
    <cellStyle name="Normal 4 2 7 2" xfId="14170" xr:uid="{00000000-0005-0000-0000-00000F370000}"/>
    <cellStyle name="Normal 4 2 8" xfId="7108" xr:uid="{00000000-0005-0000-0000-000010370000}"/>
    <cellStyle name="Normal 4 2 8 2" xfId="14200" xr:uid="{00000000-0005-0000-0000-000011370000}"/>
    <cellStyle name="Normal 4 2 9" xfId="8602" xr:uid="{00000000-0005-0000-0000-000012370000}"/>
    <cellStyle name="Normal 4 3" xfId="1488" xr:uid="{00000000-0005-0000-0000-000013370000}"/>
    <cellStyle name="Normal 4 3 10" xfId="9567" xr:uid="{00000000-0005-0000-0000-000014370000}"/>
    <cellStyle name="Normal 4 3 2" xfId="1489" xr:uid="{00000000-0005-0000-0000-000015370000}"/>
    <cellStyle name="Normal 4 3 2 2" xfId="3020" xr:uid="{00000000-0005-0000-0000-000016370000}"/>
    <cellStyle name="Normal 4 3 2 2 2" xfId="10536" xr:uid="{00000000-0005-0000-0000-000017370000}"/>
    <cellStyle name="Normal 4 3 2 3" xfId="8336" xr:uid="{00000000-0005-0000-0000-000018370000}"/>
    <cellStyle name="Normal 4 3 2 3 2" xfId="15420" xr:uid="{00000000-0005-0000-0000-000019370000}"/>
    <cellStyle name="Normal 4 3 3" xfId="1490" xr:uid="{00000000-0005-0000-0000-00001A370000}"/>
    <cellStyle name="Normal 4 3 3 2" xfId="1491" xr:uid="{00000000-0005-0000-0000-00001B370000}"/>
    <cellStyle name="Normal 4 3 3 3" xfId="4564" xr:uid="{00000000-0005-0000-0000-00001C370000}"/>
    <cellStyle name="Normal 4 3 4" xfId="1811" xr:uid="{00000000-0005-0000-0000-00001D370000}"/>
    <cellStyle name="Normal 4 3 4 2" xfId="4565" xr:uid="{00000000-0005-0000-0000-00001E370000}"/>
    <cellStyle name="Normal 4 3 5" xfId="2874" xr:uid="{00000000-0005-0000-0000-00001F370000}"/>
    <cellStyle name="Normal 4 3 5 2" xfId="4566" xr:uid="{00000000-0005-0000-0000-000020370000}"/>
    <cellStyle name="Normal 4 3 5 2 2" xfId="11925" xr:uid="{00000000-0005-0000-0000-000021370000}"/>
    <cellStyle name="Normal 4 3 5 3" xfId="7002" xr:uid="{00000000-0005-0000-0000-000022370000}"/>
    <cellStyle name="Normal 4 3 5 3 2" xfId="14173" xr:uid="{00000000-0005-0000-0000-000023370000}"/>
    <cellStyle name="Normal 4 3 5 4" xfId="10503" xr:uid="{00000000-0005-0000-0000-000024370000}"/>
    <cellStyle name="Normal 4 3 6" xfId="4563" xr:uid="{00000000-0005-0000-0000-000025370000}"/>
    <cellStyle name="Normal 4 3 6 2" xfId="11924" xr:uid="{00000000-0005-0000-0000-000026370000}"/>
    <cellStyle name="Normal 4 3 7" xfId="7001" xr:uid="{00000000-0005-0000-0000-000027370000}"/>
    <cellStyle name="Normal 4 3 7 2" xfId="14172" xr:uid="{00000000-0005-0000-0000-000028370000}"/>
    <cellStyle name="Normal 4 3 8" xfId="7109" xr:uid="{00000000-0005-0000-0000-000029370000}"/>
    <cellStyle name="Normal 4 3 8 2" xfId="14201" xr:uid="{00000000-0005-0000-0000-00002A370000}"/>
    <cellStyle name="Normal 4 3 9" xfId="8608" xr:uid="{00000000-0005-0000-0000-00002B370000}"/>
    <cellStyle name="Normal 4 3 9 2" xfId="15643" xr:uid="{00000000-0005-0000-0000-00002C370000}"/>
    <cellStyle name="Normal 4 4" xfId="1492" xr:uid="{00000000-0005-0000-0000-00002D370000}"/>
    <cellStyle name="Normal 4 4 2" xfId="1493" xr:uid="{00000000-0005-0000-0000-00002E370000}"/>
    <cellStyle name="Normal 4 4 2 2" xfId="8337" xr:uid="{00000000-0005-0000-0000-00002F370000}"/>
    <cellStyle name="Normal 4 4 2 2 2" xfId="15421" xr:uid="{00000000-0005-0000-0000-000030370000}"/>
    <cellStyle name="Normal 4 4 3" xfId="2875" xr:uid="{00000000-0005-0000-0000-000031370000}"/>
    <cellStyle name="Normal 4 4 3 2" xfId="10504" xr:uid="{00000000-0005-0000-0000-000032370000}"/>
    <cellStyle name="Normal 4 4 4" xfId="4567" xr:uid="{00000000-0005-0000-0000-000033370000}"/>
    <cellStyle name="Normal 4 4 4 2" xfId="11926" xr:uid="{00000000-0005-0000-0000-000034370000}"/>
    <cellStyle name="Normal 4 4 5" xfId="7003" xr:uid="{00000000-0005-0000-0000-000035370000}"/>
    <cellStyle name="Normal 4 4 5 2" xfId="14174" xr:uid="{00000000-0005-0000-0000-000036370000}"/>
    <cellStyle name="Normal 4 4 6" xfId="7110" xr:uid="{00000000-0005-0000-0000-000037370000}"/>
    <cellStyle name="Normal 4 4 6 2" xfId="14202" xr:uid="{00000000-0005-0000-0000-000038370000}"/>
    <cellStyle name="Normal 4 4 7" xfId="9568" xr:uid="{00000000-0005-0000-0000-000039370000}"/>
    <cellStyle name="Normal 4 5" xfId="1494" xr:uid="{00000000-0005-0000-0000-00003A370000}"/>
    <cellStyle name="Normal 4 5 10" xfId="7710" xr:uid="{00000000-0005-0000-0000-00003B370000}"/>
    <cellStyle name="Normal 4 5 10 2" xfId="14802" xr:uid="{00000000-0005-0000-0000-00003C370000}"/>
    <cellStyle name="Normal 4 5 11" xfId="9569" xr:uid="{00000000-0005-0000-0000-00003D370000}"/>
    <cellStyle name="Normal 4 5 2" xfId="1495" xr:uid="{00000000-0005-0000-0000-00003E370000}"/>
    <cellStyle name="Normal 4 5 2 2" xfId="2877" xr:uid="{00000000-0005-0000-0000-00003F370000}"/>
    <cellStyle name="Normal 4 5 2 2 2" xfId="10506" xr:uid="{00000000-0005-0000-0000-000040370000}"/>
    <cellStyle name="Normal 4 5 2 3" xfId="4569" xr:uid="{00000000-0005-0000-0000-000041370000}"/>
    <cellStyle name="Normal 4 5 2 3 2" xfId="11928" xr:uid="{00000000-0005-0000-0000-000042370000}"/>
    <cellStyle name="Normal 4 5 2 4" xfId="7005" xr:uid="{00000000-0005-0000-0000-000043370000}"/>
    <cellStyle name="Normal 4 5 2 4 2" xfId="14176" xr:uid="{00000000-0005-0000-0000-000044370000}"/>
    <cellStyle name="Normal 4 5 2 5" xfId="8291" xr:uid="{00000000-0005-0000-0000-000045370000}"/>
    <cellStyle name="Normal 4 5 2 5 2" xfId="15383" xr:uid="{00000000-0005-0000-0000-000046370000}"/>
    <cellStyle name="Normal 4 5 2 6" xfId="9570" xr:uid="{00000000-0005-0000-0000-000047370000}"/>
    <cellStyle name="Normal 4 5 3" xfId="2876" xr:uid="{00000000-0005-0000-0000-000048370000}"/>
    <cellStyle name="Normal 4 5 3 2" xfId="10505" xr:uid="{00000000-0005-0000-0000-000049370000}"/>
    <cellStyle name="Normal 4 5 4" xfId="3679" xr:uid="{00000000-0005-0000-0000-00004A370000}"/>
    <cellStyle name="Normal 4 5 4 2" xfId="11187" xr:uid="{00000000-0005-0000-0000-00004B370000}"/>
    <cellStyle name="Normal 4 5 5" xfId="4568" xr:uid="{00000000-0005-0000-0000-00004C370000}"/>
    <cellStyle name="Normal 4 5 5 2" xfId="11927" xr:uid="{00000000-0005-0000-0000-00004D370000}"/>
    <cellStyle name="Normal 4 5 6" xfId="5243" xr:uid="{00000000-0005-0000-0000-00004E370000}"/>
    <cellStyle name="Normal 4 5 6 2" xfId="12521" xr:uid="{00000000-0005-0000-0000-00004F370000}"/>
    <cellStyle name="Normal 4 5 7" xfId="5824" xr:uid="{00000000-0005-0000-0000-000050370000}"/>
    <cellStyle name="Normal 4 5 7 2" xfId="13102" xr:uid="{00000000-0005-0000-0000-000051370000}"/>
    <cellStyle name="Normal 4 5 8" xfId="7004" xr:uid="{00000000-0005-0000-0000-000052370000}"/>
    <cellStyle name="Normal 4 5 8 2" xfId="14175" xr:uid="{00000000-0005-0000-0000-000053370000}"/>
    <cellStyle name="Normal 4 5 9" xfId="7111" xr:uid="{00000000-0005-0000-0000-000054370000}"/>
    <cellStyle name="Normal 4 5 9 2" xfId="14203" xr:uid="{00000000-0005-0000-0000-000055370000}"/>
    <cellStyle name="Normal 4 6" xfId="1496" xr:uid="{00000000-0005-0000-0000-000056370000}"/>
    <cellStyle name="Normal 4 6 2" xfId="1497" xr:uid="{00000000-0005-0000-0000-000057370000}"/>
    <cellStyle name="Normal 4 6 3" xfId="3018" xr:uid="{00000000-0005-0000-0000-000058370000}"/>
    <cellStyle name="Normal 4 6 3 2" xfId="10534" xr:uid="{00000000-0005-0000-0000-000059370000}"/>
    <cellStyle name="Normal 4 7" xfId="2872" xr:uid="{00000000-0005-0000-0000-00005A370000}"/>
    <cellStyle name="Normal 4 7 2" xfId="4570" xr:uid="{00000000-0005-0000-0000-00005B370000}"/>
    <cellStyle name="Normal 4 7 2 2" xfId="11929" xr:uid="{00000000-0005-0000-0000-00005C370000}"/>
    <cellStyle name="Normal 4 7 3" xfId="7006" xr:uid="{00000000-0005-0000-0000-00005D370000}"/>
    <cellStyle name="Normal 4 7 3 2" xfId="14177" xr:uid="{00000000-0005-0000-0000-00005E370000}"/>
    <cellStyle name="Normal 4 7 4" xfId="10501" xr:uid="{00000000-0005-0000-0000-00005F370000}"/>
    <cellStyle name="Normal 4 8" xfId="7107" xr:uid="{00000000-0005-0000-0000-000060370000}"/>
    <cellStyle name="Normal 4 8 2" xfId="14199" xr:uid="{00000000-0005-0000-0000-000061370000}"/>
    <cellStyle name="Normal 4 9" xfId="1483" xr:uid="{00000000-0005-0000-0000-000062370000}"/>
    <cellStyle name="Normal 4 9 2" xfId="9565" xr:uid="{00000000-0005-0000-0000-000063370000}"/>
    <cellStyle name="Normal 5" xfId="56" xr:uid="{00000000-0005-0000-0000-000064370000}"/>
    <cellStyle name="Normal 5 10" xfId="7112" xr:uid="{00000000-0005-0000-0000-000065370000}"/>
    <cellStyle name="Normal 5 10 2" xfId="14204" xr:uid="{00000000-0005-0000-0000-000066370000}"/>
    <cellStyle name="Normal 5 11" xfId="1498" xr:uid="{00000000-0005-0000-0000-000067370000}"/>
    <cellStyle name="Normal 5 11 2" xfId="9571" xr:uid="{00000000-0005-0000-0000-000068370000}"/>
    <cellStyle name="Normal 5 2" xfId="1499" xr:uid="{00000000-0005-0000-0000-000069370000}"/>
    <cellStyle name="Normal 5 2 2" xfId="2879" xr:uid="{00000000-0005-0000-0000-00006A370000}"/>
    <cellStyle name="Normal 5 2 2 2" xfId="8666" xr:uid="{00000000-0005-0000-0000-00006B370000}"/>
    <cellStyle name="Normal 5 2 2 2 2" xfId="15646" xr:uid="{00000000-0005-0000-0000-00006C370000}"/>
    <cellStyle name="Normal 5 2 2 3" xfId="10508" xr:uid="{00000000-0005-0000-0000-00006D370000}"/>
    <cellStyle name="Normal 5 2 3" xfId="4572" xr:uid="{00000000-0005-0000-0000-00006E370000}"/>
    <cellStyle name="Normal 5 2 3 2" xfId="11931" xr:uid="{00000000-0005-0000-0000-00006F370000}"/>
    <cellStyle name="Normal 5 2 4" xfId="7008" xr:uid="{00000000-0005-0000-0000-000070370000}"/>
    <cellStyle name="Normal 5 2 4 2" xfId="14179" xr:uid="{00000000-0005-0000-0000-000071370000}"/>
    <cellStyle name="Normal 5 2 5" xfId="7113" xr:uid="{00000000-0005-0000-0000-000072370000}"/>
    <cellStyle name="Normal 5 2 5 2" xfId="14205" xr:uid="{00000000-0005-0000-0000-000073370000}"/>
    <cellStyle name="Normal 5 2 6" xfId="8338" xr:uid="{00000000-0005-0000-0000-000074370000}"/>
    <cellStyle name="Normal 5 2 7" xfId="8603" xr:uid="{00000000-0005-0000-0000-000075370000}"/>
    <cellStyle name="Normal 5 2 8" xfId="9572" xr:uid="{00000000-0005-0000-0000-000076370000}"/>
    <cellStyle name="Normal 5 3" xfId="1500" xr:uid="{00000000-0005-0000-0000-000077370000}"/>
    <cellStyle name="Normal 5 3 2" xfId="2880" xr:uid="{00000000-0005-0000-0000-000078370000}"/>
    <cellStyle name="Normal 5 3 2 2" xfId="10509" xr:uid="{00000000-0005-0000-0000-000079370000}"/>
    <cellStyle name="Normal 5 3 3" xfId="4573" xr:uid="{00000000-0005-0000-0000-00007A370000}"/>
    <cellStyle name="Normal 5 3 3 2" xfId="11932" xr:uid="{00000000-0005-0000-0000-00007B370000}"/>
    <cellStyle name="Normal 5 3 4" xfId="7009" xr:uid="{00000000-0005-0000-0000-00007C370000}"/>
    <cellStyle name="Normal 5 3 4 2" xfId="14180" xr:uid="{00000000-0005-0000-0000-00007D370000}"/>
    <cellStyle name="Normal 5 3 5" xfId="7114" xr:uid="{00000000-0005-0000-0000-00007E370000}"/>
    <cellStyle name="Normal 5 3 5 2" xfId="14206" xr:uid="{00000000-0005-0000-0000-00007F370000}"/>
    <cellStyle name="Normal 5 3 6" xfId="8610" xr:uid="{00000000-0005-0000-0000-000080370000}"/>
    <cellStyle name="Normal 5 3 6 2" xfId="15644" xr:uid="{00000000-0005-0000-0000-000081370000}"/>
    <cellStyle name="Normal 5 3 7" xfId="9573" xr:uid="{00000000-0005-0000-0000-000082370000}"/>
    <cellStyle name="Normal 5 4" xfId="1501" xr:uid="{00000000-0005-0000-0000-000083370000}"/>
    <cellStyle name="Normal 5 4 2" xfId="2881" xr:uid="{00000000-0005-0000-0000-000084370000}"/>
    <cellStyle name="Normal 5 4 2 2" xfId="10510" xr:uid="{00000000-0005-0000-0000-000085370000}"/>
    <cellStyle name="Normal 5 4 3" xfId="4574" xr:uid="{00000000-0005-0000-0000-000086370000}"/>
    <cellStyle name="Normal 5 4 3 2" xfId="11933" xr:uid="{00000000-0005-0000-0000-000087370000}"/>
    <cellStyle name="Normal 5 4 4" xfId="7010" xr:uid="{00000000-0005-0000-0000-000088370000}"/>
    <cellStyle name="Normal 5 4 4 2" xfId="14181" xr:uid="{00000000-0005-0000-0000-000089370000}"/>
    <cellStyle name="Normal 5 4 5" xfId="7115" xr:uid="{00000000-0005-0000-0000-00008A370000}"/>
    <cellStyle name="Normal 5 4 5 2" xfId="14207" xr:uid="{00000000-0005-0000-0000-00008B370000}"/>
    <cellStyle name="Normal 5 4 6" xfId="9574" xr:uid="{00000000-0005-0000-0000-00008C370000}"/>
    <cellStyle name="Normal 5 5" xfId="1502" xr:uid="{00000000-0005-0000-0000-00008D370000}"/>
    <cellStyle name="Normal 5 5 2" xfId="2882" xr:uid="{00000000-0005-0000-0000-00008E370000}"/>
    <cellStyle name="Normal 5 5 2 2" xfId="10511" xr:uid="{00000000-0005-0000-0000-00008F370000}"/>
    <cellStyle name="Normal 5 5 3" xfId="4575" xr:uid="{00000000-0005-0000-0000-000090370000}"/>
    <cellStyle name="Normal 5 5 3 2" xfId="11934" xr:uid="{00000000-0005-0000-0000-000091370000}"/>
    <cellStyle name="Normal 5 5 4" xfId="7011" xr:uid="{00000000-0005-0000-0000-000092370000}"/>
    <cellStyle name="Normal 5 5 4 2" xfId="14182" xr:uid="{00000000-0005-0000-0000-000093370000}"/>
    <cellStyle name="Normal 5 5 5" xfId="7116" xr:uid="{00000000-0005-0000-0000-000094370000}"/>
    <cellStyle name="Normal 5 5 5 2" xfId="14208" xr:uid="{00000000-0005-0000-0000-000095370000}"/>
    <cellStyle name="Normal 5 5 6" xfId="9575" xr:uid="{00000000-0005-0000-0000-000096370000}"/>
    <cellStyle name="Normal 5 6" xfId="1503" xr:uid="{00000000-0005-0000-0000-000097370000}"/>
    <cellStyle name="Normal 5 6 2" xfId="2979" xr:uid="{00000000-0005-0000-0000-000098370000}"/>
    <cellStyle name="Normal 5 6 2 2" xfId="10514" xr:uid="{00000000-0005-0000-0000-000099370000}"/>
    <cellStyle name="Normal 5 7" xfId="2878" xr:uid="{00000000-0005-0000-0000-00009A370000}"/>
    <cellStyle name="Normal 5 7 2" xfId="4576" xr:uid="{00000000-0005-0000-0000-00009B370000}"/>
    <cellStyle name="Normal 5 7 2 2" xfId="11935" xr:uid="{00000000-0005-0000-0000-00009C370000}"/>
    <cellStyle name="Normal 5 7 3" xfId="7012" xr:uid="{00000000-0005-0000-0000-00009D370000}"/>
    <cellStyle name="Normal 5 7 3 2" xfId="14183" xr:uid="{00000000-0005-0000-0000-00009E370000}"/>
    <cellStyle name="Normal 5 7 4" xfId="10507" xr:uid="{00000000-0005-0000-0000-00009F370000}"/>
    <cellStyle name="Normal 5 8" xfId="4571" xr:uid="{00000000-0005-0000-0000-0000A0370000}"/>
    <cellStyle name="Normal 5 8 2" xfId="11930" xr:uid="{00000000-0005-0000-0000-0000A1370000}"/>
    <cellStyle name="Normal 5 9" xfId="7007" xr:uid="{00000000-0005-0000-0000-0000A2370000}"/>
    <cellStyle name="Normal 5 9 2" xfId="14178" xr:uid="{00000000-0005-0000-0000-0000A3370000}"/>
    <cellStyle name="Normal 55" xfId="1504" xr:uid="{00000000-0005-0000-0000-0000A4370000}"/>
    <cellStyle name="Normal 55 2" xfId="2883" xr:uid="{00000000-0005-0000-0000-0000A5370000}"/>
    <cellStyle name="Normal 55 2 2" xfId="8339" xr:uid="{00000000-0005-0000-0000-0000A6370000}"/>
    <cellStyle name="Normal 55 2 2 2" xfId="15422" xr:uid="{00000000-0005-0000-0000-0000A7370000}"/>
    <cellStyle name="Normal 55 2 3" xfId="10512" xr:uid="{00000000-0005-0000-0000-0000A8370000}"/>
    <cellStyle name="Normal 55 3" xfId="3683" xr:uid="{00000000-0005-0000-0000-0000A9370000}"/>
    <cellStyle name="Normal 55 3 2" xfId="8294" xr:uid="{00000000-0005-0000-0000-0000AA370000}"/>
    <cellStyle name="Normal 55 3 2 2" xfId="15386" xr:uid="{00000000-0005-0000-0000-0000AB370000}"/>
    <cellStyle name="Normal 55 3 3" xfId="11191" xr:uid="{00000000-0005-0000-0000-0000AC370000}"/>
    <cellStyle name="Normal 55 4" xfId="5246" xr:uid="{00000000-0005-0000-0000-0000AD370000}"/>
    <cellStyle name="Normal 55 4 2" xfId="12524" xr:uid="{00000000-0005-0000-0000-0000AE370000}"/>
    <cellStyle name="Normal 55 5" xfId="5827" xr:uid="{00000000-0005-0000-0000-0000AF370000}"/>
    <cellStyle name="Normal 55 5 2" xfId="13105" xr:uid="{00000000-0005-0000-0000-0000B0370000}"/>
    <cellStyle name="Normal 55 6" xfId="7713" xr:uid="{00000000-0005-0000-0000-0000B1370000}"/>
    <cellStyle name="Normal 55 6 2" xfId="14805" xr:uid="{00000000-0005-0000-0000-0000B2370000}"/>
    <cellStyle name="Normal 55 7" xfId="9576" xr:uid="{00000000-0005-0000-0000-0000B3370000}"/>
    <cellStyle name="Normal 6" xfId="57" xr:uid="{00000000-0005-0000-0000-0000B4370000}"/>
    <cellStyle name="Normal 6 2" xfId="1506" xr:uid="{00000000-0005-0000-0000-0000B5370000}"/>
    <cellStyle name="Normal 6 2 2" xfId="1507" xr:uid="{00000000-0005-0000-0000-0000B6370000}"/>
    <cellStyle name="Normal 6 2 2 2" xfId="8662" xr:uid="{00000000-0005-0000-0000-0000B7370000}"/>
    <cellStyle name="Normal 6 2 3" xfId="8604" xr:uid="{00000000-0005-0000-0000-0000B8370000}"/>
    <cellStyle name="Normal 6 3" xfId="2884" xr:uid="{00000000-0005-0000-0000-0000B9370000}"/>
    <cellStyle name="Normal 6 3 2" xfId="8655" xr:uid="{00000000-0005-0000-0000-0000BA370000}"/>
    <cellStyle name="Normal 6 4" xfId="1505" xr:uid="{00000000-0005-0000-0000-0000BB370000}"/>
    <cellStyle name="Normal 7" xfId="58" xr:uid="{00000000-0005-0000-0000-0000BC370000}"/>
    <cellStyle name="Normal 7 2" xfId="1509" xr:uid="{00000000-0005-0000-0000-0000BD370000}"/>
    <cellStyle name="Normal 7 2 2" xfId="3021" xr:uid="{00000000-0005-0000-0000-0000BE370000}"/>
    <cellStyle name="Normal 7 2 3" xfId="8605" xr:uid="{00000000-0005-0000-0000-0000BF370000}"/>
    <cellStyle name="Normal 7 3" xfId="2885" xr:uid="{00000000-0005-0000-0000-0000C0370000}"/>
    <cellStyle name="Normal 7 4" xfId="1508" xr:uid="{00000000-0005-0000-0000-0000C1370000}"/>
    <cellStyle name="Normal 8" xfId="59" xr:uid="{00000000-0005-0000-0000-0000C2370000}"/>
    <cellStyle name="Normal 8 2" xfId="1511" xr:uid="{00000000-0005-0000-0000-0000C3370000}"/>
    <cellStyle name="Normal 8 3" xfId="1512" xr:uid="{00000000-0005-0000-0000-0000C4370000}"/>
    <cellStyle name="Normal 8 3 2" xfId="3026" xr:uid="{00000000-0005-0000-0000-0000C5370000}"/>
    <cellStyle name="Normal 8 4" xfId="2886" xr:uid="{00000000-0005-0000-0000-0000C6370000}"/>
    <cellStyle name="Normal 8 5" xfId="1510" xr:uid="{00000000-0005-0000-0000-0000C7370000}"/>
    <cellStyle name="Normal 9" xfId="60" xr:uid="{00000000-0005-0000-0000-0000C8370000}"/>
    <cellStyle name="Normal 9 2" xfId="1513" xr:uid="{00000000-0005-0000-0000-0000C9370000}"/>
    <cellStyle name="Normal 9 2 2" xfId="2887" xr:uid="{00000000-0005-0000-0000-0000CA370000}"/>
    <cellStyle name="Normal 9 2 2 2" xfId="8340" xr:uid="{00000000-0005-0000-0000-0000CB370000}"/>
    <cellStyle name="Normal 9 2 2 2 2" xfId="15423" xr:uid="{00000000-0005-0000-0000-0000CC370000}"/>
    <cellStyle name="Normal 9 2 2 3" xfId="10513" xr:uid="{00000000-0005-0000-0000-0000CD370000}"/>
    <cellStyle name="Normal 9 2 3" xfId="3681" xr:uid="{00000000-0005-0000-0000-0000CE370000}"/>
    <cellStyle name="Normal 9 2 3 2" xfId="8292" xr:uid="{00000000-0005-0000-0000-0000CF370000}"/>
    <cellStyle name="Normal 9 2 3 2 2" xfId="15384" xr:uid="{00000000-0005-0000-0000-0000D0370000}"/>
    <cellStyle name="Normal 9 2 3 3" xfId="11189" xr:uid="{00000000-0005-0000-0000-0000D1370000}"/>
    <cellStyle name="Normal 9 2 4" xfId="5244" xr:uid="{00000000-0005-0000-0000-0000D2370000}"/>
    <cellStyle name="Normal 9 2 4 2" xfId="12522" xr:uid="{00000000-0005-0000-0000-0000D3370000}"/>
    <cellStyle name="Normal 9 2 5" xfId="5825" xr:uid="{00000000-0005-0000-0000-0000D4370000}"/>
    <cellStyle name="Normal 9 2 5 2" xfId="13103" xr:uid="{00000000-0005-0000-0000-0000D5370000}"/>
    <cellStyle name="Normal 9 2 6" xfId="7711" xr:uid="{00000000-0005-0000-0000-0000D6370000}"/>
    <cellStyle name="Normal 9 2 6 2" xfId="14803" xr:uid="{00000000-0005-0000-0000-0000D7370000}"/>
    <cellStyle name="Normal 9 2 7" xfId="9577" xr:uid="{00000000-0005-0000-0000-0000D8370000}"/>
    <cellStyle name="Note 2" xfId="61" xr:uid="{00000000-0005-0000-0000-0000D9370000}"/>
    <cellStyle name="Note 2 10" xfId="1515" xr:uid="{00000000-0005-0000-0000-0000DA370000}"/>
    <cellStyle name="Note 2 10 2" xfId="4578" xr:uid="{00000000-0005-0000-0000-0000DB370000}"/>
    <cellStyle name="Note 2 10 3" xfId="4577" xr:uid="{00000000-0005-0000-0000-0000DC370000}"/>
    <cellStyle name="Note 2 10 3 2" xfId="11936" xr:uid="{00000000-0005-0000-0000-0000DD370000}"/>
    <cellStyle name="Note 2 10 4" xfId="8400" xr:uid="{00000000-0005-0000-0000-0000DE370000}"/>
    <cellStyle name="Note 2 10 4 2" xfId="15443" xr:uid="{00000000-0005-0000-0000-0000DF370000}"/>
    <cellStyle name="Note 2 11" xfId="1516" xr:uid="{00000000-0005-0000-0000-0000E0370000}"/>
    <cellStyle name="Note 2 11 2" xfId="8489" xr:uid="{00000000-0005-0000-0000-0000E1370000}"/>
    <cellStyle name="Note 2 11 2 2" xfId="15532" xr:uid="{00000000-0005-0000-0000-0000E2370000}"/>
    <cellStyle name="Note 2 12" xfId="1517" xr:uid="{00000000-0005-0000-0000-0000E3370000}"/>
    <cellStyle name="Note 2 12 2" xfId="1518" xr:uid="{00000000-0005-0000-0000-0000E4370000}"/>
    <cellStyle name="Note 2 12 2 2" xfId="2890" xr:uid="{00000000-0005-0000-0000-0000E5370000}"/>
    <cellStyle name="Note 2 12 3" xfId="2889" xr:uid="{00000000-0005-0000-0000-0000E6370000}"/>
    <cellStyle name="Note 2 12 4" xfId="8578" xr:uid="{00000000-0005-0000-0000-0000E7370000}"/>
    <cellStyle name="Note 2 12 4 2" xfId="15621" xr:uid="{00000000-0005-0000-0000-0000E8370000}"/>
    <cellStyle name="Note 2 13" xfId="1519" xr:uid="{00000000-0005-0000-0000-0000E9370000}"/>
    <cellStyle name="Note 2 13 2" xfId="7730" xr:uid="{00000000-0005-0000-0000-0000EA370000}"/>
    <cellStyle name="Note 2 13 2 2" xfId="14822" xr:uid="{00000000-0005-0000-0000-0000EB370000}"/>
    <cellStyle name="Note 2 14" xfId="1520" xr:uid="{00000000-0005-0000-0000-0000EC370000}"/>
    <cellStyle name="Note 2 14 2" xfId="2891" xr:uid="{00000000-0005-0000-0000-0000ED370000}"/>
    <cellStyle name="Note 2 15" xfId="1521" xr:uid="{00000000-0005-0000-0000-0000EE370000}"/>
    <cellStyle name="Note 2 15 2" xfId="2892" xr:uid="{00000000-0005-0000-0000-0000EF370000}"/>
    <cellStyle name="Note 2 16" xfId="1522" xr:uid="{00000000-0005-0000-0000-0000F0370000}"/>
    <cellStyle name="Note 2 16 2" xfId="2893" xr:uid="{00000000-0005-0000-0000-0000F1370000}"/>
    <cellStyle name="Note 2 17" xfId="1523" xr:uid="{00000000-0005-0000-0000-0000F2370000}"/>
    <cellStyle name="Note 2 17 2" xfId="2894" xr:uid="{00000000-0005-0000-0000-0000F3370000}"/>
    <cellStyle name="Note 2 18" xfId="1524" xr:uid="{00000000-0005-0000-0000-0000F4370000}"/>
    <cellStyle name="Note 2 18 2" xfId="2895" xr:uid="{00000000-0005-0000-0000-0000F5370000}"/>
    <cellStyle name="Note 2 19" xfId="1525" xr:uid="{00000000-0005-0000-0000-0000F6370000}"/>
    <cellStyle name="Note 2 19 2" xfId="2896" xr:uid="{00000000-0005-0000-0000-0000F7370000}"/>
    <cellStyle name="Note 2 2" xfId="1526" xr:uid="{00000000-0005-0000-0000-0000F8370000}"/>
    <cellStyle name="Note 2 2 10" xfId="2897" xr:uid="{00000000-0005-0000-0000-0000F9370000}"/>
    <cellStyle name="Note 2 2 11" xfId="3150" xr:uid="{00000000-0005-0000-0000-0000FA370000}"/>
    <cellStyle name="Note 2 2 11 2" xfId="7013" xr:uid="{00000000-0005-0000-0000-0000FB370000}"/>
    <cellStyle name="Note 2 2 11 3" xfId="10661" xr:uid="{00000000-0005-0000-0000-0000FC370000}"/>
    <cellStyle name="Note 2 2 12" xfId="4739" xr:uid="{00000000-0005-0000-0000-0000FD370000}"/>
    <cellStyle name="Note 2 2 12 2" xfId="12017" xr:uid="{00000000-0005-0000-0000-0000FE370000}"/>
    <cellStyle name="Note 2 2 13" xfId="5320" xr:uid="{00000000-0005-0000-0000-0000FF370000}"/>
    <cellStyle name="Note 2 2 13 2" xfId="12598" xr:uid="{00000000-0005-0000-0000-000000380000}"/>
    <cellStyle name="Note 2 2 14" xfId="7206" xr:uid="{00000000-0005-0000-0000-000001380000}"/>
    <cellStyle name="Note 2 2 14 2" xfId="14298" xr:uid="{00000000-0005-0000-0000-000002380000}"/>
    <cellStyle name="Note 2 2 2" xfId="1527" xr:uid="{00000000-0005-0000-0000-000003380000}"/>
    <cellStyle name="Note 2 2 2 2" xfId="1528" xr:uid="{00000000-0005-0000-0000-000004380000}"/>
    <cellStyle name="Note 2 2 2 2 2" xfId="1529" xr:uid="{00000000-0005-0000-0000-000005380000}"/>
    <cellStyle name="Note 2 2 2 2 2 2" xfId="1530" xr:uid="{00000000-0005-0000-0000-000006380000}"/>
    <cellStyle name="Note 2 2 2 2 2 2 2" xfId="2898" xr:uid="{00000000-0005-0000-0000-000007380000}"/>
    <cellStyle name="Note 2 2 2 2 2 2 3" xfId="8265" xr:uid="{00000000-0005-0000-0000-000008380000}"/>
    <cellStyle name="Note 2 2 2 2 2 2 3 2" xfId="15357" xr:uid="{00000000-0005-0000-0000-000009380000}"/>
    <cellStyle name="Note 2 2 2 2 2 3" xfId="3653" xr:uid="{00000000-0005-0000-0000-00000A380000}"/>
    <cellStyle name="Note 2 2 2 2 2 3 2" xfId="4579" xr:uid="{00000000-0005-0000-0000-00000B380000}"/>
    <cellStyle name="Note 2 2 2 2 2 3 3" xfId="11161" xr:uid="{00000000-0005-0000-0000-00000C380000}"/>
    <cellStyle name="Note 2 2 2 2 2 4" xfId="5217" xr:uid="{00000000-0005-0000-0000-00000D380000}"/>
    <cellStyle name="Note 2 2 2 2 2 4 2" xfId="7014" xr:uid="{00000000-0005-0000-0000-00000E380000}"/>
    <cellStyle name="Note 2 2 2 2 2 4 3" xfId="12495" xr:uid="{00000000-0005-0000-0000-00000F380000}"/>
    <cellStyle name="Note 2 2 2 2 2 5" xfId="5798" xr:uid="{00000000-0005-0000-0000-000010380000}"/>
    <cellStyle name="Note 2 2 2 2 2 5 2" xfId="13076" xr:uid="{00000000-0005-0000-0000-000011380000}"/>
    <cellStyle name="Note 2 2 2 2 2 6" xfId="7684" xr:uid="{00000000-0005-0000-0000-000012380000}"/>
    <cellStyle name="Note 2 2 2 2 2 6 2" xfId="14776" xr:uid="{00000000-0005-0000-0000-000013380000}"/>
    <cellStyle name="Note 2 2 2 2 3" xfId="1531" xr:uid="{00000000-0005-0000-0000-000014380000}"/>
    <cellStyle name="Note 2 2 2 2 3 2" xfId="2899" xr:uid="{00000000-0005-0000-0000-000015380000}"/>
    <cellStyle name="Note 2 2 2 2 3 3" xfId="7976" xr:uid="{00000000-0005-0000-0000-000016380000}"/>
    <cellStyle name="Note 2 2 2 2 3 3 2" xfId="15068" xr:uid="{00000000-0005-0000-0000-000017380000}"/>
    <cellStyle name="Note 2 2 2 2 4" xfId="3353" xr:uid="{00000000-0005-0000-0000-000018380000}"/>
    <cellStyle name="Note 2 2 2 2 4 2" xfId="4580" xr:uid="{00000000-0005-0000-0000-000019380000}"/>
    <cellStyle name="Note 2 2 2 2 4 3" xfId="10864" xr:uid="{00000000-0005-0000-0000-00001A380000}"/>
    <cellStyle name="Note 2 2 2 2 5" xfId="4928" xr:uid="{00000000-0005-0000-0000-00001B380000}"/>
    <cellStyle name="Note 2 2 2 2 5 2" xfId="7015" xr:uid="{00000000-0005-0000-0000-00001C380000}"/>
    <cellStyle name="Note 2 2 2 2 5 3" xfId="12206" xr:uid="{00000000-0005-0000-0000-00001D380000}"/>
    <cellStyle name="Note 2 2 2 2 6" xfId="5509" xr:uid="{00000000-0005-0000-0000-00001E380000}"/>
    <cellStyle name="Note 2 2 2 2 6 2" xfId="12787" xr:uid="{00000000-0005-0000-0000-00001F380000}"/>
    <cellStyle name="Note 2 2 2 2 7" xfId="7395" xr:uid="{00000000-0005-0000-0000-000020380000}"/>
    <cellStyle name="Note 2 2 2 2 7 2" xfId="14487" xr:uid="{00000000-0005-0000-0000-000021380000}"/>
    <cellStyle name="Note 2 2 2 3" xfId="1532" xr:uid="{00000000-0005-0000-0000-000022380000}"/>
    <cellStyle name="Note 2 2 2 3 2" xfId="1533" xr:uid="{00000000-0005-0000-0000-000023380000}"/>
    <cellStyle name="Note 2 2 2 3 2 2" xfId="2900" xr:uid="{00000000-0005-0000-0000-000024380000}"/>
    <cellStyle name="Note 2 2 2 3 2 3" xfId="8122" xr:uid="{00000000-0005-0000-0000-000025380000}"/>
    <cellStyle name="Note 2 2 2 3 2 3 2" xfId="15214" xr:uid="{00000000-0005-0000-0000-000026380000}"/>
    <cellStyle name="Note 2 2 2 3 3" xfId="3510" xr:uid="{00000000-0005-0000-0000-000027380000}"/>
    <cellStyle name="Note 2 2 2 3 3 2" xfId="4581" xr:uid="{00000000-0005-0000-0000-000028380000}"/>
    <cellStyle name="Note 2 2 2 3 3 3" xfId="11018" xr:uid="{00000000-0005-0000-0000-000029380000}"/>
    <cellStyle name="Note 2 2 2 3 4" xfId="5074" xr:uid="{00000000-0005-0000-0000-00002A380000}"/>
    <cellStyle name="Note 2 2 2 3 4 2" xfId="7016" xr:uid="{00000000-0005-0000-0000-00002B380000}"/>
    <cellStyle name="Note 2 2 2 3 4 3" xfId="12352" xr:uid="{00000000-0005-0000-0000-00002C380000}"/>
    <cellStyle name="Note 2 2 2 3 5" xfId="5655" xr:uid="{00000000-0005-0000-0000-00002D380000}"/>
    <cellStyle name="Note 2 2 2 3 5 2" xfId="12933" xr:uid="{00000000-0005-0000-0000-00002E380000}"/>
    <cellStyle name="Note 2 2 2 3 6" xfId="7541" xr:uid="{00000000-0005-0000-0000-00002F380000}"/>
    <cellStyle name="Note 2 2 2 3 6 2" xfId="14633" xr:uid="{00000000-0005-0000-0000-000030380000}"/>
    <cellStyle name="Note 2 2 2 4" xfId="1534" xr:uid="{00000000-0005-0000-0000-000031380000}"/>
    <cellStyle name="Note 2 2 2 4 2" xfId="2901" xr:uid="{00000000-0005-0000-0000-000032380000}"/>
    <cellStyle name="Note 2 2 2 4 3" xfId="8469" xr:uid="{00000000-0005-0000-0000-000033380000}"/>
    <cellStyle name="Note 2 2 2 4 3 2" xfId="15512" xr:uid="{00000000-0005-0000-0000-000034380000}"/>
    <cellStyle name="Note 2 2 2 5" xfId="3208" xr:uid="{00000000-0005-0000-0000-000035380000}"/>
    <cellStyle name="Note 2 2 2 5 2" xfId="4582" xr:uid="{00000000-0005-0000-0000-000036380000}"/>
    <cellStyle name="Note 2 2 2 5 3" xfId="8558" xr:uid="{00000000-0005-0000-0000-000037380000}"/>
    <cellStyle name="Note 2 2 2 5 3 2" xfId="15601" xr:uid="{00000000-0005-0000-0000-000038380000}"/>
    <cellStyle name="Note 2 2 2 5 4" xfId="10719" xr:uid="{00000000-0005-0000-0000-000039380000}"/>
    <cellStyle name="Note 2 2 2 6" xfId="4785" xr:uid="{00000000-0005-0000-0000-00003A380000}"/>
    <cellStyle name="Note 2 2 2 6 2" xfId="7017" xr:uid="{00000000-0005-0000-0000-00003B380000}"/>
    <cellStyle name="Note 2 2 2 6 3" xfId="7833" xr:uid="{00000000-0005-0000-0000-00003C380000}"/>
    <cellStyle name="Note 2 2 2 6 3 2" xfId="14925" xr:uid="{00000000-0005-0000-0000-00003D380000}"/>
    <cellStyle name="Note 2 2 2 6 4" xfId="12063" xr:uid="{00000000-0005-0000-0000-00003E380000}"/>
    <cellStyle name="Note 2 2 2 7" xfId="5366" xr:uid="{00000000-0005-0000-0000-00003F380000}"/>
    <cellStyle name="Note 2 2 2 7 2" xfId="12644" xr:uid="{00000000-0005-0000-0000-000040380000}"/>
    <cellStyle name="Note 2 2 2 8" xfId="7252" xr:uid="{00000000-0005-0000-0000-000041380000}"/>
    <cellStyle name="Note 2 2 2 8 2" xfId="14344" xr:uid="{00000000-0005-0000-0000-000042380000}"/>
    <cellStyle name="Note 2 2 3" xfId="1535" xr:uid="{00000000-0005-0000-0000-000043380000}"/>
    <cellStyle name="Note 2 2 3 2" xfId="1536" xr:uid="{00000000-0005-0000-0000-000044380000}"/>
    <cellStyle name="Note 2 2 3 2 2" xfId="1537" xr:uid="{00000000-0005-0000-0000-000045380000}"/>
    <cellStyle name="Note 2 2 3 2 2 2" xfId="2902" xr:uid="{00000000-0005-0000-0000-000046380000}"/>
    <cellStyle name="Note 2 2 3 2 2 3" xfId="8219" xr:uid="{00000000-0005-0000-0000-000047380000}"/>
    <cellStyle name="Note 2 2 3 2 2 3 2" xfId="15311" xr:uid="{00000000-0005-0000-0000-000048380000}"/>
    <cellStyle name="Note 2 2 3 2 3" xfId="3607" xr:uid="{00000000-0005-0000-0000-000049380000}"/>
    <cellStyle name="Note 2 2 3 2 3 2" xfId="4583" xr:uid="{00000000-0005-0000-0000-00004A380000}"/>
    <cellStyle name="Note 2 2 3 2 3 3" xfId="11115" xr:uid="{00000000-0005-0000-0000-00004B380000}"/>
    <cellStyle name="Note 2 2 3 2 4" xfId="5171" xr:uid="{00000000-0005-0000-0000-00004C380000}"/>
    <cellStyle name="Note 2 2 3 2 4 2" xfId="7018" xr:uid="{00000000-0005-0000-0000-00004D380000}"/>
    <cellStyle name="Note 2 2 3 2 4 3" xfId="12449" xr:uid="{00000000-0005-0000-0000-00004E380000}"/>
    <cellStyle name="Note 2 2 3 2 5" xfId="5752" xr:uid="{00000000-0005-0000-0000-00004F380000}"/>
    <cellStyle name="Note 2 2 3 2 5 2" xfId="13030" xr:uid="{00000000-0005-0000-0000-000050380000}"/>
    <cellStyle name="Note 2 2 3 2 6" xfId="7638" xr:uid="{00000000-0005-0000-0000-000051380000}"/>
    <cellStyle name="Note 2 2 3 2 6 2" xfId="14730" xr:uid="{00000000-0005-0000-0000-000052380000}"/>
    <cellStyle name="Note 2 2 3 3" xfId="1538" xr:uid="{00000000-0005-0000-0000-000053380000}"/>
    <cellStyle name="Note 2 2 3 3 2" xfId="2903" xr:uid="{00000000-0005-0000-0000-000054380000}"/>
    <cellStyle name="Note 2 2 3 3 3" xfId="7930" xr:uid="{00000000-0005-0000-0000-000055380000}"/>
    <cellStyle name="Note 2 2 3 3 3 2" xfId="15022" xr:uid="{00000000-0005-0000-0000-000056380000}"/>
    <cellStyle name="Note 2 2 3 4" xfId="3307" xr:uid="{00000000-0005-0000-0000-000057380000}"/>
    <cellStyle name="Note 2 2 3 4 2" xfId="4584" xr:uid="{00000000-0005-0000-0000-000058380000}"/>
    <cellStyle name="Note 2 2 3 4 3" xfId="10818" xr:uid="{00000000-0005-0000-0000-000059380000}"/>
    <cellStyle name="Note 2 2 3 5" xfId="4882" xr:uid="{00000000-0005-0000-0000-00005A380000}"/>
    <cellStyle name="Note 2 2 3 5 2" xfId="7019" xr:uid="{00000000-0005-0000-0000-00005B380000}"/>
    <cellStyle name="Note 2 2 3 5 3" xfId="12160" xr:uid="{00000000-0005-0000-0000-00005C380000}"/>
    <cellStyle name="Note 2 2 3 6" xfId="5463" xr:uid="{00000000-0005-0000-0000-00005D380000}"/>
    <cellStyle name="Note 2 2 3 6 2" xfId="12741" xr:uid="{00000000-0005-0000-0000-00005E380000}"/>
    <cellStyle name="Note 2 2 3 7" xfId="7349" xr:uid="{00000000-0005-0000-0000-00005F380000}"/>
    <cellStyle name="Note 2 2 3 7 2" xfId="14441" xr:uid="{00000000-0005-0000-0000-000060380000}"/>
    <cellStyle name="Note 2 2 4" xfId="1539" xr:uid="{00000000-0005-0000-0000-000061380000}"/>
    <cellStyle name="Note 2 2 4 2" xfId="1540" xr:uid="{00000000-0005-0000-0000-000062380000}"/>
    <cellStyle name="Note 2 2 4 2 2" xfId="2904" xr:uid="{00000000-0005-0000-0000-000063380000}"/>
    <cellStyle name="Note 2 2 4 2 3" xfId="8076" xr:uid="{00000000-0005-0000-0000-000064380000}"/>
    <cellStyle name="Note 2 2 4 2 3 2" xfId="15168" xr:uid="{00000000-0005-0000-0000-000065380000}"/>
    <cellStyle name="Note 2 2 4 3" xfId="3464" xr:uid="{00000000-0005-0000-0000-000066380000}"/>
    <cellStyle name="Note 2 2 4 3 2" xfId="4585" xr:uid="{00000000-0005-0000-0000-000067380000}"/>
    <cellStyle name="Note 2 2 4 3 3" xfId="10972" xr:uid="{00000000-0005-0000-0000-000068380000}"/>
    <cellStyle name="Note 2 2 4 4" xfId="5028" xr:uid="{00000000-0005-0000-0000-000069380000}"/>
    <cellStyle name="Note 2 2 4 4 2" xfId="7020" xr:uid="{00000000-0005-0000-0000-00006A380000}"/>
    <cellStyle name="Note 2 2 4 4 3" xfId="12306" xr:uid="{00000000-0005-0000-0000-00006B380000}"/>
    <cellStyle name="Note 2 2 4 5" xfId="5609" xr:uid="{00000000-0005-0000-0000-00006C380000}"/>
    <cellStyle name="Note 2 2 4 5 2" xfId="12887" xr:uid="{00000000-0005-0000-0000-00006D380000}"/>
    <cellStyle name="Note 2 2 4 6" xfId="7495" xr:uid="{00000000-0005-0000-0000-00006E380000}"/>
    <cellStyle name="Note 2 2 4 6 2" xfId="14587" xr:uid="{00000000-0005-0000-0000-00006F380000}"/>
    <cellStyle name="Note 2 2 5" xfId="1541" xr:uid="{00000000-0005-0000-0000-000070380000}"/>
    <cellStyle name="Note 2 2 5 2" xfId="1542" xr:uid="{00000000-0005-0000-0000-000071380000}"/>
    <cellStyle name="Note 2 2 5 2 2" xfId="2906" xr:uid="{00000000-0005-0000-0000-000072380000}"/>
    <cellStyle name="Note 2 2 5 3" xfId="2905" xr:uid="{00000000-0005-0000-0000-000073380000}"/>
    <cellStyle name="Note 2 2 5 4" xfId="8342" xr:uid="{00000000-0005-0000-0000-000074380000}"/>
    <cellStyle name="Note 2 2 5 4 2" xfId="15425" xr:uid="{00000000-0005-0000-0000-000075380000}"/>
    <cellStyle name="Note 2 2 6" xfId="1543" xr:uid="{00000000-0005-0000-0000-000076380000}"/>
    <cellStyle name="Note 2 2 6 2" xfId="8423" xr:uid="{00000000-0005-0000-0000-000077380000}"/>
    <cellStyle name="Note 2 2 6 2 2" xfId="15466" xr:uid="{00000000-0005-0000-0000-000078380000}"/>
    <cellStyle name="Note 2 2 7" xfId="1544" xr:uid="{00000000-0005-0000-0000-000079380000}"/>
    <cellStyle name="Note 2 2 7 2" xfId="2907" xr:uid="{00000000-0005-0000-0000-00007A380000}"/>
    <cellStyle name="Note 2 2 7 3" xfId="8512" xr:uid="{00000000-0005-0000-0000-00007B380000}"/>
    <cellStyle name="Note 2 2 7 3 2" xfId="15555" xr:uid="{00000000-0005-0000-0000-00007C380000}"/>
    <cellStyle name="Note 2 2 8" xfId="1545" xr:uid="{00000000-0005-0000-0000-00007D380000}"/>
    <cellStyle name="Note 2 2 8 2" xfId="2908" xr:uid="{00000000-0005-0000-0000-00007E380000}"/>
    <cellStyle name="Note 2 2 8 3" xfId="7787" xr:uid="{00000000-0005-0000-0000-00007F380000}"/>
    <cellStyle name="Note 2 2 8 3 2" xfId="14879" xr:uid="{00000000-0005-0000-0000-000080380000}"/>
    <cellStyle name="Note 2 2 9" xfId="1831" xr:uid="{00000000-0005-0000-0000-000081380000}"/>
    <cellStyle name="Note 2 2 9 2" xfId="4586" xr:uid="{00000000-0005-0000-0000-000082380000}"/>
    <cellStyle name="Note 2 2 9 2 2" xfId="11937" xr:uid="{00000000-0005-0000-0000-000083380000}"/>
    <cellStyle name="Note 2 2 9 3" xfId="7021" xr:uid="{00000000-0005-0000-0000-000084380000}"/>
    <cellStyle name="Note 2 2 9 4" xfId="9627" xr:uid="{00000000-0005-0000-0000-000085380000}"/>
    <cellStyle name="Note 2 20" xfId="1785" xr:uid="{00000000-0005-0000-0000-000086380000}"/>
    <cellStyle name="Note 2 20 2" xfId="3014" xr:uid="{00000000-0005-0000-0000-000087380000}"/>
    <cellStyle name="Note 2 20 2 2" xfId="10531" xr:uid="{00000000-0005-0000-0000-000088380000}"/>
    <cellStyle name="Note 2 20 3" xfId="4587" xr:uid="{00000000-0005-0000-0000-000089380000}"/>
    <cellStyle name="Note 2 20 3 2" xfId="11938" xr:uid="{00000000-0005-0000-0000-00008A380000}"/>
    <cellStyle name="Note 2 20 4" xfId="7022" xr:uid="{00000000-0005-0000-0000-00008B380000}"/>
    <cellStyle name="Note 2 20 5" xfId="9593" xr:uid="{00000000-0005-0000-0000-00008C380000}"/>
    <cellStyle name="Note 2 21" xfId="1813" xr:uid="{00000000-0005-0000-0000-00008D380000}"/>
    <cellStyle name="Note 2 21 2" xfId="4588" xr:uid="{00000000-0005-0000-0000-00008E380000}"/>
    <cellStyle name="Note 2 21 2 2" xfId="11939" xr:uid="{00000000-0005-0000-0000-00008F380000}"/>
    <cellStyle name="Note 2 21 3" xfId="7023" xr:uid="{00000000-0005-0000-0000-000090380000}"/>
    <cellStyle name="Note 2 21 4" xfId="9610" xr:uid="{00000000-0005-0000-0000-000091380000}"/>
    <cellStyle name="Note 2 22" xfId="2888" xr:uid="{00000000-0005-0000-0000-000092380000}"/>
    <cellStyle name="Note 2 23" xfId="3078" xr:uid="{00000000-0005-0000-0000-000093380000}"/>
    <cellStyle name="Note 2 23 2" xfId="10589" xr:uid="{00000000-0005-0000-0000-000094380000}"/>
    <cellStyle name="Note 2 24" xfId="4682" xr:uid="{00000000-0005-0000-0000-000095380000}"/>
    <cellStyle name="Note 2 24 2" xfId="11960" xr:uid="{00000000-0005-0000-0000-000096380000}"/>
    <cellStyle name="Note 2 25" xfId="5263" xr:uid="{00000000-0005-0000-0000-000097380000}"/>
    <cellStyle name="Note 2 25 2" xfId="12541" xr:uid="{00000000-0005-0000-0000-000098380000}"/>
    <cellStyle name="Note 2 26" xfId="7132" xr:uid="{00000000-0005-0000-0000-000099380000}"/>
    <cellStyle name="Note 2 26 2" xfId="14224" xr:uid="{00000000-0005-0000-0000-00009A380000}"/>
    <cellStyle name="Note 2 27" xfId="7149" xr:uid="{00000000-0005-0000-0000-00009B380000}"/>
    <cellStyle name="Note 2 27 2" xfId="14241" xr:uid="{00000000-0005-0000-0000-00009C380000}"/>
    <cellStyle name="Note 2 28" xfId="1514" xr:uid="{00000000-0005-0000-0000-00009D380000}"/>
    <cellStyle name="Note 2 29" xfId="8625" xr:uid="{00000000-0005-0000-0000-00009E380000}"/>
    <cellStyle name="Note 2 3" xfId="1546" xr:uid="{00000000-0005-0000-0000-00009F380000}"/>
    <cellStyle name="Note 2 3 2" xfId="1547" xr:uid="{00000000-0005-0000-0000-0000A0380000}"/>
    <cellStyle name="Note 2 3 2 2" xfId="1548" xr:uid="{00000000-0005-0000-0000-0000A1380000}"/>
    <cellStyle name="Note 2 3 2 2 2" xfId="1549" xr:uid="{00000000-0005-0000-0000-0000A2380000}"/>
    <cellStyle name="Note 2 3 2 2 2 2" xfId="2909" xr:uid="{00000000-0005-0000-0000-0000A3380000}"/>
    <cellStyle name="Note 2 3 2 2 2 3" xfId="8242" xr:uid="{00000000-0005-0000-0000-0000A4380000}"/>
    <cellStyle name="Note 2 3 2 2 2 3 2" xfId="15334" xr:uid="{00000000-0005-0000-0000-0000A5380000}"/>
    <cellStyle name="Note 2 3 2 2 3" xfId="3630" xr:uid="{00000000-0005-0000-0000-0000A6380000}"/>
    <cellStyle name="Note 2 3 2 2 3 2" xfId="4589" xr:uid="{00000000-0005-0000-0000-0000A7380000}"/>
    <cellStyle name="Note 2 3 2 2 3 3" xfId="11138" xr:uid="{00000000-0005-0000-0000-0000A8380000}"/>
    <cellStyle name="Note 2 3 2 2 4" xfId="5194" xr:uid="{00000000-0005-0000-0000-0000A9380000}"/>
    <cellStyle name="Note 2 3 2 2 4 2" xfId="7024" xr:uid="{00000000-0005-0000-0000-0000AA380000}"/>
    <cellStyle name="Note 2 3 2 2 4 3" xfId="12472" xr:uid="{00000000-0005-0000-0000-0000AB380000}"/>
    <cellStyle name="Note 2 3 2 2 5" xfId="5775" xr:uid="{00000000-0005-0000-0000-0000AC380000}"/>
    <cellStyle name="Note 2 3 2 2 5 2" xfId="13053" xr:uid="{00000000-0005-0000-0000-0000AD380000}"/>
    <cellStyle name="Note 2 3 2 2 6" xfId="7661" xr:uid="{00000000-0005-0000-0000-0000AE380000}"/>
    <cellStyle name="Note 2 3 2 2 6 2" xfId="14753" xr:uid="{00000000-0005-0000-0000-0000AF380000}"/>
    <cellStyle name="Note 2 3 2 3" xfId="1550" xr:uid="{00000000-0005-0000-0000-0000B0380000}"/>
    <cellStyle name="Note 2 3 2 3 2" xfId="2910" xr:uid="{00000000-0005-0000-0000-0000B1380000}"/>
    <cellStyle name="Note 2 3 2 3 3" xfId="7953" xr:uid="{00000000-0005-0000-0000-0000B2380000}"/>
    <cellStyle name="Note 2 3 2 3 3 2" xfId="15045" xr:uid="{00000000-0005-0000-0000-0000B3380000}"/>
    <cellStyle name="Note 2 3 2 4" xfId="3330" xr:uid="{00000000-0005-0000-0000-0000B4380000}"/>
    <cellStyle name="Note 2 3 2 4 2" xfId="4590" xr:uid="{00000000-0005-0000-0000-0000B5380000}"/>
    <cellStyle name="Note 2 3 2 4 3" xfId="10841" xr:uid="{00000000-0005-0000-0000-0000B6380000}"/>
    <cellStyle name="Note 2 3 2 5" xfId="4905" xr:uid="{00000000-0005-0000-0000-0000B7380000}"/>
    <cellStyle name="Note 2 3 2 5 2" xfId="7025" xr:uid="{00000000-0005-0000-0000-0000B8380000}"/>
    <cellStyle name="Note 2 3 2 5 3" xfId="12183" xr:uid="{00000000-0005-0000-0000-0000B9380000}"/>
    <cellStyle name="Note 2 3 2 6" xfId="5486" xr:uid="{00000000-0005-0000-0000-0000BA380000}"/>
    <cellStyle name="Note 2 3 2 6 2" xfId="12764" xr:uid="{00000000-0005-0000-0000-0000BB380000}"/>
    <cellStyle name="Note 2 3 2 7" xfId="7372" xr:uid="{00000000-0005-0000-0000-0000BC380000}"/>
    <cellStyle name="Note 2 3 2 7 2" xfId="14464" xr:uid="{00000000-0005-0000-0000-0000BD380000}"/>
    <cellStyle name="Note 2 3 3" xfId="1551" xr:uid="{00000000-0005-0000-0000-0000BE380000}"/>
    <cellStyle name="Note 2 3 3 2" xfId="1552" xr:uid="{00000000-0005-0000-0000-0000BF380000}"/>
    <cellStyle name="Note 2 3 3 2 2" xfId="2911" xr:uid="{00000000-0005-0000-0000-0000C0380000}"/>
    <cellStyle name="Note 2 3 3 2 3" xfId="8099" xr:uid="{00000000-0005-0000-0000-0000C1380000}"/>
    <cellStyle name="Note 2 3 3 2 3 2" xfId="15191" xr:uid="{00000000-0005-0000-0000-0000C2380000}"/>
    <cellStyle name="Note 2 3 3 3" xfId="3487" xr:uid="{00000000-0005-0000-0000-0000C3380000}"/>
    <cellStyle name="Note 2 3 3 3 2" xfId="4591" xr:uid="{00000000-0005-0000-0000-0000C4380000}"/>
    <cellStyle name="Note 2 3 3 3 3" xfId="10995" xr:uid="{00000000-0005-0000-0000-0000C5380000}"/>
    <cellStyle name="Note 2 3 3 4" xfId="5051" xr:uid="{00000000-0005-0000-0000-0000C6380000}"/>
    <cellStyle name="Note 2 3 3 4 2" xfId="7026" xr:uid="{00000000-0005-0000-0000-0000C7380000}"/>
    <cellStyle name="Note 2 3 3 4 3" xfId="12329" xr:uid="{00000000-0005-0000-0000-0000C8380000}"/>
    <cellStyle name="Note 2 3 3 5" xfId="5632" xr:uid="{00000000-0005-0000-0000-0000C9380000}"/>
    <cellStyle name="Note 2 3 3 5 2" xfId="12910" xr:uid="{00000000-0005-0000-0000-0000CA380000}"/>
    <cellStyle name="Note 2 3 3 6" xfId="7518" xr:uid="{00000000-0005-0000-0000-0000CB380000}"/>
    <cellStyle name="Note 2 3 3 6 2" xfId="14610" xr:uid="{00000000-0005-0000-0000-0000CC380000}"/>
    <cellStyle name="Note 2 3 4" xfId="1553" xr:uid="{00000000-0005-0000-0000-0000CD380000}"/>
    <cellStyle name="Note 2 3 4 2" xfId="8446" xr:uid="{00000000-0005-0000-0000-0000CE380000}"/>
    <cellStyle name="Note 2 3 4 2 2" xfId="15489" xr:uid="{00000000-0005-0000-0000-0000CF380000}"/>
    <cellStyle name="Note 2 3 5" xfId="1554" xr:uid="{00000000-0005-0000-0000-0000D0380000}"/>
    <cellStyle name="Note 2 3 5 2" xfId="2912" xr:uid="{00000000-0005-0000-0000-0000D1380000}"/>
    <cellStyle name="Note 2 3 5 3" xfId="8535" xr:uid="{00000000-0005-0000-0000-0000D2380000}"/>
    <cellStyle name="Note 2 3 5 3 2" xfId="15578" xr:uid="{00000000-0005-0000-0000-0000D3380000}"/>
    <cellStyle name="Note 2 3 6" xfId="3185" xr:uid="{00000000-0005-0000-0000-0000D4380000}"/>
    <cellStyle name="Note 2 3 6 2" xfId="4592" xr:uid="{00000000-0005-0000-0000-0000D5380000}"/>
    <cellStyle name="Note 2 3 6 3" xfId="7810" xr:uid="{00000000-0005-0000-0000-0000D6380000}"/>
    <cellStyle name="Note 2 3 6 3 2" xfId="14902" xr:uid="{00000000-0005-0000-0000-0000D7380000}"/>
    <cellStyle name="Note 2 3 6 4" xfId="10696" xr:uid="{00000000-0005-0000-0000-0000D8380000}"/>
    <cellStyle name="Note 2 3 7" xfId="4762" xr:uid="{00000000-0005-0000-0000-0000D9380000}"/>
    <cellStyle name="Note 2 3 7 2" xfId="7027" xr:uid="{00000000-0005-0000-0000-0000DA380000}"/>
    <cellStyle name="Note 2 3 7 3" xfId="12040" xr:uid="{00000000-0005-0000-0000-0000DB380000}"/>
    <cellStyle name="Note 2 3 8" xfId="5343" xr:uid="{00000000-0005-0000-0000-0000DC380000}"/>
    <cellStyle name="Note 2 3 8 2" xfId="12621" xr:uid="{00000000-0005-0000-0000-0000DD380000}"/>
    <cellStyle name="Note 2 3 9" xfId="7229" xr:uid="{00000000-0005-0000-0000-0000DE380000}"/>
    <cellStyle name="Note 2 3 9 2" xfId="14321" xr:uid="{00000000-0005-0000-0000-0000DF380000}"/>
    <cellStyle name="Note 2 30" xfId="8694" xr:uid="{00000000-0005-0000-0000-0000E0380000}"/>
    <cellStyle name="Note 2 4" xfId="1555" xr:uid="{00000000-0005-0000-0000-0000E1380000}"/>
    <cellStyle name="Note 2 4 2" xfId="1556" xr:uid="{00000000-0005-0000-0000-0000E2380000}"/>
    <cellStyle name="Note 2 4 2 2" xfId="1557" xr:uid="{00000000-0005-0000-0000-0000E3380000}"/>
    <cellStyle name="Note 2 4 2 2 2" xfId="1558" xr:uid="{00000000-0005-0000-0000-0000E4380000}"/>
    <cellStyle name="Note 2 4 2 2 2 2" xfId="2913" xr:uid="{00000000-0005-0000-0000-0000E5380000}"/>
    <cellStyle name="Note 2 4 2 2 2 3" xfId="8196" xr:uid="{00000000-0005-0000-0000-0000E6380000}"/>
    <cellStyle name="Note 2 4 2 2 2 3 2" xfId="15288" xr:uid="{00000000-0005-0000-0000-0000E7380000}"/>
    <cellStyle name="Note 2 4 2 2 3" xfId="3584" xr:uid="{00000000-0005-0000-0000-0000E8380000}"/>
    <cellStyle name="Note 2 4 2 2 3 2" xfId="4593" xr:uid="{00000000-0005-0000-0000-0000E9380000}"/>
    <cellStyle name="Note 2 4 2 2 3 3" xfId="11092" xr:uid="{00000000-0005-0000-0000-0000EA380000}"/>
    <cellStyle name="Note 2 4 2 2 4" xfId="5148" xr:uid="{00000000-0005-0000-0000-0000EB380000}"/>
    <cellStyle name="Note 2 4 2 2 4 2" xfId="7028" xr:uid="{00000000-0005-0000-0000-0000EC380000}"/>
    <cellStyle name="Note 2 4 2 2 4 3" xfId="12426" xr:uid="{00000000-0005-0000-0000-0000ED380000}"/>
    <cellStyle name="Note 2 4 2 2 5" xfId="5729" xr:uid="{00000000-0005-0000-0000-0000EE380000}"/>
    <cellStyle name="Note 2 4 2 2 5 2" xfId="13007" xr:uid="{00000000-0005-0000-0000-0000EF380000}"/>
    <cellStyle name="Note 2 4 2 2 6" xfId="7615" xr:uid="{00000000-0005-0000-0000-0000F0380000}"/>
    <cellStyle name="Note 2 4 2 2 6 2" xfId="14707" xr:uid="{00000000-0005-0000-0000-0000F1380000}"/>
    <cellStyle name="Note 2 4 2 3" xfId="1559" xr:uid="{00000000-0005-0000-0000-0000F2380000}"/>
    <cellStyle name="Note 2 4 2 3 2" xfId="2914" xr:uid="{00000000-0005-0000-0000-0000F3380000}"/>
    <cellStyle name="Note 2 4 2 3 3" xfId="7907" xr:uid="{00000000-0005-0000-0000-0000F4380000}"/>
    <cellStyle name="Note 2 4 2 3 3 2" xfId="14999" xr:uid="{00000000-0005-0000-0000-0000F5380000}"/>
    <cellStyle name="Note 2 4 2 4" xfId="3284" xr:uid="{00000000-0005-0000-0000-0000F6380000}"/>
    <cellStyle name="Note 2 4 2 4 2" xfId="4594" xr:uid="{00000000-0005-0000-0000-0000F7380000}"/>
    <cellStyle name="Note 2 4 2 4 3" xfId="10795" xr:uid="{00000000-0005-0000-0000-0000F8380000}"/>
    <cellStyle name="Note 2 4 2 5" xfId="4859" xr:uid="{00000000-0005-0000-0000-0000F9380000}"/>
    <cellStyle name="Note 2 4 2 5 2" xfId="7029" xr:uid="{00000000-0005-0000-0000-0000FA380000}"/>
    <cellStyle name="Note 2 4 2 5 3" xfId="12137" xr:uid="{00000000-0005-0000-0000-0000FB380000}"/>
    <cellStyle name="Note 2 4 2 6" xfId="5440" xr:uid="{00000000-0005-0000-0000-0000FC380000}"/>
    <cellStyle name="Note 2 4 2 6 2" xfId="12718" xr:uid="{00000000-0005-0000-0000-0000FD380000}"/>
    <cellStyle name="Note 2 4 2 7" xfId="7326" xr:uid="{00000000-0005-0000-0000-0000FE380000}"/>
    <cellStyle name="Note 2 4 2 7 2" xfId="14418" xr:uid="{00000000-0005-0000-0000-0000FF380000}"/>
    <cellStyle name="Note 2 4 3" xfId="1560" xr:uid="{00000000-0005-0000-0000-000000390000}"/>
    <cellStyle name="Note 2 4 3 2" xfId="1561" xr:uid="{00000000-0005-0000-0000-000001390000}"/>
    <cellStyle name="Note 2 4 3 2 2" xfId="2915" xr:uid="{00000000-0005-0000-0000-000002390000}"/>
    <cellStyle name="Note 2 4 3 2 3" xfId="8056" xr:uid="{00000000-0005-0000-0000-000003390000}"/>
    <cellStyle name="Note 2 4 3 2 3 2" xfId="15148" xr:uid="{00000000-0005-0000-0000-000004390000}"/>
    <cellStyle name="Note 2 4 3 3" xfId="3444" xr:uid="{00000000-0005-0000-0000-000005390000}"/>
    <cellStyle name="Note 2 4 3 3 2" xfId="4595" xr:uid="{00000000-0005-0000-0000-000006390000}"/>
    <cellStyle name="Note 2 4 3 3 3" xfId="10952" xr:uid="{00000000-0005-0000-0000-000007390000}"/>
    <cellStyle name="Note 2 4 3 4" xfId="5008" xr:uid="{00000000-0005-0000-0000-000008390000}"/>
    <cellStyle name="Note 2 4 3 4 2" xfId="7030" xr:uid="{00000000-0005-0000-0000-000009390000}"/>
    <cellStyle name="Note 2 4 3 4 3" xfId="12286" xr:uid="{00000000-0005-0000-0000-00000A390000}"/>
    <cellStyle name="Note 2 4 3 5" xfId="5589" xr:uid="{00000000-0005-0000-0000-00000B390000}"/>
    <cellStyle name="Note 2 4 3 5 2" xfId="12867" xr:uid="{00000000-0005-0000-0000-00000C390000}"/>
    <cellStyle name="Note 2 4 3 6" xfId="7475" xr:uid="{00000000-0005-0000-0000-00000D390000}"/>
    <cellStyle name="Note 2 4 3 6 2" xfId="14567" xr:uid="{00000000-0005-0000-0000-00000E390000}"/>
    <cellStyle name="Note 2 4 4" xfId="1562" xr:uid="{00000000-0005-0000-0000-00000F390000}"/>
    <cellStyle name="Note 2 4 4 2" xfId="2916" xr:uid="{00000000-0005-0000-0000-000010390000}"/>
    <cellStyle name="Note 2 4 4 3" xfId="7764" xr:uid="{00000000-0005-0000-0000-000011390000}"/>
    <cellStyle name="Note 2 4 4 3 2" xfId="14856" xr:uid="{00000000-0005-0000-0000-000012390000}"/>
    <cellStyle name="Note 2 4 5" xfId="3115" xr:uid="{00000000-0005-0000-0000-000013390000}"/>
    <cellStyle name="Note 2 4 5 2" xfId="4596" xr:uid="{00000000-0005-0000-0000-000014390000}"/>
    <cellStyle name="Note 2 4 5 3" xfId="10626" xr:uid="{00000000-0005-0000-0000-000015390000}"/>
    <cellStyle name="Note 2 4 6" xfId="4716" xr:uid="{00000000-0005-0000-0000-000016390000}"/>
    <cellStyle name="Note 2 4 6 2" xfId="7031" xr:uid="{00000000-0005-0000-0000-000017390000}"/>
    <cellStyle name="Note 2 4 6 3" xfId="11994" xr:uid="{00000000-0005-0000-0000-000018390000}"/>
    <cellStyle name="Note 2 4 7" xfId="5297" xr:uid="{00000000-0005-0000-0000-000019390000}"/>
    <cellStyle name="Note 2 4 7 2" xfId="12575" xr:uid="{00000000-0005-0000-0000-00001A390000}"/>
    <cellStyle name="Note 2 4 8" xfId="7183" xr:uid="{00000000-0005-0000-0000-00001B390000}"/>
    <cellStyle name="Note 2 4 8 2" xfId="14275" xr:uid="{00000000-0005-0000-0000-00001C390000}"/>
    <cellStyle name="Note 2 5" xfId="1563" xr:uid="{00000000-0005-0000-0000-00001D390000}"/>
    <cellStyle name="Note 2 5 2" xfId="1564" xr:uid="{00000000-0005-0000-0000-00001E390000}"/>
    <cellStyle name="Note 2 5 2 2" xfId="1565" xr:uid="{00000000-0005-0000-0000-00001F390000}"/>
    <cellStyle name="Note 2 5 2 2 2" xfId="1566" xr:uid="{00000000-0005-0000-0000-000020390000}"/>
    <cellStyle name="Note 2 5 2 2 2 2" xfId="2917" xr:uid="{00000000-0005-0000-0000-000021390000}"/>
    <cellStyle name="Note 2 5 2 2 2 3" xfId="8179" xr:uid="{00000000-0005-0000-0000-000022390000}"/>
    <cellStyle name="Note 2 5 2 2 2 3 2" xfId="15271" xr:uid="{00000000-0005-0000-0000-000023390000}"/>
    <cellStyle name="Note 2 5 2 2 3" xfId="3567" xr:uid="{00000000-0005-0000-0000-000024390000}"/>
    <cellStyle name="Note 2 5 2 2 3 2" xfId="4597" xr:uid="{00000000-0005-0000-0000-000025390000}"/>
    <cellStyle name="Note 2 5 2 2 3 3" xfId="11075" xr:uid="{00000000-0005-0000-0000-000026390000}"/>
    <cellStyle name="Note 2 5 2 2 4" xfId="5131" xr:uid="{00000000-0005-0000-0000-000027390000}"/>
    <cellStyle name="Note 2 5 2 2 4 2" xfId="7032" xr:uid="{00000000-0005-0000-0000-000028390000}"/>
    <cellStyle name="Note 2 5 2 2 4 3" xfId="12409" xr:uid="{00000000-0005-0000-0000-000029390000}"/>
    <cellStyle name="Note 2 5 2 2 5" xfId="5712" xr:uid="{00000000-0005-0000-0000-00002A390000}"/>
    <cellStyle name="Note 2 5 2 2 5 2" xfId="12990" xr:uid="{00000000-0005-0000-0000-00002B390000}"/>
    <cellStyle name="Note 2 5 2 2 6" xfId="7598" xr:uid="{00000000-0005-0000-0000-00002C390000}"/>
    <cellStyle name="Note 2 5 2 2 6 2" xfId="14690" xr:uid="{00000000-0005-0000-0000-00002D390000}"/>
    <cellStyle name="Note 2 5 2 3" xfId="1567" xr:uid="{00000000-0005-0000-0000-00002E390000}"/>
    <cellStyle name="Note 2 5 2 3 2" xfId="2918" xr:uid="{00000000-0005-0000-0000-00002F390000}"/>
    <cellStyle name="Note 2 5 2 3 3" xfId="7890" xr:uid="{00000000-0005-0000-0000-000030390000}"/>
    <cellStyle name="Note 2 5 2 3 3 2" xfId="14982" xr:uid="{00000000-0005-0000-0000-000031390000}"/>
    <cellStyle name="Note 2 5 2 4" xfId="3267" xr:uid="{00000000-0005-0000-0000-000032390000}"/>
    <cellStyle name="Note 2 5 2 4 2" xfId="4598" xr:uid="{00000000-0005-0000-0000-000033390000}"/>
    <cellStyle name="Note 2 5 2 4 3" xfId="10778" xr:uid="{00000000-0005-0000-0000-000034390000}"/>
    <cellStyle name="Note 2 5 2 5" xfId="4842" xr:uid="{00000000-0005-0000-0000-000035390000}"/>
    <cellStyle name="Note 2 5 2 5 2" xfId="7033" xr:uid="{00000000-0005-0000-0000-000036390000}"/>
    <cellStyle name="Note 2 5 2 5 3" xfId="12120" xr:uid="{00000000-0005-0000-0000-000037390000}"/>
    <cellStyle name="Note 2 5 2 6" xfId="5423" xr:uid="{00000000-0005-0000-0000-000038390000}"/>
    <cellStyle name="Note 2 5 2 6 2" xfId="12701" xr:uid="{00000000-0005-0000-0000-000039390000}"/>
    <cellStyle name="Note 2 5 2 7" xfId="7309" xr:uid="{00000000-0005-0000-0000-00003A390000}"/>
    <cellStyle name="Note 2 5 2 7 2" xfId="14401" xr:uid="{00000000-0005-0000-0000-00003B390000}"/>
    <cellStyle name="Note 2 5 3" xfId="1568" xr:uid="{00000000-0005-0000-0000-00003C390000}"/>
    <cellStyle name="Note 2 5 3 2" xfId="1569" xr:uid="{00000000-0005-0000-0000-00003D390000}"/>
    <cellStyle name="Note 2 5 3 2 2" xfId="2919" xr:uid="{00000000-0005-0000-0000-00003E390000}"/>
    <cellStyle name="Note 2 5 3 2 3" xfId="8039" xr:uid="{00000000-0005-0000-0000-00003F390000}"/>
    <cellStyle name="Note 2 5 3 2 3 2" xfId="15131" xr:uid="{00000000-0005-0000-0000-000040390000}"/>
    <cellStyle name="Note 2 5 3 3" xfId="3427" xr:uid="{00000000-0005-0000-0000-000041390000}"/>
    <cellStyle name="Note 2 5 3 3 2" xfId="4599" xr:uid="{00000000-0005-0000-0000-000042390000}"/>
    <cellStyle name="Note 2 5 3 3 3" xfId="10935" xr:uid="{00000000-0005-0000-0000-000043390000}"/>
    <cellStyle name="Note 2 5 3 4" xfId="4991" xr:uid="{00000000-0005-0000-0000-000044390000}"/>
    <cellStyle name="Note 2 5 3 4 2" xfId="7034" xr:uid="{00000000-0005-0000-0000-000045390000}"/>
    <cellStyle name="Note 2 5 3 4 3" xfId="12269" xr:uid="{00000000-0005-0000-0000-000046390000}"/>
    <cellStyle name="Note 2 5 3 5" xfId="5572" xr:uid="{00000000-0005-0000-0000-000047390000}"/>
    <cellStyle name="Note 2 5 3 5 2" xfId="12850" xr:uid="{00000000-0005-0000-0000-000048390000}"/>
    <cellStyle name="Note 2 5 3 6" xfId="7458" xr:uid="{00000000-0005-0000-0000-000049390000}"/>
    <cellStyle name="Note 2 5 3 6 2" xfId="14550" xr:uid="{00000000-0005-0000-0000-00004A390000}"/>
    <cellStyle name="Note 2 5 4" xfId="1570" xr:uid="{00000000-0005-0000-0000-00004B390000}"/>
    <cellStyle name="Note 2 5 4 2" xfId="2920" xr:uid="{00000000-0005-0000-0000-00004C390000}"/>
    <cellStyle name="Note 2 5 4 3" xfId="7747" xr:uid="{00000000-0005-0000-0000-00004D390000}"/>
    <cellStyle name="Note 2 5 4 3 2" xfId="14839" xr:uid="{00000000-0005-0000-0000-00004E390000}"/>
    <cellStyle name="Note 2 5 5" xfId="3098" xr:uid="{00000000-0005-0000-0000-00004F390000}"/>
    <cellStyle name="Note 2 5 5 2" xfId="4600" xr:uid="{00000000-0005-0000-0000-000050390000}"/>
    <cellStyle name="Note 2 5 5 3" xfId="10609" xr:uid="{00000000-0005-0000-0000-000051390000}"/>
    <cellStyle name="Note 2 5 6" xfId="4699" xr:uid="{00000000-0005-0000-0000-000052390000}"/>
    <cellStyle name="Note 2 5 6 2" xfId="7035" xr:uid="{00000000-0005-0000-0000-000053390000}"/>
    <cellStyle name="Note 2 5 6 3" xfId="11977" xr:uid="{00000000-0005-0000-0000-000054390000}"/>
    <cellStyle name="Note 2 5 7" xfId="5280" xr:uid="{00000000-0005-0000-0000-000055390000}"/>
    <cellStyle name="Note 2 5 7 2" xfId="12558" xr:uid="{00000000-0005-0000-0000-000056390000}"/>
    <cellStyle name="Note 2 5 8" xfId="7166" xr:uid="{00000000-0005-0000-0000-000057390000}"/>
    <cellStyle name="Note 2 5 8 2" xfId="14258" xr:uid="{00000000-0005-0000-0000-000058390000}"/>
    <cellStyle name="Note 2 6" xfId="1571" xr:uid="{00000000-0005-0000-0000-000059390000}"/>
    <cellStyle name="Note 2 6 2" xfId="1572" xr:uid="{00000000-0005-0000-0000-00005A390000}"/>
    <cellStyle name="Note 2 6 2 2" xfId="1573" xr:uid="{00000000-0005-0000-0000-00005B390000}"/>
    <cellStyle name="Note 2 6 2 2 2" xfId="1574" xr:uid="{00000000-0005-0000-0000-00005C390000}"/>
    <cellStyle name="Note 2 6 2 2 2 2" xfId="2921" xr:uid="{00000000-0005-0000-0000-00005D390000}"/>
    <cellStyle name="Note 2 6 2 2 2 3" xfId="8285" xr:uid="{00000000-0005-0000-0000-00005E390000}"/>
    <cellStyle name="Note 2 6 2 2 2 3 2" xfId="15377" xr:uid="{00000000-0005-0000-0000-00005F390000}"/>
    <cellStyle name="Note 2 6 2 2 3" xfId="3673" xr:uid="{00000000-0005-0000-0000-000060390000}"/>
    <cellStyle name="Note 2 6 2 2 3 2" xfId="4601" xr:uid="{00000000-0005-0000-0000-000061390000}"/>
    <cellStyle name="Note 2 6 2 2 3 3" xfId="11181" xr:uid="{00000000-0005-0000-0000-000062390000}"/>
    <cellStyle name="Note 2 6 2 2 4" xfId="5237" xr:uid="{00000000-0005-0000-0000-000063390000}"/>
    <cellStyle name="Note 2 6 2 2 4 2" xfId="7036" xr:uid="{00000000-0005-0000-0000-000064390000}"/>
    <cellStyle name="Note 2 6 2 2 4 3" xfId="12515" xr:uid="{00000000-0005-0000-0000-000065390000}"/>
    <cellStyle name="Note 2 6 2 2 5" xfId="5818" xr:uid="{00000000-0005-0000-0000-000066390000}"/>
    <cellStyle name="Note 2 6 2 2 5 2" xfId="13096" xr:uid="{00000000-0005-0000-0000-000067390000}"/>
    <cellStyle name="Note 2 6 2 2 6" xfId="7704" xr:uid="{00000000-0005-0000-0000-000068390000}"/>
    <cellStyle name="Note 2 6 2 2 6 2" xfId="14796" xr:uid="{00000000-0005-0000-0000-000069390000}"/>
    <cellStyle name="Note 2 6 2 3" xfId="1575" xr:uid="{00000000-0005-0000-0000-00006A390000}"/>
    <cellStyle name="Note 2 6 2 3 2" xfId="2922" xr:uid="{00000000-0005-0000-0000-00006B390000}"/>
    <cellStyle name="Note 2 6 2 3 3" xfId="7996" xr:uid="{00000000-0005-0000-0000-00006C390000}"/>
    <cellStyle name="Note 2 6 2 3 3 2" xfId="15088" xr:uid="{00000000-0005-0000-0000-00006D390000}"/>
    <cellStyle name="Note 2 6 2 4" xfId="3373" xr:uid="{00000000-0005-0000-0000-00006E390000}"/>
    <cellStyle name="Note 2 6 2 4 2" xfId="4602" xr:uid="{00000000-0005-0000-0000-00006F390000}"/>
    <cellStyle name="Note 2 6 2 4 3" xfId="10884" xr:uid="{00000000-0005-0000-0000-000070390000}"/>
    <cellStyle name="Note 2 6 2 5" xfId="4948" xr:uid="{00000000-0005-0000-0000-000071390000}"/>
    <cellStyle name="Note 2 6 2 5 2" xfId="7037" xr:uid="{00000000-0005-0000-0000-000072390000}"/>
    <cellStyle name="Note 2 6 2 5 3" xfId="12226" xr:uid="{00000000-0005-0000-0000-000073390000}"/>
    <cellStyle name="Note 2 6 2 6" xfId="5529" xr:uid="{00000000-0005-0000-0000-000074390000}"/>
    <cellStyle name="Note 2 6 2 6 2" xfId="12807" xr:uid="{00000000-0005-0000-0000-000075390000}"/>
    <cellStyle name="Note 2 6 2 7" xfId="7415" xr:uid="{00000000-0005-0000-0000-000076390000}"/>
    <cellStyle name="Note 2 6 2 7 2" xfId="14507" xr:uid="{00000000-0005-0000-0000-000077390000}"/>
    <cellStyle name="Note 2 6 3" xfId="1576" xr:uid="{00000000-0005-0000-0000-000078390000}"/>
    <cellStyle name="Note 2 6 3 2" xfId="1577" xr:uid="{00000000-0005-0000-0000-000079390000}"/>
    <cellStyle name="Note 2 6 3 2 2" xfId="2923" xr:uid="{00000000-0005-0000-0000-00007A390000}"/>
    <cellStyle name="Note 2 6 3 2 3" xfId="8142" xr:uid="{00000000-0005-0000-0000-00007B390000}"/>
    <cellStyle name="Note 2 6 3 2 3 2" xfId="15234" xr:uid="{00000000-0005-0000-0000-00007C390000}"/>
    <cellStyle name="Note 2 6 3 3" xfId="3530" xr:uid="{00000000-0005-0000-0000-00007D390000}"/>
    <cellStyle name="Note 2 6 3 3 2" xfId="4603" xr:uid="{00000000-0005-0000-0000-00007E390000}"/>
    <cellStyle name="Note 2 6 3 3 3" xfId="11038" xr:uid="{00000000-0005-0000-0000-00007F390000}"/>
    <cellStyle name="Note 2 6 3 4" xfId="5094" xr:uid="{00000000-0005-0000-0000-000080390000}"/>
    <cellStyle name="Note 2 6 3 4 2" xfId="7038" xr:uid="{00000000-0005-0000-0000-000081390000}"/>
    <cellStyle name="Note 2 6 3 4 3" xfId="12372" xr:uid="{00000000-0005-0000-0000-000082390000}"/>
    <cellStyle name="Note 2 6 3 5" xfId="5675" xr:uid="{00000000-0005-0000-0000-000083390000}"/>
    <cellStyle name="Note 2 6 3 5 2" xfId="12953" xr:uid="{00000000-0005-0000-0000-000084390000}"/>
    <cellStyle name="Note 2 6 3 6" xfId="7561" xr:uid="{00000000-0005-0000-0000-000085390000}"/>
    <cellStyle name="Note 2 6 3 6 2" xfId="14653" xr:uid="{00000000-0005-0000-0000-000086390000}"/>
    <cellStyle name="Note 2 6 4" xfId="1578" xr:uid="{00000000-0005-0000-0000-000087390000}"/>
    <cellStyle name="Note 2 6 4 2" xfId="2924" xr:uid="{00000000-0005-0000-0000-000088390000}"/>
    <cellStyle name="Note 2 6 4 3" xfId="7853" xr:uid="{00000000-0005-0000-0000-000089390000}"/>
    <cellStyle name="Note 2 6 4 3 2" xfId="14945" xr:uid="{00000000-0005-0000-0000-00008A390000}"/>
    <cellStyle name="Note 2 6 5" xfId="3228" xr:uid="{00000000-0005-0000-0000-00008B390000}"/>
    <cellStyle name="Note 2 6 5 2" xfId="4604" xr:uid="{00000000-0005-0000-0000-00008C390000}"/>
    <cellStyle name="Note 2 6 5 3" xfId="10739" xr:uid="{00000000-0005-0000-0000-00008D390000}"/>
    <cellStyle name="Note 2 6 6" xfId="4805" xr:uid="{00000000-0005-0000-0000-00008E390000}"/>
    <cellStyle name="Note 2 6 6 2" xfId="7039" xr:uid="{00000000-0005-0000-0000-00008F390000}"/>
    <cellStyle name="Note 2 6 6 3" xfId="12083" xr:uid="{00000000-0005-0000-0000-000090390000}"/>
    <cellStyle name="Note 2 6 7" xfId="5386" xr:uid="{00000000-0005-0000-0000-000091390000}"/>
    <cellStyle name="Note 2 6 7 2" xfId="12664" xr:uid="{00000000-0005-0000-0000-000092390000}"/>
    <cellStyle name="Note 2 6 8" xfId="7272" xr:uid="{00000000-0005-0000-0000-000093390000}"/>
    <cellStyle name="Note 2 6 8 2" xfId="14364" xr:uid="{00000000-0005-0000-0000-000094390000}"/>
    <cellStyle name="Note 2 7" xfId="1579" xr:uid="{00000000-0005-0000-0000-000095390000}"/>
    <cellStyle name="Note 2 7 2" xfId="1580" xr:uid="{00000000-0005-0000-0000-000096390000}"/>
    <cellStyle name="Note 2 7 2 2" xfId="1581" xr:uid="{00000000-0005-0000-0000-000097390000}"/>
    <cellStyle name="Note 2 7 2 2 2" xfId="2925" xr:uid="{00000000-0005-0000-0000-000098390000}"/>
    <cellStyle name="Note 2 7 2 2 3" xfId="8162" xr:uid="{00000000-0005-0000-0000-000099390000}"/>
    <cellStyle name="Note 2 7 2 2 3 2" xfId="15254" xr:uid="{00000000-0005-0000-0000-00009A390000}"/>
    <cellStyle name="Note 2 7 2 3" xfId="3550" xr:uid="{00000000-0005-0000-0000-00009B390000}"/>
    <cellStyle name="Note 2 7 2 3 2" xfId="4605" xr:uid="{00000000-0005-0000-0000-00009C390000}"/>
    <cellStyle name="Note 2 7 2 3 3" xfId="11058" xr:uid="{00000000-0005-0000-0000-00009D390000}"/>
    <cellStyle name="Note 2 7 2 4" xfId="5114" xr:uid="{00000000-0005-0000-0000-00009E390000}"/>
    <cellStyle name="Note 2 7 2 4 2" xfId="7040" xr:uid="{00000000-0005-0000-0000-00009F390000}"/>
    <cellStyle name="Note 2 7 2 4 3" xfId="12392" xr:uid="{00000000-0005-0000-0000-0000A0390000}"/>
    <cellStyle name="Note 2 7 2 5" xfId="5695" xr:uid="{00000000-0005-0000-0000-0000A1390000}"/>
    <cellStyle name="Note 2 7 2 5 2" xfId="12973" xr:uid="{00000000-0005-0000-0000-0000A2390000}"/>
    <cellStyle name="Note 2 7 2 6" xfId="7581" xr:uid="{00000000-0005-0000-0000-0000A3390000}"/>
    <cellStyle name="Note 2 7 2 6 2" xfId="14673" xr:uid="{00000000-0005-0000-0000-0000A4390000}"/>
    <cellStyle name="Note 2 7 3" xfId="1582" xr:uid="{00000000-0005-0000-0000-0000A5390000}"/>
    <cellStyle name="Note 2 7 3 2" xfId="2926" xr:uid="{00000000-0005-0000-0000-0000A6390000}"/>
    <cellStyle name="Note 2 7 3 3" xfId="7873" xr:uid="{00000000-0005-0000-0000-0000A7390000}"/>
    <cellStyle name="Note 2 7 3 3 2" xfId="14965" xr:uid="{00000000-0005-0000-0000-0000A8390000}"/>
    <cellStyle name="Note 2 7 4" xfId="3250" xr:uid="{00000000-0005-0000-0000-0000A9390000}"/>
    <cellStyle name="Note 2 7 4 2" xfId="4606" xr:uid="{00000000-0005-0000-0000-0000AA390000}"/>
    <cellStyle name="Note 2 7 4 3" xfId="10761" xr:uid="{00000000-0005-0000-0000-0000AB390000}"/>
    <cellStyle name="Note 2 7 5" xfId="4825" xr:uid="{00000000-0005-0000-0000-0000AC390000}"/>
    <cellStyle name="Note 2 7 5 2" xfId="7041" xr:uid="{00000000-0005-0000-0000-0000AD390000}"/>
    <cellStyle name="Note 2 7 5 3" xfId="12103" xr:uid="{00000000-0005-0000-0000-0000AE390000}"/>
    <cellStyle name="Note 2 7 6" xfId="5406" xr:uid="{00000000-0005-0000-0000-0000AF390000}"/>
    <cellStyle name="Note 2 7 6 2" xfId="12684" xr:uid="{00000000-0005-0000-0000-0000B0390000}"/>
    <cellStyle name="Note 2 7 7" xfId="7292" xr:uid="{00000000-0005-0000-0000-0000B1390000}"/>
    <cellStyle name="Note 2 7 7 2" xfId="14384" xr:uid="{00000000-0005-0000-0000-0000B2390000}"/>
    <cellStyle name="Note 2 8" xfId="1583" xr:uid="{00000000-0005-0000-0000-0000B3390000}"/>
    <cellStyle name="Note 2 8 2" xfId="1584" xr:uid="{00000000-0005-0000-0000-0000B4390000}"/>
    <cellStyle name="Note 2 8 2 2" xfId="2927" xr:uid="{00000000-0005-0000-0000-0000B5390000}"/>
    <cellStyle name="Note 2 8 2 3" xfId="8018" xr:uid="{00000000-0005-0000-0000-0000B6390000}"/>
    <cellStyle name="Note 2 8 2 3 2" xfId="15110" xr:uid="{00000000-0005-0000-0000-0000B7390000}"/>
    <cellStyle name="Note 2 8 3" xfId="3406" xr:uid="{00000000-0005-0000-0000-0000B8390000}"/>
    <cellStyle name="Note 2 8 3 2" xfId="4607" xr:uid="{00000000-0005-0000-0000-0000B9390000}"/>
    <cellStyle name="Note 2 8 3 3" xfId="10914" xr:uid="{00000000-0005-0000-0000-0000BA390000}"/>
    <cellStyle name="Note 2 8 4" xfId="4970" xr:uid="{00000000-0005-0000-0000-0000BB390000}"/>
    <cellStyle name="Note 2 8 4 2" xfId="7042" xr:uid="{00000000-0005-0000-0000-0000BC390000}"/>
    <cellStyle name="Note 2 8 4 3" xfId="12248" xr:uid="{00000000-0005-0000-0000-0000BD390000}"/>
    <cellStyle name="Note 2 8 5" xfId="5551" xr:uid="{00000000-0005-0000-0000-0000BE390000}"/>
    <cellStyle name="Note 2 8 5 2" xfId="12829" xr:uid="{00000000-0005-0000-0000-0000BF390000}"/>
    <cellStyle name="Note 2 8 6" xfId="7437" xr:uid="{00000000-0005-0000-0000-0000C0390000}"/>
    <cellStyle name="Note 2 8 6 2" xfId="14529" xr:uid="{00000000-0005-0000-0000-0000C1390000}"/>
    <cellStyle name="Note 2 9" xfId="1585" xr:uid="{00000000-0005-0000-0000-0000C2390000}"/>
    <cellStyle name="Note 2 9 2" xfId="4608" xr:uid="{00000000-0005-0000-0000-0000C3390000}"/>
    <cellStyle name="Note 2 9 3" xfId="8341" xr:uid="{00000000-0005-0000-0000-0000C4390000}"/>
    <cellStyle name="Note 2 9 3 2" xfId="15424" xr:uid="{00000000-0005-0000-0000-0000C5390000}"/>
    <cellStyle name="Note 3" xfId="1586" xr:uid="{00000000-0005-0000-0000-0000C6390000}"/>
    <cellStyle name="Note 3 2" xfId="1587" xr:uid="{00000000-0005-0000-0000-0000C7390000}"/>
    <cellStyle name="Note 3 2 2" xfId="1588" xr:uid="{00000000-0005-0000-0000-0000C8390000}"/>
    <cellStyle name="Note 3 2 2 2" xfId="1589" xr:uid="{00000000-0005-0000-0000-0000C9390000}"/>
    <cellStyle name="Note 3 2 2 2 2" xfId="1590" xr:uid="{00000000-0005-0000-0000-0000CA390000}"/>
    <cellStyle name="Note 3 2 2 2 2 2" xfId="2928" xr:uid="{00000000-0005-0000-0000-0000CB390000}"/>
    <cellStyle name="Note 3 2 2 2 2 3" xfId="8249" xr:uid="{00000000-0005-0000-0000-0000CC390000}"/>
    <cellStyle name="Note 3 2 2 2 2 3 2" xfId="15341" xr:uid="{00000000-0005-0000-0000-0000CD390000}"/>
    <cellStyle name="Note 3 2 2 2 3" xfId="3637" xr:uid="{00000000-0005-0000-0000-0000CE390000}"/>
    <cellStyle name="Note 3 2 2 2 3 2" xfId="4609" xr:uid="{00000000-0005-0000-0000-0000CF390000}"/>
    <cellStyle name="Note 3 2 2 2 3 3" xfId="11145" xr:uid="{00000000-0005-0000-0000-0000D0390000}"/>
    <cellStyle name="Note 3 2 2 2 4" xfId="5201" xr:uid="{00000000-0005-0000-0000-0000D1390000}"/>
    <cellStyle name="Note 3 2 2 2 4 2" xfId="7043" xr:uid="{00000000-0005-0000-0000-0000D2390000}"/>
    <cellStyle name="Note 3 2 2 2 4 3" xfId="12479" xr:uid="{00000000-0005-0000-0000-0000D3390000}"/>
    <cellStyle name="Note 3 2 2 2 5" xfId="5782" xr:uid="{00000000-0005-0000-0000-0000D4390000}"/>
    <cellStyle name="Note 3 2 2 2 5 2" xfId="13060" xr:uid="{00000000-0005-0000-0000-0000D5390000}"/>
    <cellStyle name="Note 3 2 2 2 6" xfId="7668" xr:uid="{00000000-0005-0000-0000-0000D6390000}"/>
    <cellStyle name="Note 3 2 2 2 6 2" xfId="14760" xr:uid="{00000000-0005-0000-0000-0000D7390000}"/>
    <cellStyle name="Note 3 2 2 3" xfId="1591" xr:uid="{00000000-0005-0000-0000-0000D8390000}"/>
    <cellStyle name="Note 3 2 2 3 2" xfId="2929" xr:uid="{00000000-0005-0000-0000-0000D9390000}"/>
    <cellStyle name="Note 3 2 2 3 3" xfId="7960" xr:uid="{00000000-0005-0000-0000-0000DA390000}"/>
    <cellStyle name="Note 3 2 2 3 3 2" xfId="15052" xr:uid="{00000000-0005-0000-0000-0000DB390000}"/>
    <cellStyle name="Note 3 2 2 4" xfId="3337" xr:uid="{00000000-0005-0000-0000-0000DC390000}"/>
    <cellStyle name="Note 3 2 2 4 2" xfId="4610" xr:uid="{00000000-0005-0000-0000-0000DD390000}"/>
    <cellStyle name="Note 3 2 2 4 3" xfId="10848" xr:uid="{00000000-0005-0000-0000-0000DE390000}"/>
    <cellStyle name="Note 3 2 2 5" xfId="4912" xr:uid="{00000000-0005-0000-0000-0000DF390000}"/>
    <cellStyle name="Note 3 2 2 5 2" xfId="7044" xr:uid="{00000000-0005-0000-0000-0000E0390000}"/>
    <cellStyle name="Note 3 2 2 5 3" xfId="12190" xr:uid="{00000000-0005-0000-0000-0000E1390000}"/>
    <cellStyle name="Note 3 2 2 6" xfId="5493" xr:uid="{00000000-0005-0000-0000-0000E2390000}"/>
    <cellStyle name="Note 3 2 2 6 2" xfId="12771" xr:uid="{00000000-0005-0000-0000-0000E3390000}"/>
    <cellStyle name="Note 3 2 2 7" xfId="7379" xr:uid="{00000000-0005-0000-0000-0000E4390000}"/>
    <cellStyle name="Note 3 2 2 7 2" xfId="14471" xr:uid="{00000000-0005-0000-0000-0000E5390000}"/>
    <cellStyle name="Note 3 2 3" xfId="1592" xr:uid="{00000000-0005-0000-0000-0000E6390000}"/>
    <cellStyle name="Note 3 2 3 2" xfId="1593" xr:uid="{00000000-0005-0000-0000-0000E7390000}"/>
    <cellStyle name="Note 3 2 3 2 2" xfId="2930" xr:uid="{00000000-0005-0000-0000-0000E8390000}"/>
    <cellStyle name="Note 3 2 3 2 3" xfId="8106" xr:uid="{00000000-0005-0000-0000-0000E9390000}"/>
    <cellStyle name="Note 3 2 3 2 3 2" xfId="15198" xr:uid="{00000000-0005-0000-0000-0000EA390000}"/>
    <cellStyle name="Note 3 2 3 3" xfId="3494" xr:uid="{00000000-0005-0000-0000-0000EB390000}"/>
    <cellStyle name="Note 3 2 3 3 2" xfId="4611" xr:uid="{00000000-0005-0000-0000-0000EC390000}"/>
    <cellStyle name="Note 3 2 3 3 3" xfId="11002" xr:uid="{00000000-0005-0000-0000-0000ED390000}"/>
    <cellStyle name="Note 3 2 3 4" xfId="5058" xr:uid="{00000000-0005-0000-0000-0000EE390000}"/>
    <cellStyle name="Note 3 2 3 4 2" xfId="7045" xr:uid="{00000000-0005-0000-0000-0000EF390000}"/>
    <cellStyle name="Note 3 2 3 4 3" xfId="12336" xr:uid="{00000000-0005-0000-0000-0000F0390000}"/>
    <cellStyle name="Note 3 2 3 5" xfId="5639" xr:uid="{00000000-0005-0000-0000-0000F1390000}"/>
    <cellStyle name="Note 3 2 3 5 2" xfId="12917" xr:uid="{00000000-0005-0000-0000-0000F2390000}"/>
    <cellStyle name="Note 3 2 3 6" xfId="7525" xr:uid="{00000000-0005-0000-0000-0000F3390000}"/>
    <cellStyle name="Note 3 2 3 6 2" xfId="14617" xr:uid="{00000000-0005-0000-0000-0000F4390000}"/>
    <cellStyle name="Note 3 2 4" xfId="1594" xr:uid="{00000000-0005-0000-0000-0000F5390000}"/>
    <cellStyle name="Note 3 2 4 2" xfId="2931" xr:uid="{00000000-0005-0000-0000-0000F6390000}"/>
    <cellStyle name="Note 3 2 4 3" xfId="8453" xr:uid="{00000000-0005-0000-0000-0000F7390000}"/>
    <cellStyle name="Note 3 2 4 3 2" xfId="15496" xr:uid="{00000000-0005-0000-0000-0000F8390000}"/>
    <cellStyle name="Note 3 2 5" xfId="3192" xr:uid="{00000000-0005-0000-0000-0000F9390000}"/>
    <cellStyle name="Note 3 2 5 2" xfId="4612" xr:uid="{00000000-0005-0000-0000-0000FA390000}"/>
    <cellStyle name="Note 3 2 5 3" xfId="8542" xr:uid="{00000000-0005-0000-0000-0000FB390000}"/>
    <cellStyle name="Note 3 2 5 3 2" xfId="15585" xr:uid="{00000000-0005-0000-0000-0000FC390000}"/>
    <cellStyle name="Note 3 2 5 4" xfId="10703" xr:uid="{00000000-0005-0000-0000-0000FD390000}"/>
    <cellStyle name="Note 3 2 6" xfId="4769" xr:uid="{00000000-0005-0000-0000-0000FE390000}"/>
    <cellStyle name="Note 3 2 6 2" xfId="7046" xr:uid="{00000000-0005-0000-0000-0000FF390000}"/>
    <cellStyle name="Note 3 2 6 3" xfId="7817" xr:uid="{00000000-0005-0000-0000-0000003A0000}"/>
    <cellStyle name="Note 3 2 6 3 2" xfId="14909" xr:uid="{00000000-0005-0000-0000-0000013A0000}"/>
    <cellStyle name="Note 3 2 6 4" xfId="12047" xr:uid="{00000000-0005-0000-0000-0000023A0000}"/>
    <cellStyle name="Note 3 2 7" xfId="5350" xr:uid="{00000000-0005-0000-0000-0000033A0000}"/>
    <cellStyle name="Note 3 2 7 2" xfId="12628" xr:uid="{00000000-0005-0000-0000-0000043A0000}"/>
    <cellStyle name="Note 3 2 8" xfId="7236" xr:uid="{00000000-0005-0000-0000-0000053A0000}"/>
    <cellStyle name="Note 3 2 8 2" xfId="14328" xr:uid="{00000000-0005-0000-0000-0000063A0000}"/>
    <cellStyle name="Note 3 3" xfId="1595" xr:uid="{00000000-0005-0000-0000-0000073A0000}"/>
    <cellStyle name="Note 3 3 2" xfId="1596" xr:uid="{00000000-0005-0000-0000-0000083A0000}"/>
    <cellStyle name="Note 3 3 2 2" xfId="1597" xr:uid="{00000000-0005-0000-0000-0000093A0000}"/>
    <cellStyle name="Note 3 3 2 2 2" xfId="2932" xr:uid="{00000000-0005-0000-0000-00000A3A0000}"/>
    <cellStyle name="Note 3 3 2 2 3" xfId="8203" xr:uid="{00000000-0005-0000-0000-00000B3A0000}"/>
    <cellStyle name="Note 3 3 2 2 3 2" xfId="15295" xr:uid="{00000000-0005-0000-0000-00000C3A0000}"/>
    <cellStyle name="Note 3 3 2 3" xfId="3591" xr:uid="{00000000-0005-0000-0000-00000D3A0000}"/>
    <cellStyle name="Note 3 3 2 3 2" xfId="4613" xr:uid="{00000000-0005-0000-0000-00000E3A0000}"/>
    <cellStyle name="Note 3 3 2 3 3" xfId="11099" xr:uid="{00000000-0005-0000-0000-00000F3A0000}"/>
    <cellStyle name="Note 3 3 2 4" xfId="5155" xr:uid="{00000000-0005-0000-0000-0000103A0000}"/>
    <cellStyle name="Note 3 3 2 4 2" xfId="7047" xr:uid="{00000000-0005-0000-0000-0000113A0000}"/>
    <cellStyle name="Note 3 3 2 4 3" xfId="12433" xr:uid="{00000000-0005-0000-0000-0000123A0000}"/>
    <cellStyle name="Note 3 3 2 5" xfId="5736" xr:uid="{00000000-0005-0000-0000-0000133A0000}"/>
    <cellStyle name="Note 3 3 2 5 2" xfId="13014" xr:uid="{00000000-0005-0000-0000-0000143A0000}"/>
    <cellStyle name="Note 3 3 2 6" xfId="7622" xr:uid="{00000000-0005-0000-0000-0000153A0000}"/>
    <cellStyle name="Note 3 3 2 6 2" xfId="14714" xr:uid="{00000000-0005-0000-0000-0000163A0000}"/>
    <cellStyle name="Note 3 3 3" xfId="1598" xr:uid="{00000000-0005-0000-0000-0000173A0000}"/>
    <cellStyle name="Note 3 3 3 2" xfId="2933" xr:uid="{00000000-0005-0000-0000-0000183A0000}"/>
    <cellStyle name="Note 3 3 3 3" xfId="7914" xr:uid="{00000000-0005-0000-0000-0000193A0000}"/>
    <cellStyle name="Note 3 3 3 3 2" xfId="15006" xr:uid="{00000000-0005-0000-0000-00001A3A0000}"/>
    <cellStyle name="Note 3 3 4" xfId="3291" xr:uid="{00000000-0005-0000-0000-00001B3A0000}"/>
    <cellStyle name="Note 3 3 4 2" xfId="4614" xr:uid="{00000000-0005-0000-0000-00001C3A0000}"/>
    <cellStyle name="Note 3 3 4 3" xfId="10802" xr:uid="{00000000-0005-0000-0000-00001D3A0000}"/>
    <cellStyle name="Note 3 3 5" xfId="4866" xr:uid="{00000000-0005-0000-0000-00001E3A0000}"/>
    <cellStyle name="Note 3 3 5 2" xfId="7048" xr:uid="{00000000-0005-0000-0000-00001F3A0000}"/>
    <cellStyle name="Note 3 3 5 3" xfId="12144" xr:uid="{00000000-0005-0000-0000-0000203A0000}"/>
    <cellStyle name="Note 3 3 6" xfId="5447" xr:uid="{00000000-0005-0000-0000-0000213A0000}"/>
    <cellStyle name="Note 3 3 6 2" xfId="12725" xr:uid="{00000000-0005-0000-0000-0000223A0000}"/>
    <cellStyle name="Note 3 3 7" xfId="7333" xr:uid="{00000000-0005-0000-0000-0000233A0000}"/>
    <cellStyle name="Note 3 3 7 2" xfId="14425" xr:uid="{00000000-0005-0000-0000-0000243A0000}"/>
    <cellStyle name="Note 3 4" xfId="1599" xr:uid="{00000000-0005-0000-0000-0000253A0000}"/>
    <cellStyle name="Note 3 4 2" xfId="1600" xr:uid="{00000000-0005-0000-0000-0000263A0000}"/>
    <cellStyle name="Note 3 4 2 2" xfId="2934" xr:uid="{00000000-0005-0000-0000-0000273A0000}"/>
    <cellStyle name="Note 3 4 2 3" xfId="8060" xr:uid="{00000000-0005-0000-0000-0000283A0000}"/>
    <cellStyle name="Note 3 4 2 3 2" xfId="15152" xr:uid="{00000000-0005-0000-0000-0000293A0000}"/>
    <cellStyle name="Note 3 4 3" xfId="3448" xr:uid="{00000000-0005-0000-0000-00002A3A0000}"/>
    <cellStyle name="Note 3 4 3 2" xfId="4615" xr:uid="{00000000-0005-0000-0000-00002B3A0000}"/>
    <cellStyle name="Note 3 4 3 3" xfId="10956" xr:uid="{00000000-0005-0000-0000-00002C3A0000}"/>
    <cellStyle name="Note 3 4 4" xfId="5012" xr:uid="{00000000-0005-0000-0000-00002D3A0000}"/>
    <cellStyle name="Note 3 4 4 2" xfId="7049" xr:uid="{00000000-0005-0000-0000-00002E3A0000}"/>
    <cellStyle name="Note 3 4 4 3" xfId="12290" xr:uid="{00000000-0005-0000-0000-00002F3A0000}"/>
    <cellStyle name="Note 3 4 5" xfId="5593" xr:uid="{00000000-0005-0000-0000-0000303A0000}"/>
    <cellStyle name="Note 3 4 5 2" xfId="12871" xr:uid="{00000000-0005-0000-0000-0000313A0000}"/>
    <cellStyle name="Note 3 4 6" xfId="7479" xr:uid="{00000000-0005-0000-0000-0000323A0000}"/>
    <cellStyle name="Note 3 4 6 2" xfId="14571" xr:uid="{00000000-0005-0000-0000-0000333A0000}"/>
    <cellStyle name="Note 3 5" xfId="1601" xr:uid="{00000000-0005-0000-0000-0000343A0000}"/>
    <cellStyle name="Note 3 5 2" xfId="2935" xr:uid="{00000000-0005-0000-0000-0000353A0000}"/>
    <cellStyle name="Note 3 5 3" xfId="8407" xr:uid="{00000000-0005-0000-0000-0000363A0000}"/>
    <cellStyle name="Note 3 5 3 2" xfId="15450" xr:uid="{00000000-0005-0000-0000-0000373A0000}"/>
    <cellStyle name="Note 3 6" xfId="3123" xr:uid="{00000000-0005-0000-0000-0000383A0000}"/>
    <cellStyle name="Note 3 6 2" xfId="4616" xr:uid="{00000000-0005-0000-0000-0000393A0000}"/>
    <cellStyle name="Note 3 6 3" xfId="8496" xr:uid="{00000000-0005-0000-0000-00003A3A0000}"/>
    <cellStyle name="Note 3 6 3 2" xfId="15539" xr:uid="{00000000-0005-0000-0000-00003B3A0000}"/>
    <cellStyle name="Note 3 6 4" xfId="10634" xr:uid="{00000000-0005-0000-0000-00003C3A0000}"/>
    <cellStyle name="Note 3 7" xfId="4723" xr:uid="{00000000-0005-0000-0000-00003D3A0000}"/>
    <cellStyle name="Note 3 7 2" xfId="7050" xr:uid="{00000000-0005-0000-0000-00003E3A0000}"/>
    <cellStyle name="Note 3 7 3" xfId="7771" xr:uid="{00000000-0005-0000-0000-00003F3A0000}"/>
    <cellStyle name="Note 3 7 3 2" xfId="14863" xr:uid="{00000000-0005-0000-0000-0000403A0000}"/>
    <cellStyle name="Note 3 7 4" xfId="12001" xr:uid="{00000000-0005-0000-0000-0000413A0000}"/>
    <cellStyle name="Note 3 8" xfId="5304" xr:uid="{00000000-0005-0000-0000-0000423A0000}"/>
    <cellStyle name="Note 3 8 2" xfId="12582" xr:uid="{00000000-0005-0000-0000-0000433A0000}"/>
    <cellStyle name="Note 3 9" xfId="7190" xr:uid="{00000000-0005-0000-0000-0000443A0000}"/>
    <cellStyle name="Note 3 9 2" xfId="14282" xr:uid="{00000000-0005-0000-0000-0000453A0000}"/>
    <cellStyle name="Note 4" xfId="8587" xr:uid="{00000000-0005-0000-0000-0000463A0000}"/>
    <cellStyle name="Note 4 2" xfId="15630" xr:uid="{00000000-0005-0000-0000-0000473A0000}"/>
    <cellStyle name="Output" xfId="12" builtinId="21" customBuiltin="1"/>
    <cellStyle name="Output 10" xfId="1603" xr:uid="{00000000-0005-0000-0000-0000493A0000}"/>
    <cellStyle name="Output 11" xfId="1604" xr:uid="{00000000-0005-0000-0000-00004A3A0000}"/>
    <cellStyle name="Output 12" xfId="1786" xr:uid="{00000000-0005-0000-0000-00004B3A0000}"/>
    <cellStyle name="Output 12 2" xfId="7051" xr:uid="{00000000-0005-0000-0000-00004C3A0000}"/>
    <cellStyle name="Output 13" xfId="2936" xr:uid="{00000000-0005-0000-0000-00004D3A0000}"/>
    <cellStyle name="Output 14" xfId="1602" xr:uid="{00000000-0005-0000-0000-00004E3A0000}"/>
    <cellStyle name="Output 2" xfId="1605" xr:uid="{00000000-0005-0000-0000-00004F3A0000}"/>
    <cellStyle name="Output 2 2" xfId="8620" xr:uid="{00000000-0005-0000-0000-0000503A0000}"/>
    <cellStyle name="Output 3" xfId="1606" xr:uid="{00000000-0005-0000-0000-0000513A0000}"/>
    <cellStyle name="Output 3 2" xfId="1607" xr:uid="{00000000-0005-0000-0000-0000523A0000}"/>
    <cellStyle name="Output 4" xfId="1608" xr:uid="{00000000-0005-0000-0000-0000533A0000}"/>
    <cellStyle name="Output 4 2" xfId="4618" xr:uid="{00000000-0005-0000-0000-0000543A0000}"/>
    <cellStyle name="Output 4 3" xfId="4617" xr:uid="{00000000-0005-0000-0000-0000553A0000}"/>
    <cellStyle name="Output 5" xfId="1609" xr:uid="{00000000-0005-0000-0000-0000563A0000}"/>
    <cellStyle name="Output 5 2" xfId="1610" xr:uid="{00000000-0005-0000-0000-0000573A0000}"/>
    <cellStyle name="Output 6" xfId="1611" xr:uid="{00000000-0005-0000-0000-0000583A0000}"/>
    <cellStyle name="Output 7" xfId="1612" xr:uid="{00000000-0005-0000-0000-0000593A0000}"/>
    <cellStyle name="Output 8" xfId="1613" xr:uid="{00000000-0005-0000-0000-00005A3A0000}"/>
    <cellStyle name="Output 9" xfId="1614" xr:uid="{00000000-0005-0000-0000-00005B3A0000}"/>
    <cellStyle name="Percent 10" xfId="8586" xr:uid="{00000000-0005-0000-0000-00005C3A0000}"/>
    <cellStyle name="Percent 10 2" xfId="15629" xr:uid="{00000000-0005-0000-0000-00005D3A0000}"/>
    <cellStyle name="Percent 2" xfId="46" xr:uid="{00000000-0005-0000-0000-00005E3A0000}"/>
    <cellStyle name="Percent 2 10" xfId="1616" xr:uid="{00000000-0005-0000-0000-00005F3A0000}"/>
    <cellStyle name="Percent 2 11" xfId="1617" xr:uid="{00000000-0005-0000-0000-0000603A0000}"/>
    <cellStyle name="Percent 2 11 2" xfId="4619" xr:uid="{00000000-0005-0000-0000-0000613A0000}"/>
    <cellStyle name="Percent 2 11 3" xfId="8343" xr:uid="{00000000-0005-0000-0000-0000623A0000}"/>
    <cellStyle name="Percent 2 11 3 2" xfId="15426" xr:uid="{00000000-0005-0000-0000-0000633A0000}"/>
    <cellStyle name="Percent 2 12" xfId="1618" xr:uid="{00000000-0005-0000-0000-0000643A0000}"/>
    <cellStyle name="Percent 2 12 2" xfId="4621" xr:uid="{00000000-0005-0000-0000-0000653A0000}"/>
    <cellStyle name="Percent 2 12 3" xfId="4620" xr:uid="{00000000-0005-0000-0000-0000663A0000}"/>
    <cellStyle name="Percent 2 12 3 2" xfId="11940" xr:uid="{00000000-0005-0000-0000-0000673A0000}"/>
    <cellStyle name="Percent 2 12 4" xfId="8401" xr:uid="{00000000-0005-0000-0000-0000683A0000}"/>
    <cellStyle name="Percent 2 12 4 2" xfId="15444" xr:uid="{00000000-0005-0000-0000-0000693A0000}"/>
    <cellStyle name="Percent 2 13" xfId="1619" xr:uid="{00000000-0005-0000-0000-00006A3A0000}"/>
    <cellStyle name="Percent 2 13 2" xfId="8490" xr:uid="{00000000-0005-0000-0000-00006B3A0000}"/>
    <cellStyle name="Percent 2 13 2 2" xfId="15533" xr:uid="{00000000-0005-0000-0000-00006C3A0000}"/>
    <cellStyle name="Percent 2 14" xfId="1620" xr:uid="{00000000-0005-0000-0000-00006D3A0000}"/>
    <cellStyle name="Percent 2 14 2" xfId="1621" xr:uid="{00000000-0005-0000-0000-00006E3A0000}"/>
    <cellStyle name="Percent 2 14 2 2" xfId="2939" xr:uid="{00000000-0005-0000-0000-00006F3A0000}"/>
    <cellStyle name="Percent 2 14 3" xfId="2938" xr:uid="{00000000-0005-0000-0000-0000703A0000}"/>
    <cellStyle name="Percent 2 14 4" xfId="8579" xr:uid="{00000000-0005-0000-0000-0000713A0000}"/>
    <cellStyle name="Percent 2 14 4 2" xfId="15622" xr:uid="{00000000-0005-0000-0000-0000723A0000}"/>
    <cellStyle name="Percent 2 15" xfId="1622" xr:uid="{00000000-0005-0000-0000-0000733A0000}"/>
    <cellStyle name="Percent 2 15 2" xfId="2940" xr:uid="{00000000-0005-0000-0000-0000743A0000}"/>
    <cellStyle name="Percent 2 15 3" xfId="7731" xr:uid="{00000000-0005-0000-0000-0000753A0000}"/>
    <cellStyle name="Percent 2 15 3 2" xfId="14823" xr:uid="{00000000-0005-0000-0000-0000763A0000}"/>
    <cellStyle name="Percent 2 16" xfId="1623" xr:uid="{00000000-0005-0000-0000-0000773A0000}"/>
    <cellStyle name="Percent 2 16 2" xfId="2941" xr:uid="{00000000-0005-0000-0000-0000783A0000}"/>
    <cellStyle name="Percent 2 17" xfId="1624" xr:uid="{00000000-0005-0000-0000-0000793A0000}"/>
    <cellStyle name="Percent 2 17 2" xfId="2942" xr:uid="{00000000-0005-0000-0000-00007A3A0000}"/>
    <cellStyle name="Percent 2 18" xfId="1625" xr:uid="{00000000-0005-0000-0000-00007B3A0000}"/>
    <cellStyle name="Percent 2 18 2" xfId="2943" xr:uid="{00000000-0005-0000-0000-00007C3A0000}"/>
    <cellStyle name="Percent 2 19" xfId="1626" xr:uid="{00000000-0005-0000-0000-00007D3A0000}"/>
    <cellStyle name="Percent 2 19 2" xfId="2944" xr:uid="{00000000-0005-0000-0000-00007E3A0000}"/>
    <cellStyle name="Percent 2 2" xfId="1627" xr:uid="{00000000-0005-0000-0000-00007F3A0000}"/>
    <cellStyle name="Percent 2 2 10" xfId="2945" xr:uid="{00000000-0005-0000-0000-0000803A0000}"/>
    <cellStyle name="Percent 2 2 11" xfId="3022" xr:uid="{00000000-0005-0000-0000-0000813A0000}"/>
    <cellStyle name="Percent 2 2 11 2" xfId="4622" xr:uid="{00000000-0005-0000-0000-0000823A0000}"/>
    <cellStyle name="Percent 2 2 11 2 2" xfId="11941" xr:uid="{00000000-0005-0000-0000-0000833A0000}"/>
    <cellStyle name="Percent 2 2 11 3" xfId="7052" xr:uid="{00000000-0005-0000-0000-0000843A0000}"/>
    <cellStyle name="Percent 2 2 12" xfId="3152" xr:uid="{00000000-0005-0000-0000-0000853A0000}"/>
    <cellStyle name="Percent 2 2 12 2" xfId="10663" xr:uid="{00000000-0005-0000-0000-0000863A0000}"/>
    <cellStyle name="Percent 2 2 13" xfId="4740" xr:uid="{00000000-0005-0000-0000-0000873A0000}"/>
    <cellStyle name="Percent 2 2 13 2" xfId="12018" xr:uid="{00000000-0005-0000-0000-0000883A0000}"/>
    <cellStyle name="Percent 2 2 14" xfId="5321" xr:uid="{00000000-0005-0000-0000-0000893A0000}"/>
    <cellStyle name="Percent 2 2 14 2" xfId="12599" xr:uid="{00000000-0005-0000-0000-00008A3A0000}"/>
    <cellStyle name="Percent 2 2 15" xfId="7207" xr:uid="{00000000-0005-0000-0000-00008B3A0000}"/>
    <cellStyle name="Percent 2 2 15 2" xfId="14299" xr:uid="{00000000-0005-0000-0000-00008C3A0000}"/>
    <cellStyle name="Percent 2 2 2" xfId="1628" xr:uid="{00000000-0005-0000-0000-00008D3A0000}"/>
    <cellStyle name="Percent 2 2 2 2" xfId="1629" xr:uid="{00000000-0005-0000-0000-00008E3A0000}"/>
    <cellStyle name="Percent 2 2 2 2 2" xfId="1630" xr:uid="{00000000-0005-0000-0000-00008F3A0000}"/>
    <cellStyle name="Percent 2 2 2 2 2 2" xfId="1631" xr:uid="{00000000-0005-0000-0000-0000903A0000}"/>
    <cellStyle name="Percent 2 2 2 2 2 2 2" xfId="2946" xr:uid="{00000000-0005-0000-0000-0000913A0000}"/>
    <cellStyle name="Percent 2 2 2 2 2 2 3" xfId="8266" xr:uid="{00000000-0005-0000-0000-0000923A0000}"/>
    <cellStyle name="Percent 2 2 2 2 2 2 3 2" xfId="15358" xr:uid="{00000000-0005-0000-0000-0000933A0000}"/>
    <cellStyle name="Percent 2 2 2 2 2 3" xfId="3654" xr:uid="{00000000-0005-0000-0000-0000943A0000}"/>
    <cellStyle name="Percent 2 2 2 2 2 3 2" xfId="4623" xr:uid="{00000000-0005-0000-0000-0000953A0000}"/>
    <cellStyle name="Percent 2 2 2 2 2 3 3" xfId="11162" xr:uid="{00000000-0005-0000-0000-0000963A0000}"/>
    <cellStyle name="Percent 2 2 2 2 2 4" xfId="5218" xr:uid="{00000000-0005-0000-0000-0000973A0000}"/>
    <cellStyle name="Percent 2 2 2 2 2 4 2" xfId="7053" xr:uid="{00000000-0005-0000-0000-0000983A0000}"/>
    <cellStyle name="Percent 2 2 2 2 2 4 3" xfId="12496" xr:uid="{00000000-0005-0000-0000-0000993A0000}"/>
    <cellStyle name="Percent 2 2 2 2 2 5" xfId="5799" xr:uid="{00000000-0005-0000-0000-00009A3A0000}"/>
    <cellStyle name="Percent 2 2 2 2 2 5 2" xfId="13077" xr:uid="{00000000-0005-0000-0000-00009B3A0000}"/>
    <cellStyle name="Percent 2 2 2 2 2 6" xfId="7685" xr:uid="{00000000-0005-0000-0000-00009C3A0000}"/>
    <cellStyle name="Percent 2 2 2 2 2 6 2" xfId="14777" xr:uid="{00000000-0005-0000-0000-00009D3A0000}"/>
    <cellStyle name="Percent 2 2 2 2 3" xfId="1632" xr:uid="{00000000-0005-0000-0000-00009E3A0000}"/>
    <cellStyle name="Percent 2 2 2 2 3 2" xfId="2947" xr:uid="{00000000-0005-0000-0000-00009F3A0000}"/>
    <cellStyle name="Percent 2 2 2 2 3 3" xfId="7977" xr:uid="{00000000-0005-0000-0000-0000A03A0000}"/>
    <cellStyle name="Percent 2 2 2 2 3 3 2" xfId="15069" xr:uid="{00000000-0005-0000-0000-0000A13A0000}"/>
    <cellStyle name="Percent 2 2 2 2 4" xfId="3354" xr:uid="{00000000-0005-0000-0000-0000A23A0000}"/>
    <cellStyle name="Percent 2 2 2 2 4 2" xfId="4624" xr:uid="{00000000-0005-0000-0000-0000A33A0000}"/>
    <cellStyle name="Percent 2 2 2 2 4 3" xfId="10865" xr:uid="{00000000-0005-0000-0000-0000A43A0000}"/>
    <cellStyle name="Percent 2 2 2 2 5" xfId="4929" xr:uid="{00000000-0005-0000-0000-0000A53A0000}"/>
    <cellStyle name="Percent 2 2 2 2 5 2" xfId="7054" xr:uid="{00000000-0005-0000-0000-0000A63A0000}"/>
    <cellStyle name="Percent 2 2 2 2 5 3" xfId="12207" xr:uid="{00000000-0005-0000-0000-0000A73A0000}"/>
    <cellStyle name="Percent 2 2 2 2 6" xfId="5510" xr:uid="{00000000-0005-0000-0000-0000A83A0000}"/>
    <cellStyle name="Percent 2 2 2 2 6 2" xfId="12788" xr:uid="{00000000-0005-0000-0000-0000A93A0000}"/>
    <cellStyle name="Percent 2 2 2 2 7" xfId="7396" xr:uid="{00000000-0005-0000-0000-0000AA3A0000}"/>
    <cellStyle name="Percent 2 2 2 2 7 2" xfId="14488" xr:uid="{00000000-0005-0000-0000-0000AB3A0000}"/>
    <cellStyle name="Percent 2 2 2 3" xfId="1633" xr:uid="{00000000-0005-0000-0000-0000AC3A0000}"/>
    <cellStyle name="Percent 2 2 2 3 2" xfId="1634" xr:uid="{00000000-0005-0000-0000-0000AD3A0000}"/>
    <cellStyle name="Percent 2 2 2 3 2 2" xfId="2948" xr:uid="{00000000-0005-0000-0000-0000AE3A0000}"/>
    <cellStyle name="Percent 2 2 2 3 2 3" xfId="8123" xr:uid="{00000000-0005-0000-0000-0000AF3A0000}"/>
    <cellStyle name="Percent 2 2 2 3 2 3 2" xfId="15215" xr:uid="{00000000-0005-0000-0000-0000B03A0000}"/>
    <cellStyle name="Percent 2 2 2 3 3" xfId="3511" xr:uid="{00000000-0005-0000-0000-0000B13A0000}"/>
    <cellStyle name="Percent 2 2 2 3 3 2" xfId="4625" xr:uid="{00000000-0005-0000-0000-0000B23A0000}"/>
    <cellStyle name="Percent 2 2 2 3 3 3" xfId="11019" xr:uid="{00000000-0005-0000-0000-0000B33A0000}"/>
    <cellStyle name="Percent 2 2 2 3 4" xfId="5075" xr:uid="{00000000-0005-0000-0000-0000B43A0000}"/>
    <cellStyle name="Percent 2 2 2 3 4 2" xfId="7055" xr:uid="{00000000-0005-0000-0000-0000B53A0000}"/>
    <cellStyle name="Percent 2 2 2 3 4 3" xfId="12353" xr:uid="{00000000-0005-0000-0000-0000B63A0000}"/>
    <cellStyle name="Percent 2 2 2 3 5" xfId="5656" xr:uid="{00000000-0005-0000-0000-0000B73A0000}"/>
    <cellStyle name="Percent 2 2 2 3 5 2" xfId="12934" xr:uid="{00000000-0005-0000-0000-0000B83A0000}"/>
    <cellStyle name="Percent 2 2 2 3 6" xfId="7542" xr:uid="{00000000-0005-0000-0000-0000B93A0000}"/>
    <cellStyle name="Percent 2 2 2 3 6 2" xfId="14634" xr:uid="{00000000-0005-0000-0000-0000BA3A0000}"/>
    <cellStyle name="Percent 2 2 2 4" xfId="1635" xr:uid="{00000000-0005-0000-0000-0000BB3A0000}"/>
    <cellStyle name="Percent 2 2 2 4 2" xfId="8470" xr:uid="{00000000-0005-0000-0000-0000BC3A0000}"/>
    <cellStyle name="Percent 2 2 2 4 2 2" xfId="15513" xr:uid="{00000000-0005-0000-0000-0000BD3A0000}"/>
    <cellStyle name="Percent 2 2 2 5" xfId="1636" xr:uid="{00000000-0005-0000-0000-0000BE3A0000}"/>
    <cellStyle name="Percent 2 2 2 5 2" xfId="2949" xr:uid="{00000000-0005-0000-0000-0000BF3A0000}"/>
    <cellStyle name="Percent 2 2 2 5 3" xfId="8559" xr:uid="{00000000-0005-0000-0000-0000C03A0000}"/>
    <cellStyle name="Percent 2 2 2 5 3 2" xfId="15602" xr:uid="{00000000-0005-0000-0000-0000C13A0000}"/>
    <cellStyle name="Percent 2 2 2 6" xfId="3209" xr:uid="{00000000-0005-0000-0000-0000C23A0000}"/>
    <cellStyle name="Percent 2 2 2 6 2" xfId="4626" xr:uid="{00000000-0005-0000-0000-0000C33A0000}"/>
    <cellStyle name="Percent 2 2 2 6 3" xfId="7834" xr:uid="{00000000-0005-0000-0000-0000C43A0000}"/>
    <cellStyle name="Percent 2 2 2 6 3 2" xfId="14926" xr:uid="{00000000-0005-0000-0000-0000C53A0000}"/>
    <cellStyle name="Percent 2 2 2 6 4" xfId="10720" xr:uid="{00000000-0005-0000-0000-0000C63A0000}"/>
    <cellStyle name="Percent 2 2 2 7" xfId="4786" xr:uid="{00000000-0005-0000-0000-0000C73A0000}"/>
    <cellStyle name="Percent 2 2 2 7 2" xfId="7056" xr:uid="{00000000-0005-0000-0000-0000C83A0000}"/>
    <cellStyle name="Percent 2 2 2 7 3" xfId="12064" xr:uid="{00000000-0005-0000-0000-0000C93A0000}"/>
    <cellStyle name="Percent 2 2 2 8" xfId="5367" xr:uid="{00000000-0005-0000-0000-0000CA3A0000}"/>
    <cellStyle name="Percent 2 2 2 8 2" xfId="12645" xr:uid="{00000000-0005-0000-0000-0000CB3A0000}"/>
    <cellStyle name="Percent 2 2 2 9" xfId="7253" xr:uid="{00000000-0005-0000-0000-0000CC3A0000}"/>
    <cellStyle name="Percent 2 2 2 9 2" xfId="14345" xr:uid="{00000000-0005-0000-0000-0000CD3A0000}"/>
    <cellStyle name="Percent 2 2 3" xfId="1637" xr:uid="{00000000-0005-0000-0000-0000CE3A0000}"/>
    <cellStyle name="Percent 2 2 3 2" xfId="1638" xr:uid="{00000000-0005-0000-0000-0000CF3A0000}"/>
    <cellStyle name="Percent 2 2 3 2 2" xfId="1639" xr:uid="{00000000-0005-0000-0000-0000D03A0000}"/>
    <cellStyle name="Percent 2 2 3 2 2 2" xfId="2950" xr:uid="{00000000-0005-0000-0000-0000D13A0000}"/>
    <cellStyle name="Percent 2 2 3 2 2 3" xfId="8220" xr:uid="{00000000-0005-0000-0000-0000D23A0000}"/>
    <cellStyle name="Percent 2 2 3 2 2 3 2" xfId="15312" xr:uid="{00000000-0005-0000-0000-0000D33A0000}"/>
    <cellStyle name="Percent 2 2 3 2 3" xfId="3608" xr:uid="{00000000-0005-0000-0000-0000D43A0000}"/>
    <cellStyle name="Percent 2 2 3 2 3 2" xfId="4627" xr:uid="{00000000-0005-0000-0000-0000D53A0000}"/>
    <cellStyle name="Percent 2 2 3 2 3 3" xfId="11116" xr:uid="{00000000-0005-0000-0000-0000D63A0000}"/>
    <cellStyle name="Percent 2 2 3 2 4" xfId="5172" xr:uid="{00000000-0005-0000-0000-0000D73A0000}"/>
    <cellStyle name="Percent 2 2 3 2 4 2" xfId="7057" xr:uid="{00000000-0005-0000-0000-0000D83A0000}"/>
    <cellStyle name="Percent 2 2 3 2 4 3" xfId="12450" xr:uid="{00000000-0005-0000-0000-0000D93A0000}"/>
    <cellStyle name="Percent 2 2 3 2 5" xfId="5753" xr:uid="{00000000-0005-0000-0000-0000DA3A0000}"/>
    <cellStyle name="Percent 2 2 3 2 5 2" xfId="13031" xr:uid="{00000000-0005-0000-0000-0000DB3A0000}"/>
    <cellStyle name="Percent 2 2 3 2 6" xfId="7639" xr:uid="{00000000-0005-0000-0000-0000DC3A0000}"/>
    <cellStyle name="Percent 2 2 3 2 6 2" xfId="14731" xr:uid="{00000000-0005-0000-0000-0000DD3A0000}"/>
    <cellStyle name="Percent 2 2 3 3" xfId="1640" xr:uid="{00000000-0005-0000-0000-0000DE3A0000}"/>
    <cellStyle name="Percent 2 2 3 3 2" xfId="2951" xr:uid="{00000000-0005-0000-0000-0000DF3A0000}"/>
    <cellStyle name="Percent 2 2 3 3 3" xfId="7931" xr:uid="{00000000-0005-0000-0000-0000E03A0000}"/>
    <cellStyle name="Percent 2 2 3 3 3 2" xfId="15023" xr:uid="{00000000-0005-0000-0000-0000E13A0000}"/>
    <cellStyle name="Percent 2 2 3 4" xfId="3308" xr:uid="{00000000-0005-0000-0000-0000E23A0000}"/>
    <cellStyle name="Percent 2 2 3 4 2" xfId="4628" xr:uid="{00000000-0005-0000-0000-0000E33A0000}"/>
    <cellStyle name="Percent 2 2 3 4 3" xfId="10819" xr:uid="{00000000-0005-0000-0000-0000E43A0000}"/>
    <cellStyle name="Percent 2 2 3 5" xfId="4883" xr:uid="{00000000-0005-0000-0000-0000E53A0000}"/>
    <cellStyle name="Percent 2 2 3 5 2" xfId="7058" xr:uid="{00000000-0005-0000-0000-0000E63A0000}"/>
    <cellStyle name="Percent 2 2 3 5 3" xfId="12161" xr:uid="{00000000-0005-0000-0000-0000E73A0000}"/>
    <cellStyle name="Percent 2 2 3 6" xfId="5464" xr:uid="{00000000-0005-0000-0000-0000E83A0000}"/>
    <cellStyle name="Percent 2 2 3 6 2" xfId="12742" xr:uid="{00000000-0005-0000-0000-0000E93A0000}"/>
    <cellStyle name="Percent 2 2 3 7" xfId="7350" xr:uid="{00000000-0005-0000-0000-0000EA3A0000}"/>
    <cellStyle name="Percent 2 2 3 7 2" xfId="14442" xr:uid="{00000000-0005-0000-0000-0000EB3A0000}"/>
    <cellStyle name="Percent 2 2 4" xfId="1641" xr:uid="{00000000-0005-0000-0000-0000EC3A0000}"/>
    <cellStyle name="Percent 2 2 4 2" xfId="1642" xr:uid="{00000000-0005-0000-0000-0000ED3A0000}"/>
    <cellStyle name="Percent 2 2 4 2 2" xfId="2953" xr:uid="{00000000-0005-0000-0000-0000EE3A0000}"/>
    <cellStyle name="Percent 2 2 4 2 3" xfId="8077" xr:uid="{00000000-0005-0000-0000-0000EF3A0000}"/>
    <cellStyle name="Percent 2 2 4 2 3 2" xfId="15169" xr:uid="{00000000-0005-0000-0000-0000F03A0000}"/>
    <cellStyle name="Percent 2 2 4 3" xfId="3465" xr:uid="{00000000-0005-0000-0000-0000F13A0000}"/>
    <cellStyle name="Percent 2 2 4 3 2" xfId="4629" xr:uid="{00000000-0005-0000-0000-0000F23A0000}"/>
    <cellStyle name="Percent 2 2 4 3 3" xfId="10973" xr:uid="{00000000-0005-0000-0000-0000F33A0000}"/>
    <cellStyle name="Percent 2 2 4 4" xfId="5029" xr:uid="{00000000-0005-0000-0000-0000F43A0000}"/>
    <cellStyle name="Percent 2 2 4 4 2" xfId="7059" xr:uid="{00000000-0005-0000-0000-0000F53A0000}"/>
    <cellStyle name="Percent 2 2 4 4 3" xfId="12307" xr:uid="{00000000-0005-0000-0000-0000F63A0000}"/>
    <cellStyle name="Percent 2 2 4 5" xfId="5610" xr:uid="{00000000-0005-0000-0000-0000F73A0000}"/>
    <cellStyle name="Percent 2 2 4 5 2" xfId="12888" xr:uid="{00000000-0005-0000-0000-0000F83A0000}"/>
    <cellStyle name="Percent 2 2 4 6" xfId="7496" xr:uid="{00000000-0005-0000-0000-0000F93A0000}"/>
    <cellStyle name="Percent 2 2 4 6 2" xfId="14588" xr:uid="{00000000-0005-0000-0000-0000FA3A0000}"/>
    <cellStyle name="Percent 2 2 5" xfId="1643" xr:uid="{00000000-0005-0000-0000-0000FB3A0000}"/>
    <cellStyle name="Percent 2 2 5 2" xfId="1644" xr:uid="{00000000-0005-0000-0000-0000FC3A0000}"/>
    <cellStyle name="Percent 2 2 5 2 2" xfId="2955" xr:uid="{00000000-0005-0000-0000-0000FD3A0000}"/>
    <cellStyle name="Percent 2 2 5 3" xfId="2954" xr:uid="{00000000-0005-0000-0000-0000FE3A0000}"/>
    <cellStyle name="Percent 2 2 5 4" xfId="8344" xr:uid="{00000000-0005-0000-0000-0000FF3A0000}"/>
    <cellStyle name="Percent 2 2 5 4 2" xfId="15427" xr:uid="{00000000-0005-0000-0000-0000003B0000}"/>
    <cellStyle name="Percent 2 2 6" xfId="1645" xr:uid="{00000000-0005-0000-0000-0000013B0000}"/>
    <cellStyle name="Percent 2 2 6 2" xfId="8424" xr:uid="{00000000-0005-0000-0000-0000023B0000}"/>
    <cellStyle name="Percent 2 2 6 2 2" xfId="15467" xr:uid="{00000000-0005-0000-0000-0000033B0000}"/>
    <cellStyle name="Percent 2 2 7" xfId="1646" xr:uid="{00000000-0005-0000-0000-0000043B0000}"/>
    <cellStyle name="Percent 2 2 7 2" xfId="2956" xr:uid="{00000000-0005-0000-0000-0000053B0000}"/>
    <cellStyle name="Percent 2 2 7 3" xfId="8513" xr:uid="{00000000-0005-0000-0000-0000063B0000}"/>
    <cellStyle name="Percent 2 2 7 3 2" xfId="15556" xr:uid="{00000000-0005-0000-0000-0000073B0000}"/>
    <cellStyle name="Percent 2 2 8" xfId="1647" xr:uid="{00000000-0005-0000-0000-0000083B0000}"/>
    <cellStyle name="Percent 2 2 8 2" xfId="2957" xr:uid="{00000000-0005-0000-0000-0000093B0000}"/>
    <cellStyle name="Percent 2 2 8 3" xfId="7788" xr:uid="{00000000-0005-0000-0000-00000A3B0000}"/>
    <cellStyle name="Percent 2 2 8 3 2" xfId="14880" xr:uid="{00000000-0005-0000-0000-00000B3B0000}"/>
    <cellStyle name="Percent 2 2 9" xfId="1832" xr:uid="{00000000-0005-0000-0000-00000C3B0000}"/>
    <cellStyle name="Percent 2 2 9 2" xfId="4630" xr:uid="{00000000-0005-0000-0000-00000D3B0000}"/>
    <cellStyle name="Percent 2 2 9 2 2" xfId="11942" xr:uid="{00000000-0005-0000-0000-00000E3B0000}"/>
    <cellStyle name="Percent 2 2 9 3" xfId="7060" xr:uid="{00000000-0005-0000-0000-00000F3B0000}"/>
    <cellStyle name="Percent 2 2 9 4" xfId="9628" xr:uid="{00000000-0005-0000-0000-0000103B0000}"/>
    <cellStyle name="Percent 2 20" xfId="1648" xr:uid="{00000000-0005-0000-0000-0000113B0000}"/>
    <cellStyle name="Percent 2 20 2" xfId="2958" xr:uid="{00000000-0005-0000-0000-0000123B0000}"/>
    <cellStyle name="Percent 2 21" xfId="1787" xr:uid="{00000000-0005-0000-0000-0000133B0000}"/>
    <cellStyle name="Percent 2 21 2" xfId="3015" xr:uid="{00000000-0005-0000-0000-0000143B0000}"/>
    <cellStyle name="Percent 2 21 2 2" xfId="10532" xr:uid="{00000000-0005-0000-0000-0000153B0000}"/>
    <cellStyle name="Percent 2 21 3" xfId="4631" xr:uid="{00000000-0005-0000-0000-0000163B0000}"/>
    <cellStyle name="Percent 2 21 3 2" xfId="11943" xr:uid="{00000000-0005-0000-0000-0000173B0000}"/>
    <cellStyle name="Percent 2 21 4" xfId="7061" xr:uid="{00000000-0005-0000-0000-0000183B0000}"/>
    <cellStyle name="Percent 2 21 5" xfId="9594" xr:uid="{00000000-0005-0000-0000-0000193B0000}"/>
    <cellStyle name="Percent 2 22" xfId="1814" xr:uid="{00000000-0005-0000-0000-00001A3B0000}"/>
    <cellStyle name="Percent 2 22 2" xfId="4632" xr:uid="{00000000-0005-0000-0000-00001B3B0000}"/>
    <cellStyle name="Percent 2 22 2 2" xfId="11944" xr:uid="{00000000-0005-0000-0000-00001C3B0000}"/>
    <cellStyle name="Percent 2 22 3" xfId="7062" xr:uid="{00000000-0005-0000-0000-00001D3B0000}"/>
    <cellStyle name="Percent 2 22 4" xfId="9611" xr:uid="{00000000-0005-0000-0000-00001E3B0000}"/>
    <cellStyle name="Percent 2 23" xfId="2937" xr:uid="{00000000-0005-0000-0000-00001F3B0000}"/>
    <cellStyle name="Percent 2 24" xfId="3080" xr:uid="{00000000-0005-0000-0000-0000203B0000}"/>
    <cellStyle name="Percent 2 24 2" xfId="10591" xr:uid="{00000000-0005-0000-0000-0000213B0000}"/>
    <cellStyle name="Percent 2 25" xfId="4683" xr:uid="{00000000-0005-0000-0000-0000223B0000}"/>
    <cellStyle name="Percent 2 25 2" xfId="11961" xr:uid="{00000000-0005-0000-0000-0000233B0000}"/>
    <cellStyle name="Percent 2 26" xfId="5264" xr:uid="{00000000-0005-0000-0000-0000243B0000}"/>
    <cellStyle name="Percent 2 26 2" xfId="12542" xr:uid="{00000000-0005-0000-0000-0000253B0000}"/>
    <cellStyle name="Percent 2 27" xfId="7133" xr:uid="{00000000-0005-0000-0000-0000263B0000}"/>
    <cellStyle name="Percent 2 27 2" xfId="14225" xr:uid="{00000000-0005-0000-0000-0000273B0000}"/>
    <cellStyle name="Percent 2 28" xfId="7150" xr:uid="{00000000-0005-0000-0000-0000283B0000}"/>
    <cellStyle name="Percent 2 28 2" xfId="14242" xr:uid="{00000000-0005-0000-0000-0000293B0000}"/>
    <cellStyle name="Percent 2 29" xfId="1615" xr:uid="{00000000-0005-0000-0000-00002A3B0000}"/>
    <cellStyle name="Percent 2 3" xfId="1649" xr:uid="{00000000-0005-0000-0000-00002B3B0000}"/>
    <cellStyle name="Percent 2 3 2" xfId="1650" xr:uid="{00000000-0005-0000-0000-00002C3B0000}"/>
    <cellStyle name="Percent 2 3 2 2" xfId="1651" xr:uid="{00000000-0005-0000-0000-00002D3B0000}"/>
    <cellStyle name="Percent 2 3 2 2 2" xfId="1652" xr:uid="{00000000-0005-0000-0000-00002E3B0000}"/>
    <cellStyle name="Percent 2 3 2 2 2 2" xfId="2959" xr:uid="{00000000-0005-0000-0000-00002F3B0000}"/>
    <cellStyle name="Percent 2 3 2 2 2 3" xfId="8243" xr:uid="{00000000-0005-0000-0000-0000303B0000}"/>
    <cellStyle name="Percent 2 3 2 2 2 3 2" xfId="15335" xr:uid="{00000000-0005-0000-0000-0000313B0000}"/>
    <cellStyle name="Percent 2 3 2 2 3" xfId="3631" xr:uid="{00000000-0005-0000-0000-0000323B0000}"/>
    <cellStyle name="Percent 2 3 2 2 3 2" xfId="4633" xr:uid="{00000000-0005-0000-0000-0000333B0000}"/>
    <cellStyle name="Percent 2 3 2 2 3 3" xfId="11139" xr:uid="{00000000-0005-0000-0000-0000343B0000}"/>
    <cellStyle name="Percent 2 3 2 2 4" xfId="5195" xr:uid="{00000000-0005-0000-0000-0000353B0000}"/>
    <cellStyle name="Percent 2 3 2 2 4 2" xfId="7063" xr:uid="{00000000-0005-0000-0000-0000363B0000}"/>
    <cellStyle name="Percent 2 3 2 2 4 3" xfId="12473" xr:uid="{00000000-0005-0000-0000-0000373B0000}"/>
    <cellStyle name="Percent 2 3 2 2 5" xfId="5776" xr:uid="{00000000-0005-0000-0000-0000383B0000}"/>
    <cellStyle name="Percent 2 3 2 2 5 2" xfId="13054" xr:uid="{00000000-0005-0000-0000-0000393B0000}"/>
    <cellStyle name="Percent 2 3 2 2 6" xfId="7662" xr:uid="{00000000-0005-0000-0000-00003A3B0000}"/>
    <cellStyle name="Percent 2 3 2 2 6 2" xfId="14754" xr:uid="{00000000-0005-0000-0000-00003B3B0000}"/>
    <cellStyle name="Percent 2 3 2 3" xfId="1653" xr:uid="{00000000-0005-0000-0000-00003C3B0000}"/>
    <cellStyle name="Percent 2 3 2 3 2" xfId="2960" xr:uid="{00000000-0005-0000-0000-00003D3B0000}"/>
    <cellStyle name="Percent 2 3 2 3 3" xfId="7954" xr:uid="{00000000-0005-0000-0000-00003E3B0000}"/>
    <cellStyle name="Percent 2 3 2 3 3 2" xfId="15046" xr:uid="{00000000-0005-0000-0000-00003F3B0000}"/>
    <cellStyle name="Percent 2 3 2 4" xfId="3331" xr:uid="{00000000-0005-0000-0000-0000403B0000}"/>
    <cellStyle name="Percent 2 3 2 4 2" xfId="4634" xr:uid="{00000000-0005-0000-0000-0000413B0000}"/>
    <cellStyle name="Percent 2 3 2 4 3" xfId="10842" xr:uid="{00000000-0005-0000-0000-0000423B0000}"/>
    <cellStyle name="Percent 2 3 2 5" xfId="4906" xr:uid="{00000000-0005-0000-0000-0000433B0000}"/>
    <cellStyle name="Percent 2 3 2 5 2" xfId="7064" xr:uid="{00000000-0005-0000-0000-0000443B0000}"/>
    <cellStyle name="Percent 2 3 2 5 3" xfId="12184" xr:uid="{00000000-0005-0000-0000-0000453B0000}"/>
    <cellStyle name="Percent 2 3 2 6" xfId="5487" xr:uid="{00000000-0005-0000-0000-0000463B0000}"/>
    <cellStyle name="Percent 2 3 2 6 2" xfId="12765" xr:uid="{00000000-0005-0000-0000-0000473B0000}"/>
    <cellStyle name="Percent 2 3 2 7" xfId="7373" xr:uid="{00000000-0005-0000-0000-0000483B0000}"/>
    <cellStyle name="Percent 2 3 2 7 2" xfId="14465" xr:uid="{00000000-0005-0000-0000-0000493B0000}"/>
    <cellStyle name="Percent 2 3 3" xfId="1654" xr:uid="{00000000-0005-0000-0000-00004A3B0000}"/>
    <cellStyle name="Percent 2 3 3 2" xfId="1655" xr:uid="{00000000-0005-0000-0000-00004B3B0000}"/>
    <cellStyle name="Percent 2 3 3 2 2" xfId="2961" xr:uid="{00000000-0005-0000-0000-00004C3B0000}"/>
    <cellStyle name="Percent 2 3 3 2 3" xfId="8100" xr:uid="{00000000-0005-0000-0000-00004D3B0000}"/>
    <cellStyle name="Percent 2 3 3 2 3 2" xfId="15192" xr:uid="{00000000-0005-0000-0000-00004E3B0000}"/>
    <cellStyle name="Percent 2 3 3 3" xfId="3488" xr:uid="{00000000-0005-0000-0000-00004F3B0000}"/>
    <cellStyle name="Percent 2 3 3 3 2" xfId="4635" xr:uid="{00000000-0005-0000-0000-0000503B0000}"/>
    <cellStyle name="Percent 2 3 3 3 3" xfId="10996" xr:uid="{00000000-0005-0000-0000-0000513B0000}"/>
    <cellStyle name="Percent 2 3 3 4" xfId="5052" xr:uid="{00000000-0005-0000-0000-0000523B0000}"/>
    <cellStyle name="Percent 2 3 3 4 2" xfId="7065" xr:uid="{00000000-0005-0000-0000-0000533B0000}"/>
    <cellStyle name="Percent 2 3 3 4 3" xfId="12330" xr:uid="{00000000-0005-0000-0000-0000543B0000}"/>
    <cellStyle name="Percent 2 3 3 5" xfId="5633" xr:uid="{00000000-0005-0000-0000-0000553B0000}"/>
    <cellStyle name="Percent 2 3 3 5 2" xfId="12911" xr:uid="{00000000-0005-0000-0000-0000563B0000}"/>
    <cellStyle name="Percent 2 3 3 6" xfId="7519" xr:uid="{00000000-0005-0000-0000-0000573B0000}"/>
    <cellStyle name="Percent 2 3 3 6 2" xfId="14611" xr:uid="{00000000-0005-0000-0000-0000583B0000}"/>
    <cellStyle name="Percent 2 3 4" xfId="1656" xr:uid="{00000000-0005-0000-0000-0000593B0000}"/>
    <cellStyle name="Percent 2 3 4 2" xfId="4636" xr:uid="{00000000-0005-0000-0000-00005A3B0000}"/>
    <cellStyle name="Percent 2 3 4 3" xfId="8447" xr:uid="{00000000-0005-0000-0000-00005B3B0000}"/>
    <cellStyle name="Percent 2 3 4 3 2" xfId="15490" xr:uid="{00000000-0005-0000-0000-00005C3B0000}"/>
    <cellStyle name="Percent 2 3 5" xfId="1657" xr:uid="{00000000-0005-0000-0000-00005D3B0000}"/>
    <cellStyle name="Percent 2 3 5 2" xfId="2962" xr:uid="{00000000-0005-0000-0000-00005E3B0000}"/>
    <cellStyle name="Percent 2 3 5 3" xfId="8536" xr:uid="{00000000-0005-0000-0000-00005F3B0000}"/>
    <cellStyle name="Percent 2 3 5 3 2" xfId="15579" xr:uid="{00000000-0005-0000-0000-0000603B0000}"/>
    <cellStyle name="Percent 2 3 6" xfId="3186" xr:uid="{00000000-0005-0000-0000-0000613B0000}"/>
    <cellStyle name="Percent 2 3 6 2" xfId="7066" xr:uid="{00000000-0005-0000-0000-0000623B0000}"/>
    <cellStyle name="Percent 2 3 6 3" xfId="7811" xr:uid="{00000000-0005-0000-0000-0000633B0000}"/>
    <cellStyle name="Percent 2 3 6 3 2" xfId="14903" xr:uid="{00000000-0005-0000-0000-0000643B0000}"/>
    <cellStyle name="Percent 2 3 6 4" xfId="10697" xr:uid="{00000000-0005-0000-0000-0000653B0000}"/>
    <cellStyle name="Percent 2 3 7" xfId="4763" xr:uid="{00000000-0005-0000-0000-0000663B0000}"/>
    <cellStyle name="Percent 2 3 7 2" xfId="12041" xr:uid="{00000000-0005-0000-0000-0000673B0000}"/>
    <cellStyle name="Percent 2 3 8" xfId="5344" xr:uid="{00000000-0005-0000-0000-0000683B0000}"/>
    <cellStyle name="Percent 2 3 8 2" xfId="12622" xr:uid="{00000000-0005-0000-0000-0000693B0000}"/>
    <cellStyle name="Percent 2 3 9" xfId="7230" xr:uid="{00000000-0005-0000-0000-00006A3B0000}"/>
    <cellStyle name="Percent 2 3 9 2" xfId="14322" xr:uid="{00000000-0005-0000-0000-00006B3B0000}"/>
    <cellStyle name="Percent 2 30" xfId="8693" xr:uid="{00000000-0005-0000-0000-00006C3B0000}"/>
    <cellStyle name="Percent 2 4" xfId="1658" xr:uid="{00000000-0005-0000-0000-00006D3B0000}"/>
    <cellStyle name="Percent 2 4 2" xfId="1659" xr:uid="{00000000-0005-0000-0000-00006E3B0000}"/>
    <cellStyle name="Percent 2 4 2 2" xfId="1660" xr:uid="{00000000-0005-0000-0000-00006F3B0000}"/>
    <cellStyle name="Percent 2 4 2 2 2" xfId="1661" xr:uid="{00000000-0005-0000-0000-0000703B0000}"/>
    <cellStyle name="Percent 2 4 2 2 2 2" xfId="2963" xr:uid="{00000000-0005-0000-0000-0000713B0000}"/>
    <cellStyle name="Percent 2 4 2 2 2 3" xfId="8197" xr:uid="{00000000-0005-0000-0000-0000723B0000}"/>
    <cellStyle name="Percent 2 4 2 2 2 3 2" xfId="15289" xr:uid="{00000000-0005-0000-0000-0000733B0000}"/>
    <cellStyle name="Percent 2 4 2 2 3" xfId="3585" xr:uid="{00000000-0005-0000-0000-0000743B0000}"/>
    <cellStyle name="Percent 2 4 2 2 3 2" xfId="4637" xr:uid="{00000000-0005-0000-0000-0000753B0000}"/>
    <cellStyle name="Percent 2 4 2 2 3 3" xfId="11093" xr:uid="{00000000-0005-0000-0000-0000763B0000}"/>
    <cellStyle name="Percent 2 4 2 2 4" xfId="5149" xr:uid="{00000000-0005-0000-0000-0000773B0000}"/>
    <cellStyle name="Percent 2 4 2 2 4 2" xfId="7067" xr:uid="{00000000-0005-0000-0000-0000783B0000}"/>
    <cellStyle name="Percent 2 4 2 2 4 3" xfId="12427" xr:uid="{00000000-0005-0000-0000-0000793B0000}"/>
    <cellStyle name="Percent 2 4 2 2 5" xfId="5730" xr:uid="{00000000-0005-0000-0000-00007A3B0000}"/>
    <cellStyle name="Percent 2 4 2 2 5 2" xfId="13008" xr:uid="{00000000-0005-0000-0000-00007B3B0000}"/>
    <cellStyle name="Percent 2 4 2 2 6" xfId="7616" xr:uid="{00000000-0005-0000-0000-00007C3B0000}"/>
    <cellStyle name="Percent 2 4 2 2 6 2" xfId="14708" xr:uid="{00000000-0005-0000-0000-00007D3B0000}"/>
    <cellStyle name="Percent 2 4 2 3" xfId="1662" xr:uid="{00000000-0005-0000-0000-00007E3B0000}"/>
    <cellStyle name="Percent 2 4 2 3 2" xfId="2964" xr:uid="{00000000-0005-0000-0000-00007F3B0000}"/>
    <cellStyle name="Percent 2 4 2 3 3" xfId="7908" xr:uid="{00000000-0005-0000-0000-0000803B0000}"/>
    <cellStyle name="Percent 2 4 2 3 3 2" xfId="15000" xr:uid="{00000000-0005-0000-0000-0000813B0000}"/>
    <cellStyle name="Percent 2 4 2 4" xfId="3285" xr:uid="{00000000-0005-0000-0000-0000823B0000}"/>
    <cellStyle name="Percent 2 4 2 4 2" xfId="4638" xr:uid="{00000000-0005-0000-0000-0000833B0000}"/>
    <cellStyle name="Percent 2 4 2 4 3" xfId="10796" xr:uid="{00000000-0005-0000-0000-0000843B0000}"/>
    <cellStyle name="Percent 2 4 2 5" xfId="4860" xr:uid="{00000000-0005-0000-0000-0000853B0000}"/>
    <cellStyle name="Percent 2 4 2 5 2" xfId="7068" xr:uid="{00000000-0005-0000-0000-0000863B0000}"/>
    <cellStyle name="Percent 2 4 2 5 3" xfId="12138" xr:uid="{00000000-0005-0000-0000-0000873B0000}"/>
    <cellStyle name="Percent 2 4 2 6" xfId="5441" xr:uid="{00000000-0005-0000-0000-0000883B0000}"/>
    <cellStyle name="Percent 2 4 2 6 2" xfId="12719" xr:uid="{00000000-0005-0000-0000-0000893B0000}"/>
    <cellStyle name="Percent 2 4 2 7" xfId="7327" xr:uid="{00000000-0005-0000-0000-00008A3B0000}"/>
    <cellStyle name="Percent 2 4 2 7 2" xfId="14419" xr:uid="{00000000-0005-0000-0000-00008B3B0000}"/>
    <cellStyle name="Percent 2 4 3" xfId="1663" xr:uid="{00000000-0005-0000-0000-00008C3B0000}"/>
    <cellStyle name="Percent 2 4 3 2" xfId="1664" xr:uid="{00000000-0005-0000-0000-00008D3B0000}"/>
    <cellStyle name="Percent 2 4 3 2 2" xfId="2965" xr:uid="{00000000-0005-0000-0000-00008E3B0000}"/>
    <cellStyle name="Percent 2 4 3 2 3" xfId="8057" xr:uid="{00000000-0005-0000-0000-00008F3B0000}"/>
    <cellStyle name="Percent 2 4 3 2 3 2" xfId="15149" xr:uid="{00000000-0005-0000-0000-0000903B0000}"/>
    <cellStyle name="Percent 2 4 3 3" xfId="3445" xr:uid="{00000000-0005-0000-0000-0000913B0000}"/>
    <cellStyle name="Percent 2 4 3 3 2" xfId="4639" xr:uid="{00000000-0005-0000-0000-0000923B0000}"/>
    <cellStyle name="Percent 2 4 3 3 3" xfId="10953" xr:uid="{00000000-0005-0000-0000-0000933B0000}"/>
    <cellStyle name="Percent 2 4 3 4" xfId="5009" xr:uid="{00000000-0005-0000-0000-0000943B0000}"/>
    <cellStyle name="Percent 2 4 3 4 2" xfId="7069" xr:uid="{00000000-0005-0000-0000-0000953B0000}"/>
    <cellStyle name="Percent 2 4 3 4 3" xfId="12287" xr:uid="{00000000-0005-0000-0000-0000963B0000}"/>
    <cellStyle name="Percent 2 4 3 5" xfId="5590" xr:uid="{00000000-0005-0000-0000-0000973B0000}"/>
    <cellStyle name="Percent 2 4 3 5 2" xfId="12868" xr:uid="{00000000-0005-0000-0000-0000983B0000}"/>
    <cellStyle name="Percent 2 4 3 6" xfId="7476" xr:uid="{00000000-0005-0000-0000-0000993B0000}"/>
    <cellStyle name="Percent 2 4 3 6 2" xfId="14568" xr:uid="{00000000-0005-0000-0000-00009A3B0000}"/>
    <cellStyle name="Percent 2 4 4" xfId="1665" xr:uid="{00000000-0005-0000-0000-00009B3B0000}"/>
    <cellStyle name="Percent 2 4 4 2" xfId="7765" xr:uid="{00000000-0005-0000-0000-00009C3B0000}"/>
    <cellStyle name="Percent 2 4 4 2 2" xfId="14857" xr:uid="{00000000-0005-0000-0000-00009D3B0000}"/>
    <cellStyle name="Percent 2 4 5" xfId="1666" xr:uid="{00000000-0005-0000-0000-00009E3B0000}"/>
    <cellStyle name="Percent 2 4 5 2" xfId="2966" xr:uid="{00000000-0005-0000-0000-00009F3B0000}"/>
    <cellStyle name="Percent 2 4 6" xfId="3116" xr:uid="{00000000-0005-0000-0000-0000A03B0000}"/>
    <cellStyle name="Percent 2 4 6 2" xfId="4640" xr:uid="{00000000-0005-0000-0000-0000A13B0000}"/>
    <cellStyle name="Percent 2 4 6 3" xfId="10627" xr:uid="{00000000-0005-0000-0000-0000A23B0000}"/>
    <cellStyle name="Percent 2 4 7" xfId="4717" xr:uid="{00000000-0005-0000-0000-0000A33B0000}"/>
    <cellStyle name="Percent 2 4 7 2" xfId="7070" xr:uid="{00000000-0005-0000-0000-0000A43B0000}"/>
    <cellStyle name="Percent 2 4 7 3" xfId="11995" xr:uid="{00000000-0005-0000-0000-0000A53B0000}"/>
    <cellStyle name="Percent 2 4 8" xfId="5298" xr:uid="{00000000-0005-0000-0000-0000A63B0000}"/>
    <cellStyle name="Percent 2 4 8 2" xfId="12576" xr:uid="{00000000-0005-0000-0000-0000A73B0000}"/>
    <cellStyle name="Percent 2 4 9" xfId="7184" xr:uid="{00000000-0005-0000-0000-0000A83B0000}"/>
    <cellStyle name="Percent 2 4 9 2" xfId="14276" xr:uid="{00000000-0005-0000-0000-0000A93B0000}"/>
    <cellStyle name="Percent 2 5" xfId="1667" xr:uid="{00000000-0005-0000-0000-0000AA3B0000}"/>
    <cellStyle name="Percent 2 5 2" xfId="1668" xr:uid="{00000000-0005-0000-0000-0000AB3B0000}"/>
    <cellStyle name="Percent 2 5 2 2" xfId="1669" xr:uid="{00000000-0005-0000-0000-0000AC3B0000}"/>
    <cellStyle name="Percent 2 5 2 2 2" xfId="1670" xr:uid="{00000000-0005-0000-0000-0000AD3B0000}"/>
    <cellStyle name="Percent 2 5 2 2 2 2" xfId="2967" xr:uid="{00000000-0005-0000-0000-0000AE3B0000}"/>
    <cellStyle name="Percent 2 5 2 2 2 3" xfId="8180" xr:uid="{00000000-0005-0000-0000-0000AF3B0000}"/>
    <cellStyle name="Percent 2 5 2 2 2 3 2" xfId="15272" xr:uid="{00000000-0005-0000-0000-0000B03B0000}"/>
    <cellStyle name="Percent 2 5 2 2 3" xfId="3568" xr:uid="{00000000-0005-0000-0000-0000B13B0000}"/>
    <cellStyle name="Percent 2 5 2 2 3 2" xfId="4641" xr:uid="{00000000-0005-0000-0000-0000B23B0000}"/>
    <cellStyle name="Percent 2 5 2 2 3 3" xfId="11076" xr:uid="{00000000-0005-0000-0000-0000B33B0000}"/>
    <cellStyle name="Percent 2 5 2 2 4" xfId="5132" xr:uid="{00000000-0005-0000-0000-0000B43B0000}"/>
    <cellStyle name="Percent 2 5 2 2 4 2" xfId="7071" xr:uid="{00000000-0005-0000-0000-0000B53B0000}"/>
    <cellStyle name="Percent 2 5 2 2 4 3" xfId="12410" xr:uid="{00000000-0005-0000-0000-0000B63B0000}"/>
    <cellStyle name="Percent 2 5 2 2 5" xfId="5713" xr:uid="{00000000-0005-0000-0000-0000B73B0000}"/>
    <cellStyle name="Percent 2 5 2 2 5 2" xfId="12991" xr:uid="{00000000-0005-0000-0000-0000B83B0000}"/>
    <cellStyle name="Percent 2 5 2 2 6" xfId="7599" xr:uid="{00000000-0005-0000-0000-0000B93B0000}"/>
    <cellStyle name="Percent 2 5 2 2 6 2" xfId="14691" xr:uid="{00000000-0005-0000-0000-0000BA3B0000}"/>
    <cellStyle name="Percent 2 5 2 3" xfId="1671" xr:uid="{00000000-0005-0000-0000-0000BB3B0000}"/>
    <cellStyle name="Percent 2 5 2 3 2" xfId="2968" xr:uid="{00000000-0005-0000-0000-0000BC3B0000}"/>
    <cellStyle name="Percent 2 5 2 3 3" xfId="7891" xr:uid="{00000000-0005-0000-0000-0000BD3B0000}"/>
    <cellStyle name="Percent 2 5 2 3 3 2" xfId="14983" xr:uid="{00000000-0005-0000-0000-0000BE3B0000}"/>
    <cellStyle name="Percent 2 5 2 4" xfId="3268" xr:uid="{00000000-0005-0000-0000-0000BF3B0000}"/>
    <cellStyle name="Percent 2 5 2 4 2" xfId="4642" xr:uid="{00000000-0005-0000-0000-0000C03B0000}"/>
    <cellStyle name="Percent 2 5 2 4 3" xfId="10779" xr:uid="{00000000-0005-0000-0000-0000C13B0000}"/>
    <cellStyle name="Percent 2 5 2 5" xfId="4843" xr:uid="{00000000-0005-0000-0000-0000C23B0000}"/>
    <cellStyle name="Percent 2 5 2 5 2" xfId="7072" xr:uid="{00000000-0005-0000-0000-0000C33B0000}"/>
    <cellStyle name="Percent 2 5 2 5 3" xfId="12121" xr:uid="{00000000-0005-0000-0000-0000C43B0000}"/>
    <cellStyle name="Percent 2 5 2 6" xfId="5424" xr:uid="{00000000-0005-0000-0000-0000C53B0000}"/>
    <cellStyle name="Percent 2 5 2 6 2" xfId="12702" xr:uid="{00000000-0005-0000-0000-0000C63B0000}"/>
    <cellStyle name="Percent 2 5 2 7" xfId="7310" xr:uid="{00000000-0005-0000-0000-0000C73B0000}"/>
    <cellStyle name="Percent 2 5 2 7 2" xfId="14402" xr:uid="{00000000-0005-0000-0000-0000C83B0000}"/>
    <cellStyle name="Percent 2 5 3" xfId="1672" xr:uid="{00000000-0005-0000-0000-0000C93B0000}"/>
    <cellStyle name="Percent 2 5 3 2" xfId="1673" xr:uid="{00000000-0005-0000-0000-0000CA3B0000}"/>
    <cellStyle name="Percent 2 5 3 2 2" xfId="2969" xr:uid="{00000000-0005-0000-0000-0000CB3B0000}"/>
    <cellStyle name="Percent 2 5 3 2 3" xfId="8040" xr:uid="{00000000-0005-0000-0000-0000CC3B0000}"/>
    <cellStyle name="Percent 2 5 3 2 3 2" xfId="15132" xr:uid="{00000000-0005-0000-0000-0000CD3B0000}"/>
    <cellStyle name="Percent 2 5 3 3" xfId="3428" xr:uid="{00000000-0005-0000-0000-0000CE3B0000}"/>
    <cellStyle name="Percent 2 5 3 3 2" xfId="4643" xr:uid="{00000000-0005-0000-0000-0000CF3B0000}"/>
    <cellStyle name="Percent 2 5 3 3 3" xfId="10936" xr:uid="{00000000-0005-0000-0000-0000D03B0000}"/>
    <cellStyle name="Percent 2 5 3 4" xfId="4992" xr:uid="{00000000-0005-0000-0000-0000D13B0000}"/>
    <cellStyle name="Percent 2 5 3 4 2" xfId="7073" xr:uid="{00000000-0005-0000-0000-0000D23B0000}"/>
    <cellStyle name="Percent 2 5 3 4 3" xfId="12270" xr:uid="{00000000-0005-0000-0000-0000D33B0000}"/>
    <cellStyle name="Percent 2 5 3 5" xfId="5573" xr:uid="{00000000-0005-0000-0000-0000D43B0000}"/>
    <cellStyle name="Percent 2 5 3 5 2" xfId="12851" xr:uid="{00000000-0005-0000-0000-0000D53B0000}"/>
    <cellStyle name="Percent 2 5 3 6" xfId="7459" xr:uid="{00000000-0005-0000-0000-0000D63B0000}"/>
    <cellStyle name="Percent 2 5 3 6 2" xfId="14551" xr:uid="{00000000-0005-0000-0000-0000D73B0000}"/>
    <cellStyle name="Percent 2 5 4" xfId="1674" xr:uid="{00000000-0005-0000-0000-0000D83B0000}"/>
    <cellStyle name="Percent 2 5 4 2" xfId="7748" xr:uid="{00000000-0005-0000-0000-0000D93B0000}"/>
    <cellStyle name="Percent 2 5 4 2 2" xfId="14840" xr:uid="{00000000-0005-0000-0000-0000DA3B0000}"/>
    <cellStyle name="Percent 2 5 5" xfId="1675" xr:uid="{00000000-0005-0000-0000-0000DB3B0000}"/>
    <cellStyle name="Percent 2 5 5 2" xfId="2970" xr:uid="{00000000-0005-0000-0000-0000DC3B0000}"/>
    <cellStyle name="Percent 2 5 6" xfId="3099" xr:uid="{00000000-0005-0000-0000-0000DD3B0000}"/>
    <cellStyle name="Percent 2 5 6 2" xfId="4644" xr:uid="{00000000-0005-0000-0000-0000DE3B0000}"/>
    <cellStyle name="Percent 2 5 6 3" xfId="10610" xr:uid="{00000000-0005-0000-0000-0000DF3B0000}"/>
    <cellStyle name="Percent 2 5 7" xfId="4700" xr:uid="{00000000-0005-0000-0000-0000E03B0000}"/>
    <cellStyle name="Percent 2 5 7 2" xfId="7074" xr:uid="{00000000-0005-0000-0000-0000E13B0000}"/>
    <cellStyle name="Percent 2 5 7 3" xfId="11978" xr:uid="{00000000-0005-0000-0000-0000E23B0000}"/>
    <cellStyle name="Percent 2 5 8" xfId="5281" xr:uid="{00000000-0005-0000-0000-0000E33B0000}"/>
    <cellStyle name="Percent 2 5 8 2" xfId="12559" xr:uid="{00000000-0005-0000-0000-0000E43B0000}"/>
    <cellStyle name="Percent 2 5 9" xfId="7167" xr:uid="{00000000-0005-0000-0000-0000E53B0000}"/>
    <cellStyle name="Percent 2 5 9 2" xfId="14259" xr:uid="{00000000-0005-0000-0000-0000E63B0000}"/>
    <cellStyle name="Percent 2 6" xfId="1676" xr:uid="{00000000-0005-0000-0000-0000E73B0000}"/>
    <cellStyle name="Percent 2 6 2" xfId="1677" xr:uid="{00000000-0005-0000-0000-0000E83B0000}"/>
    <cellStyle name="Percent 2 6 2 2" xfId="1678" xr:uid="{00000000-0005-0000-0000-0000E93B0000}"/>
    <cellStyle name="Percent 2 6 2 2 2" xfId="1679" xr:uid="{00000000-0005-0000-0000-0000EA3B0000}"/>
    <cellStyle name="Percent 2 6 2 2 2 2" xfId="2971" xr:uid="{00000000-0005-0000-0000-0000EB3B0000}"/>
    <cellStyle name="Percent 2 6 2 2 2 3" xfId="8286" xr:uid="{00000000-0005-0000-0000-0000EC3B0000}"/>
    <cellStyle name="Percent 2 6 2 2 2 3 2" xfId="15378" xr:uid="{00000000-0005-0000-0000-0000ED3B0000}"/>
    <cellStyle name="Percent 2 6 2 2 3" xfId="3674" xr:uid="{00000000-0005-0000-0000-0000EE3B0000}"/>
    <cellStyle name="Percent 2 6 2 2 3 2" xfId="4645" xr:uid="{00000000-0005-0000-0000-0000EF3B0000}"/>
    <cellStyle name="Percent 2 6 2 2 3 3" xfId="11182" xr:uid="{00000000-0005-0000-0000-0000F03B0000}"/>
    <cellStyle name="Percent 2 6 2 2 4" xfId="5238" xr:uid="{00000000-0005-0000-0000-0000F13B0000}"/>
    <cellStyle name="Percent 2 6 2 2 4 2" xfId="7075" xr:uid="{00000000-0005-0000-0000-0000F23B0000}"/>
    <cellStyle name="Percent 2 6 2 2 4 3" xfId="12516" xr:uid="{00000000-0005-0000-0000-0000F33B0000}"/>
    <cellStyle name="Percent 2 6 2 2 5" xfId="5819" xr:uid="{00000000-0005-0000-0000-0000F43B0000}"/>
    <cellStyle name="Percent 2 6 2 2 5 2" xfId="13097" xr:uid="{00000000-0005-0000-0000-0000F53B0000}"/>
    <cellStyle name="Percent 2 6 2 2 6" xfId="7705" xr:uid="{00000000-0005-0000-0000-0000F63B0000}"/>
    <cellStyle name="Percent 2 6 2 2 6 2" xfId="14797" xr:uid="{00000000-0005-0000-0000-0000F73B0000}"/>
    <cellStyle name="Percent 2 6 2 3" xfId="1680" xr:uid="{00000000-0005-0000-0000-0000F83B0000}"/>
    <cellStyle name="Percent 2 6 2 3 2" xfId="2972" xr:uid="{00000000-0005-0000-0000-0000F93B0000}"/>
    <cellStyle name="Percent 2 6 2 3 3" xfId="7997" xr:uid="{00000000-0005-0000-0000-0000FA3B0000}"/>
    <cellStyle name="Percent 2 6 2 3 3 2" xfId="15089" xr:uid="{00000000-0005-0000-0000-0000FB3B0000}"/>
    <cellStyle name="Percent 2 6 2 4" xfId="3374" xr:uid="{00000000-0005-0000-0000-0000FC3B0000}"/>
    <cellStyle name="Percent 2 6 2 4 2" xfId="4646" xr:uid="{00000000-0005-0000-0000-0000FD3B0000}"/>
    <cellStyle name="Percent 2 6 2 4 3" xfId="10885" xr:uid="{00000000-0005-0000-0000-0000FE3B0000}"/>
    <cellStyle name="Percent 2 6 2 5" xfId="4949" xr:uid="{00000000-0005-0000-0000-0000FF3B0000}"/>
    <cellStyle name="Percent 2 6 2 5 2" xfId="7076" xr:uid="{00000000-0005-0000-0000-0000003C0000}"/>
    <cellStyle name="Percent 2 6 2 5 3" xfId="12227" xr:uid="{00000000-0005-0000-0000-0000013C0000}"/>
    <cellStyle name="Percent 2 6 2 6" xfId="5530" xr:uid="{00000000-0005-0000-0000-0000023C0000}"/>
    <cellStyle name="Percent 2 6 2 6 2" xfId="12808" xr:uid="{00000000-0005-0000-0000-0000033C0000}"/>
    <cellStyle name="Percent 2 6 2 7" xfId="7416" xr:uid="{00000000-0005-0000-0000-0000043C0000}"/>
    <cellStyle name="Percent 2 6 2 7 2" xfId="14508" xr:uid="{00000000-0005-0000-0000-0000053C0000}"/>
    <cellStyle name="Percent 2 6 3" xfId="1681" xr:uid="{00000000-0005-0000-0000-0000063C0000}"/>
    <cellStyle name="Percent 2 6 3 2" xfId="1682" xr:uid="{00000000-0005-0000-0000-0000073C0000}"/>
    <cellStyle name="Percent 2 6 3 2 2" xfId="2973" xr:uid="{00000000-0005-0000-0000-0000083C0000}"/>
    <cellStyle name="Percent 2 6 3 2 3" xfId="8143" xr:uid="{00000000-0005-0000-0000-0000093C0000}"/>
    <cellStyle name="Percent 2 6 3 2 3 2" xfId="15235" xr:uid="{00000000-0005-0000-0000-00000A3C0000}"/>
    <cellStyle name="Percent 2 6 3 3" xfId="3531" xr:uid="{00000000-0005-0000-0000-00000B3C0000}"/>
    <cellStyle name="Percent 2 6 3 3 2" xfId="4647" xr:uid="{00000000-0005-0000-0000-00000C3C0000}"/>
    <cellStyle name="Percent 2 6 3 3 3" xfId="11039" xr:uid="{00000000-0005-0000-0000-00000D3C0000}"/>
    <cellStyle name="Percent 2 6 3 4" xfId="5095" xr:uid="{00000000-0005-0000-0000-00000E3C0000}"/>
    <cellStyle name="Percent 2 6 3 4 2" xfId="7077" xr:uid="{00000000-0005-0000-0000-00000F3C0000}"/>
    <cellStyle name="Percent 2 6 3 4 3" xfId="12373" xr:uid="{00000000-0005-0000-0000-0000103C0000}"/>
    <cellStyle name="Percent 2 6 3 5" xfId="5676" xr:uid="{00000000-0005-0000-0000-0000113C0000}"/>
    <cellStyle name="Percent 2 6 3 5 2" xfId="12954" xr:uid="{00000000-0005-0000-0000-0000123C0000}"/>
    <cellStyle name="Percent 2 6 3 6" xfId="7562" xr:uid="{00000000-0005-0000-0000-0000133C0000}"/>
    <cellStyle name="Percent 2 6 3 6 2" xfId="14654" xr:uid="{00000000-0005-0000-0000-0000143C0000}"/>
    <cellStyle name="Percent 2 6 4" xfId="1683" xr:uid="{00000000-0005-0000-0000-0000153C0000}"/>
    <cellStyle name="Percent 2 6 4 2" xfId="7854" xr:uid="{00000000-0005-0000-0000-0000163C0000}"/>
    <cellStyle name="Percent 2 6 4 2 2" xfId="14946" xr:uid="{00000000-0005-0000-0000-0000173C0000}"/>
    <cellStyle name="Percent 2 6 5" xfId="1684" xr:uid="{00000000-0005-0000-0000-0000183C0000}"/>
    <cellStyle name="Percent 2 6 5 2" xfId="2974" xr:uid="{00000000-0005-0000-0000-0000193C0000}"/>
    <cellStyle name="Percent 2 6 6" xfId="3229" xr:uid="{00000000-0005-0000-0000-00001A3C0000}"/>
    <cellStyle name="Percent 2 6 6 2" xfId="4648" xr:uid="{00000000-0005-0000-0000-00001B3C0000}"/>
    <cellStyle name="Percent 2 6 6 3" xfId="10740" xr:uid="{00000000-0005-0000-0000-00001C3C0000}"/>
    <cellStyle name="Percent 2 6 7" xfId="4806" xr:uid="{00000000-0005-0000-0000-00001D3C0000}"/>
    <cellStyle name="Percent 2 6 7 2" xfId="7078" xr:uid="{00000000-0005-0000-0000-00001E3C0000}"/>
    <cellStyle name="Percent 2 6 7 3" xfId="12084" xr:uid="{00000000-0005-0000-0000-00001F3C0000}"/>
    <cellStyle name="Percent 2 6 8" xfId="5387" xr:uid="{00000000-0005-0000-0000-0000203C0000}"/>
    <cellStyle name="Percent 2 6 8 2" xfId="12665" xr:uid="{00000000-0005-0000-0000-0000213C0000}"/>
    <cellStyle name="Percent 2 6 9" xfId="7273" xr:uid="{00000000-0005-0000-0000-0000223C0000}"/>
    <cellStyle name="Percent 2 6 9 2" xfId="14365" xr:uid="{00000000-0005-0000-0000-0000233C0000}"/>
    <cellStyle name="Percent 2 7" xfId="1685" xr:uid="{00000000-0005-0000-0000-0000243C0000}"/>
    <cellStyle name="Percent 2 7 2" xfId="1686" xr:uid="{00000000-0005-0000-0000-0000253C0000}"/>
    <cellStyle name="Percent 2 7 2 2" xfId="1687" xr:uid="{00000000-0005-0000-0000-0000263C0000}"/>
    <cellStyle name="Percent 2 7 2 2 2" xfId="2975" xr:uid="{00000000-0005-0000-0000-0000273C0000}"/>
    <cellStyle name="Percent 2 7 2 2 3" xfId="8163" xr:uid="{00000000-0005-0000-0000-0000283C0000}"/>
    <cellStyle name="Percent 2 7 2 2 3 2" xfId="15255" xr:uid="{00000000-0005-0000-0000-0000293C0000}"/>
    <cellStyle name="Percent 2 7 2 3" xfId="3551" xr:uid="{00000000-0005-0000-0000-00002A3C0000}"/>
    <cellStyle name="Percent 2 7 2 3 2" xfId="4649" xr:uid="{00000000-0005-0000-0000-00002B3C0000}"/>
    <cellStyle name="Percent 2 7 2 3 3" xfId="11059" xr:uid="{00000000-0005-0000-0000-00002C3C0000}"/>
    <cellStyle name="Percent 2 7 2 4" xfId="5115" xr:uid="{00000000-0005-0000-0000-00002D3C0000}"/>
    <cellStyle name="Percent 2 7 2 4 2" xfId="7079" xr:uid="{00000000-0005-0000-0000-00002E3C0000}"/>
    <cellStyle name="Percent 2 7 2 4 3" xfId="12393" xr:uid="{00000000-0005-0000-0000-00002F3C0000}"/>
    <cellStyle name="Percent 2 7 2 5" xfId="5696" xr:uid="{00000000-0005-0000-0000-0000303C0000}"/>
    <cellStyle name="Percent 2 7 2 5 2" xfId="12974" xr:uid="{00000000-0005-0000-0000-0000313C0000}"/>
    <cellStyle name="Percent 2 7 2 6" xfId="7582" xr:uid="{00000000-0005-0000-0000-0000323C0000}"/>
    <cellStyle name="Percent 2 7 2 6 2" xfId="14674" xr:uid="{00000000-0005-0000-0000-0000333C0000}"/>
    <cellStyle name="Percent 2 7 3" xfId="1688" xr:uid="{00000000-0005-0000-0000-0000343C0000}"/>
    <cellStyle name="Percent 2 7 3 2" xfId="2976" xr:uid="{00000000-0005-0000-0000-0000353C0000}"/>
    <cellStyle name="Percent 2 7 3 3" xfId="7874" xr:uid="{00000000-0005-0000-0000-0000363C0000}"/>
    <cellStyle name="Percent 2 7 3 3 2" xfId="14966" xr:uid="{00000000-0005-0000-0000-0000373C0000}"/>
    <cellStyle name="Percent 2 7 4" xfId="3251" xr:uid="{00000000-0005-0000-0000-0000383C0000}"/>
    <cellStyle name="Percent 2 7 4 2" xfId="4650" xr:uid="{00000000-0005-0000-0000-0000393C0000}"/>
    <cellStyle name="Percent 2 7 4 3" xfId="10762" xr:uid="{00000000-0005-0000-0000-00003A3C0000}"/>
    <cellStyle name="Percent 2 7 5" xfId="4826" xr:uid="{00000000-0005-0000-0000-00003B3C0000}"/>
    <cellStyle name="Percent 2 7 5 2" xfId="7080" xr:uid="{00000000-0005-0000-0000-00003C3C0000}"/>
    <cellStyle name="Percent 2 7 5 3" xfId="12104" xr:uid="{00000000-0005-0000-0000-00003D3C0000}"/>
    <cellStyle name="Percent 2 7 6" xfId="5407" xr:uid="{00000000-0005-0000-0000-00003E3C0000}"/>
    <cellStyle name="Percent 2 7 6 2" xfId="12685" xr:uid="{00000000-0005-0000-0000-00003F3C0000}"/>
    <cellStyle name="Percent 2 7 7" xfId="7293" xr:uid="{00000000-0005-0000-0000-0000403C0000}"/>
    <cellStyle name="Percent 2 7 7 2" xfId="14385" xr:uid="{00000000-0005-0000-0000-0000413C0000}"/>
    <cellStyle name="Percent 2 8" xfId="1689" xr:uid="{00000000-0005-0000-0000-0000423C0000}"/>
    <cellStyle name="Percent 2 8 2" xfId="1690" xr:uid="{00000000-0005-0000-0000-0000433C0000}"/>
    <cellStyle name="Percent 2 8 2 2" xfId="2977" xr:uid="{00000000-0005-0000-0000-0000443C0000}"/>
    <cellStyle name="Percent 2 8 2 3" xfId="8020" xr:uid="{00000000-0005-0000-0000-0000453C0000}"/>
    <cellStyle name="Percent 2 8 2 3 2" xfId="15112" xr:uid="{00000000-0005-0000-0000-0000463C0000}"/>
    <cellStyle name="Percent 2 8 3" xfId="3408" xr:uid="{00000000-0005-0000-0000-0000473C0000}"/>
    <cellStyle name="Percent 2 8 3 2" xfId="4651" xr:uid="{00000000-0005-0000-0000-0000483C0000}"/>
    <cellStyle name="Percent 2 8 3 3" xfId="10916" xr:uid="{00000000-0005-0000-0000-0000493C0000}"/>
    <cellStyle name="Percent 2 8 4" xfId="4972" xr:uid="{00000000-0005-0000-0000-00004A3C0000}"/>
    <cellStyle name="Percent 2 8 4 2" xfId="7081" xr:uid="{00000000-0005-0000-0000-00004B3C0000}"/>
    <cellStyle name="Percent 2 8 4 3" xfId="12250" xr:uid="{00000000-0005-0000-0000-00004C3C0000}"/>
    <cellStyle name="Percent 2 8 5" xfId="5553" xr:uid="{00000000-0005-0000-0000-00004D3C0000}"/>
    <cellStyle name="Percent 2 8 5 2" xfId="12831" xr:uid="{00000000-0005-0000-0000-00004E3C0000}"/>
    <cellStyle name="Percent 2 8 6" xfId="7439" xr:uid="{00000000-0005-0000-0000-00004F3C0000}"/>
    <cellStyle name="Percent 2 8 6 2" xfId="14531" xr:uid="{00000000-0005-0000-0000-0000503C0000}"/>
    <cellStyle name="Percent 2 9" xfId="1691" xr:uid="{00000000-0005-0000-0000-0000513C0000}"/>
    <cellStyle name="Percent 2 9 2" xfId="1692" xr:uid="{00000000-0005-0000-0000-0000523C0000}"/>
    <cellStyle name="Percent 2 9 2 2" xfId="2978" xr:uid="{00000000-0005-0000-0000-0000533C0000}"/>
    <cellStyle name="Percent 2 9 2 3" xfId="8025" xr:uid="{00000000-0005-0000-0000-0000543C0000}"/>
    <cellStyle name="Percent 2 9 2 3 2" xfId="15117" xr:uid="{00000000-0005-0000-0000-0000553C0000}"/>
    <cellStyle name="Percent 2 9 3" xfId="3413" xr:uid="{00000000-0005-0000-0000-0000563C0000}"/>
    <cellStyle name="Percent 2 9 3 2" xfId="4652" xr:uid="{00000000-0005-0000-0000-0000573C0000}"/>
    <cellStyle name="Percent 2 9 3 3" xfId="10921" xr:uid="{00000000-0005-0000-0000-0000583C0000}"/>
    <cellStyle name="Percent 2 9 4" xfId="4977" xr:uid="{00000000-0005-0000-0000-0000593C0000}"/>
    <cellStyle name="Percent 2 9 4 2" xfId="7082" xr:uid="{00000000-0005-0000-0000-00005A3C0000}"/>
    <cellStyle name="Percent 2 9 4 3" xfId="12255" xr:uid="{00000000-0005-0000-0000-00005B3C0000}"/>
    <cellStyle name="Percent 2 9 5" xfId="5558" xr:uid="{00000000-0005-0000-0000-00005C3C0000}"/>
    <cellStyle name="Percent 2 9 5 2" xfId="12836" xr:uid="{00000000-0005-0000-0000-00005D3C0000}"/>
    <cellStyle name="Percent 2 9 6" xfId="7444" xr:uid="{00000000-0005-0000-0000-00005E3C0000}"/>
    <cellStyle name="Percent 2 9 6 2" xfId="14536" xr:uid="{00000000-0005-0000-0000-00005F3C0000}"/>
    <cellStyle name="Percent 3" xfId="1693" xr:uid="{00000000-0005-0000-0000-0000603C0000}"/>
    <cellStyle name="Percent 3 2" xfId="1694" xr:uid="{00000000-0005-0000-0000-0000613C0000}"/>
    <cellStyle name="Percent 3 3" xfId="1695" xr:uid="{00000000-0005-0000-0000-0000623C0000}"/>
    <cellStyle name="Percent 3 4" xfId="8664" xr:uid="{00000000-0005-0000-0000-0000633C0000}"/>
    <cellStyle name="Percent 4" xfId="1696" xr:uid="{00000000-0005-0000-0000-0000643C0000}"/>
    <cellStyle name="Percent 4 2" xfId="1697" xr:uid="{00000000-0005-0000-0000-0000653C0000}"/>
    <cellStyle name="Percent 4 3" xfId="4653" xr:uid="{00000000-0005-0000-0000-0000663C0000}"/>
    <cellStyle name="Percent 5" xfId="1698" xr:uid="{00000000-0005-0000-0000-0000673C0000}"/>
    <cellStyle name="Percent 6" xfId="1699" xr:uid="{00000000-0005-0000-0000-0000683C0000}"/>
    <cellStyle name="Percent 6 2" xfId="1700" xr:uid="{00000000-0005-0000-0000-0000693C0000}"/>
    <cellStyle name="Percent 6 2 2" xfId="1701" xr:uid="{00000000-0005-0000-0000-00006A3C0000}"/>
    <cellStyle name="Percent 6 2 2 2" xfId="1702" xr:uid="{00000000-0005-0000-0000-00006B3C0000}"/>
    <cellStyle name="Percent 6 2 2 2 2" xfId="2983" xr:uid="{00000000-0005-0000-0000-00006C3C0000}"/>
    <cellStyle name="Percent 6 2 2 2 3" xfId="8226" xr:uid="{00000000-0005-0000-0000-00006D3C0000}"/>
    <cellStyle name="Percent 6 2 2 2 3 2" xfId="15318" xr:uid="{00000000-0005-0000-0000-00006E3C0000}"/>
    <cellStyle name="Percent 6 2 2 3" xfId="3614" xr:uid="{00000000-0005-0000-0000-00006F3C0000}"/>
    <cellStyle name="Percent 6 2 2 3 2" xfId="4654" xr:uid="{00000000-0005-0000-0000-0000703C0000}"/>
    <cellStyle name="Percent 6 2 2 3 3" xfId="11122" xr:uid="{00000000-0005-0000-0000-0000713C0000}"/>
    <cellStyle name="Percent 6 2 2 4" xfId="5178" xr:uid="{00000000-0005-0000-0000-0000723C0000}"/>
    <cellStyle name="Percent 6 2 2 4 2" xfId="7083" xr:uid="{00000000-0005-0000-0000-0000733C0000}"/>
    <cellStyle name="Percent 6 2 2 4 3" xfId="12456" xr:uid="{00000000-0005-0000-0000-0000743C0000}"/>
    <cellStyle name="Percent 6 2 2 5" xfId="5759" xr:uid="{00000000-0005-0000-0000-0000753C0000}"/>
    <cellStyle name="Percent 6 2 2 5 2" xfId="13037" xr:uid="{00000000-0005-0000-0000-0000763C0000}"/>
    <cellStyle name="Percent 6 2 2 6" xfId="7645" xr:uid="{00000000-0005-0000-0000-0000773C0000}"/>
    <cellStyle name="Percent 6 2 2 6 2" xfId="14737" xr:uid="{00000000-0005-0000-0000-0000783C0000}"/>
    <cellStyle name="Percent 6 2 3" xfId="1703" xr:uid="{00000000-0005-0000-0000-0000793C0000}"/>
    <cellStyle name="Percent 6 2 3 2" xfId="2984" xr:uid="{00000000-0005-0000-0000-00007A3C0000}"/>
    <cellStyle name="Percent 6 2 3 3" xfId="7937" xr:uid="{00000000-0005-0000-0000-00007B3C0000}"/>
    <cellStyle name="Percent 6 2 3 3 2" xfId="15029" xr:uid="{00000000-0005-0000-0000-00007C3C0000}"/>
    <cellStyle name="Percent 6 2 4" xfId="3314" xr:uid="{00000000-0005-0000-0000-00007D3C0000}"/>
    <cellStyle name="Percent 6 2 4 2" xfId="4655" xr:uid="{00000000-0005-0000-0000-00007E3C0000}"/>
    <cellStyle name="Percent 6 2 4 3" xfId="10825" xr:uid="{00000000-0005-0000-0000-00007F3C0000}"/>
    <cellStyle name="Percent 6 2 5" xfId="4889" xr:uid="{00000000-0005-0000-0000-0000803C0000}"/>
    <cellStyle name="Percent 6 2 5 2" xfId="7084" xr:uid="{00000000-0005-0000-0000-0000813C0000}"/>
    <cellStyle name="Percent 6 2 5 3" xfId="12167" xr:uid="{00000000-0005-0000-0000-0000823C0000}"/>
    <cellStyle name="Percent 6 2 6" xfId="5470" xr:uid="{00000000-0005-0000-0000-0000833C0000}"/>
    <cellStyle name="Percent 6 2 6 2" xfId="12748" xr:uid="{00000000-0005-0000-0000-0000843C0000}"/>
    <cellStyle name="Percent 6 2 7" xfId="7356" xr:uid="{00000000-0005-0000-0000-0000853C0000}"/>
    <cellStyle name="Percent 6 2 7 2" xfId="14448" xr:uid="{00000000-0005-0000-0000-0000863C0000}"/>
    <cellStyle name="Percent 6 3" xfId="1704" xr:uid="{00000000-0005-0000-0000-0000873C0000}"/>
    <cellStyle name="Percent 6 3 2" xfId="1705" xr:uid="{00000000-0005-0000-0000-0000883C0000}"/>
    <cellStyle name="Percent 6 3 2 2" xfId="2985" xr:uid="{00000000-0005-0000-0000-0000893C0000}"/>
    <cellStyle name="Percent 6 3 2 3" xfId="8083" xr:uid="{00000000-0005-0000-0000-00008A3C0000}"/>
    <cellStyle name="Percent 6 3 2 3 2" xfId="15175" xr:uid="{00000000-0005-0000-0000-00008B3C0000}"/>
    <cellStyle name="Percent 6 3 3" xfId="3471" xr:uid="{00000000-0005-0000-0000-00008C3C0000}"/>
    <cellStyle name="Percent 6 3 3 2" xfId="4656" xr:uid="{00000000-0005-0000-0000-00008D3C0000}"/>
    <cellStyle name="Percent 6 3 3 3" xfId="10979" xr:uid="{00000000-0005-0000-0000-00008E3C0000}"/>
    <cellStyle name="Percent 6 3 4" xfId="5035" xr:uid="{00000000-0005-0000-0000-00008F3C0000}"/>
    <cellStyle name="Percent 6 3 4 2" xfId="7085" xr:uid="{00000000-0005-0000-0000-0000903C0000}"/>
    <cellStyle name="Percent 6 3 4 3" xfId="12313" xr:uid="{00000000-0005-0000-0000-0000913C0000}"/>
    <cellStyle name="Percent 6 3 5" xfId="5616" xr:uid="{00000000-0005-0000-0000-0000923C0000}"/>
    <cellStyle name="Percent 6 3 5 2" xfId="12894" xr:uid="{00000000-0005-0000-0000-0000933C0000}"/>
    <cellStyle name="Percent 6 3 6" xfId="7502" xr:uid="{00000000-0005-0000-0000-0000943C0000}"/>
    <cellStyle name="Percent 6 3 6 2" xfId="14594" xr:uid="{00000000-0005-0000-0000-0000953C0000}"/>
    <cellStyle name="Percent 6 4" xfId="1706" xr:uid="{00000000-0005-0000-0000-0000963C0000}"/>
    <cellStyle name="Percent 6 4 2" xfId="2986" xr:uid="{00000000-0005-0000-0000-0000973C0000}"/>
    <cellStyle name="Percent 6 4 3" xfId="8430" xr:uid="{00000000-0005-0000-0000-0000983C0000}"/>
    <cellStyle name="Percent 6 4 3 2" xfId="15473" xr:uid="{00000000-0005-0000-0000-0000993C0000}"/>
    <cellStyle name="Percent 6 5" xfId="3166" xr:uid="{00000000-0005-0000-0000-00009A3C0000}"/>
    <cellStyle name="Percent 6 5 2" xfId="4657" xr:uid="{00000000-0005-0000-0000-00009B3C0000}"/>
    <cellStyle name="Percent 6 5 3" xfId="8519" xr:uid="{00000000-0005-0000-0000-00009C3C0000}"/>
    <cellStyle name="Percent 6 5 3 2" xfId="15562" xr:uid="{00000000-0005-0000-0000-00009D3C0000}"/>
    <cellStyle name="Percent 6 5 4" xfId="10677" xr:uid="{00000000-0005-0000-0000-00009E3C0000}"/>
    <cellStyle name="Percent 6 6" xfId="4746" xr:uid="{00000000-0005-0000-0000-00009F3C0000}"/>
    <cellStyle name="Percent 6 6 2" xfId="7086" xr:uid="{00000000-0005-0000-0000-0000A03C0000}"/>
    <cellStyle name="Percent 6 6 3" xfId="7794" xr:uid="{00000000-0005-0000-0000-0000A13C0000}"/>
    <cellStyle name="Percent 6 6 3 2" xfId="14886" xr:uid="{00000000-0005-0000-0000-0000A23C0000}"/>
    <cellStyle name="Percent 6 6 4" xfId="12024" xr:uid="{00000000-0005-0000-0000-0000A33C0000}"/>
    <cellStyle name="Percent 6 7" xfId="5327" xr:uid="{00000000-0005-0000-0000-0000A43C0000}"/>
    <cellStyle name="Percent 6 7 2" xfId="12605" xr:uid="{00000000-0005-0000-0000-0000A53C0000}"/>
    <cellStyle name="Percent 6 8" xfId="7213" xr:uid="{00000000-0005-0000-0000-0000A63C0000}"/>
    <cellStyle name="Percent 6 8 2" xfId="14305" xr:uid="{00000000-0005-0000-0000-0000A73C0000}"/>
    <cellStyle name="Percent 7" xfId="1707" xr:uid="{00000000-0005-0000-0000-0000A83C0000}"/>
    <cellStyle name="Percent 8" xfId="1708" xr:uid="{00000000-0005-0000-0000-0000A93C0000}"/>
    <cellStyle name="Percent 8 2" xfId="1709" xr:uid="{00000000-0005-0000-0000-0000AA3C0000}"/>
    <cellStyle name="Percent 8 3" xfId="4658" xr:uid="{00000000-0005-0000-0000-0000AB3C0000}"/>
    <cellStyle name="Percent 9" xfId="1812" xr:uid="{00000000-0005-0000-0000-0000AC3C0000}"/>
    <cellStyle name="Percent 9 2" xfId="4660" xr:uid="{00000000-0005-0000-0000-0000AD3C0000}"/>
    <cellStyle name="Percent 9 3" xfId="4659" xr:uid="{00000000-0005-0000-0000-0000AE3C0000}"/>
    <cellStyle name="SAPBEXaggData" xfId="8345" xr:uid="{00000000-0005-0000-0000-0000AF3C0000}"/>
    <cellStyle name="SAPBEXaggDataEmph" xfId="8346" xr:uid="{00000000-0005-0000-0000-0000B03C0000}"/>
    <cellStyle name="SAPBEXaggItem" xfId="8347" xr:uid="{00000000-0005-0000-0000-0000B13C0000}"/>
    <cellStyle name="SAPBEXaggItemX" xfId="8348" xr:uid="{00000000-0005-0000-0000-0000B23C0000}"/>
    <cellStyle name="SAPBEXchaText" xfId="8349" xr:uid="{00000000-0005-0000-0000-0000B33C0000}"/>
    <cellStyle name="SAPBEXexcBad7" xfId="8350" xr:uid="{00000000-0005-0000-0000-0000B43C0000}"/>
    <cellStyle name="SAPBEXexcBad8" xfId="8351" xr:uid="{00000000-0005-0000-0000-0000B53C0000}"/>
    <cellStyle name="SAPBEXexcBad9" xfId="8352" xr:uid="{00000000-0005-0000-0000-0000B63C0000}"/>
    <cellStyle name="SAPBEXexcCritical4" xfId="8353" xr:uid="{00000000-0005-0000-0000-0000B73C0000}"/>
    <cellStyle name="SAPBEXexcCritical5" xfId="8354" xr:uid="{00000000-0005-0000-0000-0000B83C0000}"/>
    <cellStyle name="SAPBEXexcCritical6" xfId="8355" xr:uid="{00000000-0005-0000-0000-0000B93C0000}"/>
    <cellStyle name="SAPBEXexcGood1" xfId="8356" xr:uid="{00000000-0005-0000-0000-0000BA3C0000}"/>
    <cellStyle name="SAPBEXexcGood2" xfId="8357" xr:uid="{00000000-0005-0000-0000-0000BB3C0000}"/>
    <cellStyle name="SAPBEXexcGood3" xfId="8358" xr:uid="{00000000-0005-0000-0000-0000BC3C0000}"/>
    <cellStyle name="SAPBEXfilterDrill" xfId="8359" xr:uid="{00000000-0005-0000-0000-0000BD3C0000}"/>
    <cellStyle name="SAPBEXfilterItem" xfId="8360" xr:uid="{00000000-0005-0000-0000-0000BE3C0000}"/>
    <cellStyle name="SAPBEXfilterText" xfId="8361" xr:uid="{00000000-0005-0000-0000-0000BF3C0000}"/>
    <cellStyle name="SAPBEXformats" xfId="8362" xr:uid="{00000000-0005-0000-0000-0000C03C0000}"/>
    <cellStyle name="SAPBEXheaderItem" xfId="8363" xr:uid="{00000000-0005-0000-0000-0000C13C0000}"/>
    <cellStyle name="SAPBEXheaderText" xfId="8364" xr:uid="{00000000-0005-0000-0000-0000C23C0000}"/>
    <cellStyle name="SAPBEXHLevel0" xfId="8365" xr:uid="{00000000-0005-0000-0000-0000C33C0000}"/>
    <cellStyle name="SAPBEXHLevel0X" xfId="8366" xr:uid="{00000000-0005-0000-0000-0000C43C0000}"/>
    <cellStyle name="SAPBEXHLevel1" xfId="8367" xr:uid="{00000000-0005-0000-0000-0000C53C0000}"/>
    <cellStyle name="SAPBEXHLevel1X" xfId="8368" xr:uid="{00000000-0005-0000-0000-0000C63C0000}"/>
    <cellStyle name="SAPBEXHLevel2" xfId="8369" xr:uid="{00000000-0005-0000-0000-0000C73C0000}"/>
    <cellStyle name="SAPBEXHLevel2X" xfId="8370" xr:uid="{00000000-0005-0000-0000-0000C83C0000}"/>
    <cellStyle name="SAPBEXHLevel3" xfId="8371" xr:uid="{00000000-0005-0000-0000-0000C93C0000}"/>
    <cellStyle name="SAPBEXHLevel3X" xfId="8372" xr:uid="{00000000-0005-0000-0000-0000CA3C0000}"/>
    <cellStyle name="SAPBEXinputData" xfId="8373" xr:uid="{00000000-0005-0000-0000-0000CB3C0000}"/>
    <cellStyle name="SAPBEXresData" xfId="8374" xr:uid="{00000000-0005-0000-0000-0000CC3C0000}"/>
    <cellStyle name="SAPBEXresDataEmph" xfId="8375" xr:uid="{00000000-0005-0000-0000-0000CD3C0000}"/>
    <cellStyle name="SAPBEXresItem" xfId="8376" xr:uid="{00000000-0005-0000-0000-0000CE3C0000}"/>
    <cellStyle name="SAPBEXresItemX" xfId="8377" xr:uid="{00000000-0005-0000-0000-0000CF3C0000}"/>
    <cellStyle name="SAPBEXstdData" xfId="8378" xr:uid="{00000000-0005-0000-0000-0000D03C0000}"/>
    <cellStyle name="SAPBEXstdDataEmph" xfId="8379" xr:uid="{00000000-0005-0000-0000-0000D13C0000}"/>
    <cellStyle name="SAPBEXstdItem" xfId="8380" xr:uid="{00000000-0005-0000-0000-0000D23C0000}"/>
    <cellStyle name="SAPBEXstdItemX" xfId="8381" xr:uid="{00000000-0005-0000-0000-0000D33C0000}"/>
    <cellStyle name="SAPBEXtitle" xfId="8382" xr:uid="{00000000-0005-0000-0000-0000D43C0000}"/>
    <cellStyle name="SAPBEXundefined" xfId="8383" xr:uid="{00000000-0005-0000-0000-0000D53C0000}"/>
    <cellStyle name="Sheet Title" xfId="8384" xr:uid="{00000000-0005-0000-0000-0000D63C0000}"/>
    <cellStyle name="Style 1" xfId="8676" xr:uid="{00000000-0005-0000-0000-0000D73C0000}"/>
    <cellStyle name="Style 2" xfId="8677" xr:uid="{00000000-0005-0000-0000-0000D83C0000}"/>
    <cellStyle name="TableStyleLight1" xfId="1710" xr:uid="{00000000-0005-0000-0000-0000D93C0000}"/>
    <cellStyle name="Title" xfId="3" builtinId="15" customBuiltin="1"/>
    <cellStyle name="Title 10" xfId="1712" xr:uid="{00000000-0005-0000-0000-0000DB3C0000}"/>
    <cellStyle name="Title 10 2" xfId="2989" xr:uid="{00000000-0005-0000-0000-0000DC3C0000}"/>
    <cellStyle name="Title 11" xfId="1713" xr:uid="{00000000-0005-0000-0000-0000DD3C0000}"/>
    <cellStyle name="Title 11 2" xfId="7087" xr:uid="{00000000-0005-0000-0000-0000DE3C0000}"/>
    <cellStyle name="Title 12" xfId="1788" xr:uid="{00000000-0005-0000-0000-0000DF3C0000}"/>
    <cellStyle name="Title 12 2" xfId="7088" xr:uid="{00000000-0005-0000-0000-0000E03C0000}"/>
    <cellStyle name="Title 13" xfId="2988" xr:uid="{00000000-0005-0000-0000-0000E13C0000}"/>
    <cellStyle name="Title 14" xfId="1711" xr:uid="{00000000-0005-0000-0000-0000E23C0000}"/>
    <cellStyle name="Title 2" xfId="1714" xr:uid="{00000000-0005-0000-0000-0000E33C0000}"/>
    <cellStyle name="Title 2 2" xfId="1715" xr:uid="{00000000-0005-0000-0000-0000E43C0000}"/>
    <cellStyle name="Title 2 3" xfId="4661" xr:uid="{00000000-0005-0000-0000-0000E53C0000}"/>
    <cellStyle name="Title 3" xfId="1716" xr:uid="{00000000-0005-0000-0000-0000E63C0000}"/>
    <cellStyle name="Title 3 2" xfId="1717" xr:uid="{00000000-0005-0000-0000-0000E73C0000}"/>
    <cellStyle name="Title 3 3" xfId="4663" xr:uid="{00000000-0005-0000-0000-0000E83C0000}"/>
    <cellStyle name="Title 3 4" xfId="4662" xr:uid="{00000000-0005-0000-0000-0000E93C0000}"/>
    <cellStyle name="Title 4" xfId="1718" xr:uid="{00000000-0005-0000-0000-0000EA3C0000}"/>
    <cellStyle name="Title 4 2" xfId="1719" xr:uid="{00000000-0005-0000-0000-0000EB3C0000}"/>
    <cellStyle name="Title 4 2 2" xfId="2991" xr:uid="{00000000-0005-0000-0000-0000EC3C0000}"/>
    <cellStyle name="Title 4 3" xfId="2990" xr:uid="{00000000-0005-0000-0000-0000ED3C0000}"/>
    <cellStyle name="Title 4 4" xfId="4664" xr:uid="{00000000-0005-0000-0000-0000EE3C0000}"/>
    <cellStyle name="Title 4 5" xfId="7089" xr:uid="{00000000-0005-0000-0000-0000EF3C0000}"/>
    <cellStyle name="Title 5" xfId="1720" xr:uid="{00000000-0005-0000-0000-0000F03C0000}"/>
    <cellStyle name="Title 5 2" xfId="1721" xr:uid="{00000000-0005-0000-0000-0000F13C0000}"/>
    <cellStyle name="Title 5 2 2" xfId="2993" xr:uid="{00000000-0005-0000-0000-0000F23C0000}"/>
    <cellStyle name="Title 5 3" xfId="2992" xr:uid="{00000000-0005-0000-0000-0000F33C0000}"/>
    <cellStyle name="Title 6" xfId="1722" xr:uid="{00000000-0005-0000-0000-0000F43C0000}"/>
    <cellStyle name="Title 6 2" xfId="2994" xr:uid="{00000000-0005-0000-0000-0000F53C0000}"/>
    <cellStyle name="Title 7" xfId="1723" xr:uid="{00000000-0005-0000-0000-0000F63C0000}"/>
    <cellStyle name="Title 7 2" xfId="2995" xr:uid="{00000000-0005-0000-0000-0000F73C0000}"/>
    <cellStyle name="Title 8" xfId="1724" xr:uid="{00000000-0005-0000-0000-0000F83C0000}"/>
    <cellStyle name="Title 8 2" xfId="2996" xr:uid="{00000000-0005-0000-0000-0000F93C0000}"/>
    <cellStyle name="Title 9" xfId="1725" xr:uid="{00000000-0005-0000-0000-0000FA3C0000}"/>
    <cellStyle name="Title 9 2" xfId="2997" xr:uid="{00000000-0005-0000-0000-0000FB3C0000}"/>
    <cellStyle name="Total" xfId="18" builtinId="25" customBuiltin="1"/>
    <cellStyle name="Total 2" xfId="1727" xr:uid="{00000000-0005-0000-0000-0000FD3C0000}"/>
    <cellStyle name="Total 2 10" xfId="1728" xr:uid="{00000000-0005-0000-0000-0000FE3C0000}"/>
    <cellStyle name="Total 2 11" xfId="1729" xr:uid="{00000000-0005-0000-0000-0000FF3C0000}"/>
    <cellStyle name="Total 2 12" xfId="1730" xr:uid="{00000000-0005-0000-0000-0000003D0000}"/>
    <cellStyle name="Total 2 13" xfId="1731" xr:uid="{00000000-0005-0000-0000-0000013D0000}"/>
    <cellStyle name="Total 2 14" xfId="1789" xr:uid="{00000000-0005-0000-0000-0000023D0000}"/>
    <cellStyle name="Total 2 14 2" xfId="7090" xr:uid="{00000000-0005-0000-0000-0000033D0000}"/>
    <cellStyle name="Total 2 15" xfId="2998" xr:uid="{00000000-0005-0000-0000-0000043D0000}"/>
    <cellStyle name="Total 2 16" xfId="8627" xr:uid="{00000000-0005-0000-0000-0000053D0000}"/>
    <cellStyle name="Total 2 2" xfId="1732" xr:uid="{00000000-0005-0000-0000-0000063D0000}"/>
    <cellStyle name="Total 2 2 2" xfId="1733" xr:uid="{00000000-0005-0000-0000-0000073D0000}"/>
    <cellStyle name="Total 2 2 3" xfId="3023" xr:uid="{00000000-0005-0000-0000-0000083D0000}"/>
    <cellStyle name="Total 2 2 3 2" xfId="7091" xr:uid="{00000000-0005-0000-0000-0000093D0000}"/>
    <cellStyle name="Total 2 2 4" xfId="3391" xr:uid="{00000000-0005-0000-0000-00000A3D0000}"/>
    <cellStyle name="Total 2 3" xfId="1734" xr:uid="{00000000-0005-0000-0000-00000B3D0000}"/>
    <cellStyle name="Total 2 3 2" xfId="1735" xr:uid="{00000000-0005-0000-0000-00000C3D0000}"/>
    <cellStyle name="Total 2 4" xfId="1736" xr:uid="{00000000-0005-0000-0000-00000D3D0000}"/>
    <cellStyle name="Total 2 4 2" xfId="1737" xr:uid="{00000000-0005-0000-0000-00000E3D0000}"/>
    <cellStyle name="Total 2 5" xfId="1738" xr:uid="{00000000-0005-0000-0000-00000F3D0000}"/>
    <cellStyle name="Total 2 5 2" xfId="4666" xr:uid="{00000000-0005-0000-0000-0000103D0000}"/>
    <cellStyle name="Total 2 5 3" xfId="4665" xr:uid="{00000000-0005-0000-0000-0000113D0000}"/>
    <cellStyle name="Total 2 6" xfId="1739" xr:uid="{00000000-0005-0000-0000-0000123D0000}"/>
    <cellStyle name="Total 2 7" xfId="1740" xr:uid="{00000000-0005-0000-0000-0000133D0000}"/>
    <cellStyle name="Total 2 7 2" xfId="1741" xr:uid="{00000000-0005-0000-0000-0000143D0000}"/>
    <cellStyle name="Total 2 8" xfId="1742" xr:uid="{00000000-0005-0000-0000-0000153D0000}"/>
    <cellStyle name="Total 2 9" xfId="1743" xr:uid="{00000000-0005-0000-0000-0000163D0000}"/>
    <cellStyle name="Total 3" xfId="1744" xr:uid="{00000000-0005-0000-0000-0000173D0000}"/>
    <cellStyle name="Total 3 2" xfId="8660" xr:uid="{00000000-0005-0000-0000-0000183D0000}"/>
    <cellStyle name="Total 4" xfId="1745" xr:uid="{00000000-0005-0000-0000-0000193D0000}"/>
    <cellStyle name="Total 5" xfId="1746" xr:uid="{00000000-0005-0000-0000-00001A3D0000}"/>
    <cellStyle name="Total 6" xfId="1747" xr:uid="{00000000-0005-0000-0000-00001B3D0000}"/>
    <cellStyle name="Total 7" xfId="1748" xr:uid="{00000000-0005-0000-0000-00001C3D0000}"/>
    <cellStyle name="Total 8" xfId="1726" xr:uid="{00000000-0005-0000-0000-00001D3D0000}"/>
    <cellStyle name="Warning Text" xfId="16" builtinId="11" customBuiltin="1"/>
    <cellStyle name="Warning Text 2" xfId="8624" xr:uid="{00000000-0005-0000-0000-00001F3D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4"/>
  <sheetViews>
    <sheetView topLeftCell="A16" workbookViewId="0"/>
  </sheetViews>
  <sheetFormatPr defaultRowHeight="12.75" x14ac:dyDescent="0.2"/>
  <cols>
    <col min="1" max="1" width="4.85546875" style="286" customWidth="1"/>
    <col min="2" max="2" width="110.7109375" customWidth="1"/>
  </cols>
  <sheetData>
    <row r="1" spans="1:2" ht="15.75" x14ac:dyDescent="0.25">
      <c r="A1" s="29" t="s">
        <v>377</v>
      </c>
      <c r="B1" s="29"/>
    </row>
    <row r="3" spans="1:2" x14ac:dyDescent="0.2">
      <c r="A3" s="192" t="s">
        <v>476</v>
      </c>
      <c r="B3" s="192"/>
    </row>
    <row r="4" spans="1:2" x14ac:dyDescent="0.2">
      <c r="A4" s="293"/>
      <c r="B4" s="43"/>
    </row>
    <row r="5" spans="1:2" ht="24.75" customHeight="1" x14ac:dyDescent="0.2">
      <c r="A5" s="191" t="s">
        <v>432</v>
      </c>
    </row>
    <row r="6" spans="1:2" ht="6" customHeight="1" x14ac:dyDescent="0.2">
      <c r="A6" s="293"/>
      <c r="B6" s="191"/>
    </row>
    <row r="7" spans="1:2" ht="15.75" customHeight="1" x14ac:dyDescent="0.2">
      <c r="A7" s="302" t="s">
        <v>478</v>
      </c>
      <c r="B7" s="302"/>
    </row>
    <row r="8" spans="1:2" ht="14.25" customHeight="1" x14ac:dyDescent="0.2">
      <c r="A8" s="303" t="s">
        <v>477</v>
      </c>
      <c r="B8" s="282"/>
    </row>
    <row r="9" spans="1:2" x14ac:dyDescent="0.2">
      <c r="A9" s="294" t="s">
        <v>436</v>
      </c>
      <c r="B9" s="43"/>
    </row>
    <row r="10" spans="1:2" x14ac:dyDescent="0.2">
      <c r="A10" s="293"/>
      <c r="B10" s="43" t="s">
        <v>384</v>
      </c>
    </row>
    <row r="11" spans="1:2" x14ac:dyDescent="0.2">
      <c r="A11" s="293"/>
      <c r="B11" s="43" t="s">
        <v>394</v>
      </c>
    </row>
    <row r="12" spans="1:2" x14ac:dyDescent="0.2">
      <c r="A12" s="293"/>
      <c r="B12" t="s">
        <v>382</v>
      </c>
    </row>
    <row r="13" spans="1:2" ht="13.5" thickBot="1" x14ac:dyDescent="0.25"/>
    <row r="14" spans="1:2" ht="16.5" customHeight="1" x14ac:dyDescent="0.2">
      <c r="A14" s="304" t="s">
        <v>379</v>
      </c>
      <c r="B14" s="289"/>
    </row>
    <row r="15" spans="1:2" x14ac:dyDescent="0.2">
      <c r="A15" s="284">
        <v>1</v>
      </c>
      <c r="B15" t="s">
        <v>380</v>
      </c>
    </row>
    <row r="16" spans="1:2" ht="15.75" customHeight="1" x14ac:dyDescent="0.2">
      <c r="A16" s="284">
        <v>2</v>
      </c>
      <c r="B16" s="176" t="s">
        <v>421</v>
      </c>
    </row>
    <row r="17" spans="1:2" ht="24.75" customHeight="1" x14ac:dyDescent="0.2">
      <c r="A17" s="284">
        <v>3</v>
      </c>
      <c r="B17" s="305" t="s">
        <v>438</v>
      </c>
    </row>
    <row r="18" spans="1:2" ht="26.25" customHeight="1" x14ac:dyDescent="0.2">
      <c r="A18" s="284">
        <v>4</v>
      </c>
      <c r="B18" s="305" t="s">
        <v>439</v>
      </c>
    </row>
    <row r="19" spans="1:2" ht="25.5" customHeight="1" x14ac:dyDescent="0.2">
      <c r="A19" s="284">
        <v>5</v>
      </c>
      <c r="B19" s="305" t="s">
        <v>433</v>
      </c>
    </row>
    <row r="20" spans="1:2" ht="29.25" customHeight="1" x14ac:dyDescent="0.2">
      <c r="A20" s="284">
        <v>6</v>
      </c>
      <c r="B20" s="305" t="s">
        <v>434</v>
      </c>
    </row>
    <row r="21" spans="1:2" ht="13.5" thickBot="1" x14ac:dyDescent="0.25">
      <c r="A21" s="285">
        <v>7</v>
      </c>
      <c r="B21" s="292" t="s">
        <v>435</v>
      </c>
    </row>
    <row r="22" spans="1:2" ht="13.5" thickBot="1" x14ac:dyDescent="0.25"/>
    <row r="23" spans="1:2" ht="15" customHeight="1" x14ac:dyDescent="0.2">
      <c r="A23" s="307" t="s">
        <v>381</v>
      </c>
      <c r="B23" s="308"/>
    </row>
    <row r="24" spans="1:2" ht="37.5" customHeight="1" x14ac:dyDescent="0.2">
      <c r="A24" s="284">
        <v>1</v>
      </c>
      <c r="B24" s="305" t="s">
        <v>440</v>
      </c>
    </row>
    <row r="25" spans="1:2" x14ac:dyDescent="0.2">
      <c r="A25" s="284">
        <v>2</v>
      </c>
      <c r="B25" s="287" t="s">
        <v>441</v>
      </c>
    </row>
    <row r="26" spans="1:2" x14ac:dyDescent="0.2">
      <c r="A26" s="284">
        <v>3</v>
      </c>
      <c r="B26" t="s">
        <v>442</v>
      </c>
    </row>
    <row r="27" spans="1:2" ht="41.25" customHeight="1" x14ac:dyDescent="0.2">
      <c r="A27" s="284">
        <v>4</v>
      </c>
      <c r="B27" s="306" t="s">
        <v>443</v>
      </c>
    </row>
    <row r="28" spans="1:2" ht="12.75" customHeight="1" x14ac:dyDescent="0.2">
      <c r="A28" s="284">
        <v>5</v>
      </c>
      <c r="B28" s="306" t="s">
        <v>444</v>
      </c>
    </row>
    <row r="29" spans="1:2" x14ac:dyDescent="0.2">
      <c r="A29" s="284">
        <v>6</v>
      </c>
      <c r="B29" t="s">
        <v>383</v>
      </c>
    </row>
    <row r="30" spans="1:2" ht="26.25" customHeight="1" thickBot="1" x14ac:dyDescent="0.25">
      <c r="A30" s="285">
        <v>7</v>
      </c>
      <c r="B30" s="310" t="s">
        <v>486</v>
      </c>
    </row>
    <row r="31" spans="1:2" ht="13.5" thickBot="1" x14ac:dyDescent="0.25"/>
    <row r="32" spans="1:2" x14ac:dyDescent="0.2">
      <c r="A32" s="307" t="s">
        <v>385</v>
      </c>
      <c r="B32" s="308"/>
    </row>
    <row r="33" spans="1:2" x14ac:dyDescent="0.2">
      <c r="A33" s="284">
        <v>1</v>
      </c>
      <c r="B33" s="287" t="s">
        <v>445</v>
      </c>
    </row>
    <row r="34" spans="1:2" x14ac:dyDescent="0.2">
      <c r="A34" s="284">
        <v>2</v>
      </c>
      <c r="B34" s="287" t="s">
        <v>446</v>
      </c>
    </row>
    <row r="35" spans="1:2" ht="25.5" customHeight="1" x14ac:dyDescent="0.2">
      <c r="A35" s="284">
        <v>3</v>
      </c>
      <c r="B35" s="305" t="s">
        <v>447</v>
      </c>
    </row>
    <row r="36" spans="1:2" ht="25.5" customHeight="1" x14ac:dyDescent="0.2">
      <c r="A36" s="284">
        <v>4</v>
      </c>
      <c r="B36" s="305" t="s">
        <v>448</v>
      </c>
    </row>
    <row r="37" spans="1:2" x14ac:dyDescent="0.2">
      <c r="A37" s="284">
        <v>5</v>
      </c>
      <c r="B37" t="s">
        <v>387</v>
      </c>
    </row>
    <row r="38" spans="1:2" x14ac:dyDescent="0.2">
      <c r="A38" s="284">
        <v>6</v>
      </c>
      <c r="B38" t="s">
        <v>389</v>
      </c>
    </row>
    <row r="39" spans="1:2" ht="26.25" customHeight="1" x14ac:dyDescent="0.2">
      <c r="A39" s="284">
        <v>7</v>
      </c>
      <c r="B39" s="305" t="s">
        <v>449</v>
      </c>
    </row>
    <row r="40" spans="1:2" ht="13.5" thickBot="1" x14ac:dyDescent="0.25">
      <c r="A40" s="285">
        <v>8</v>
      </c>
      <c r="B40" s="288" t="s">
        <v>390</v>
      </c>
    </row>
    <row r="41" spans="1:2" ht="13.5" thickBot="1" x14ac:dyDescent="0.25"/>
    <row r="42" spans="1:2" x14ac:dyDescent="0.2">
      <c r="A42" s="297" t="s">
        <v>391</v>
      </c>
      <c r="B42" s="289"/>
    </row>
    <row r="43" spans="1:2" ht="19.5" customHeight="1" x14ac:dyDescent="0.2">
      <c r="A43" s="284">
        <v>1</v>
      </c>
      <c r="B43" s="290" t="s">
        <v>450</v>
      </c>
    </row>
    <row r="44" spans="1:2" ht="21" customHeight="1" x14ac:dyDescent="0.2">
      <c r="A44" s="284">
        <v>2</v>
      </c>
      <c r="B44" s="291" t="s">
        <v>392</v>
      </c>
    </row>
    <row r="45" spans="1:2" ht="24.75" customHeight="1" x14ac:dyDescent="0.2">
      <c r="A45" s="284">
        <v>3</v>
      </c>
      <c r="B45" s="309" t="s">
        <v>451</v>
      </c>
    </row>
    <row r="46" spans="1:2" ht="27.75" customHeight="1" x14ac:dyDescent="0.2">
      <c r="A46" s="284">
        <v>4</v>
      </c>
      <c r="B46" s="305" t="s">
        <v>452</v>
      </c>
    </row>
    <row r="47" spans="1:2" ht="28.5" customHeight="1" x14ac:dyDescent="0.2">
      <c r="A47" s="284">
        <v>5</v>
      </c>
      <c r="B47" s="305" t="s">
        <v>453</v>
      </c>
    </row>
    <row r="48" spans="1:2" ht="27" customHeight="1" x14ac:dyDescent="0.2">
      <c r="A48" s="284">
        <v>6</v>
      </c>
      <c r="B48" s="305" t="s">
        <v>454</v>
      </c>
    </row>
    <row r="49" spans="1:2" ht="27.75" customHeight="1" x14ac:dyDescent="0.2">
      <c r="A49" s="284">
        <v>7</v>
      </c>
      <c r="B49" s="305" t="s">
        <v>455</v>
      </c>
    </row>
    <row r="50" spans="1:2" ht="41.25" customHeight="1" x14ac:dyDescent="0.2">
      <c r="A50" s="284">
        <v>8</v>
      </c>
      <c r="B50" s="305" t="s">
        <v>456</v>
      </c>
    </row>
    <row r="51" spans="1:2" ht="25.5" customHeight="1" x14ac:dyDescent="0.2">
      <c r="A51" s="284">
        <v>9</v>
      </c>
      <c r="B51" s="305" t="s">
        <v>457</v>
      </c>
    </row>
    <row r="52" spans="1:2" ht="24.75" customHeight="1" x14ac:dyDescent="0.2">
      <c r="A52" s="284">
        <v>10</v>
      </c>
      <c r="B52" s="305" t="s">
        <v>458</v>
      </c>
    </row>
    <row r="53" spans="1:2" ht="39.75" customHeight="1" thickBot="1" x14ac:dyDescent="0.25">
      <c r="A53" s="285">
        <v>11</v>
      </c>
      <c r="B53" s="310" t="s">
        <v>459</v>
      </c>
    </row>
    <row r="54" spans="1:2" ht="13.5" thickBot="1" x14ac:dyDescent="0.25"/>
    <row r="55" spans="1:2" x14ac:dyDescent="0.2">
      <c r="A55" s="307" t="s">
        <v>393</v>
      </c>
      <c r="B55" s="308"/>
    </row>
    <row r="56" spans="1:2" ht="13.5" thickBot="1" x14ac:dyDescent="0.25">
      <c r="A56" s="285">
        <v>1</v>
      </c>
      <c r="B56" s="292" t="s">
        <v>460</v>
      </c>
    </row>
    <row r="57" spans="1:2" ht="13.5" thickBot="1" x14ac:dyDescent="0.25"/>
    <row r="58" spans="1:2" x14ac:dyDescent="0.2">
      <c r="A58" s="311" t="s">
        <v>410</v>
      </c>
      <c r="B58" s="312"/>
    </row>
    <row r="59" spans="1:2" x14ac:dyDescent="0.2">
      <c r="A59" s="284"/>
      <c r="B59" s="295" t="s">
        <v>4</v>
      </c>
    </row>
    <row r="60" spans="1:2" ht="20.25" customHeight="1" x14ac:dyDescent="0.2">
      <c r="A60" s="284">
        <v>1</v>
      </c>
      <c r="B60" s="290" t="s">
        <v>461</v>
      </c>
    </row>
    <row r="61" spans="1:2" ht="18.75" customHeight="1" x14ac:dyDescent="0.2">
      <c r="A61" s="284">
        <v>2</v>
      </c>
      <c r="B61" s="291" t="s">
        <v>386</v>
      </c>
    </row>
    <row r="62" spans="1:2" ht="25.5" customHeight="1" x14ac:dyDescent="0.2">
      <c r="A62" s="284">
        <v>3</v>
      </c>
      <c r="B62" s="305" t="s">
        <v>447</v>
      </c>
    </row>
    <row r="63" spans="1:2" ht="27.75" customHeight="1" x14ac:dyDescent="0.2">
      <c r="A63" s="284">
        <v>4</v>
      </c>
      <c r="B63" s="313" t="s">
        <v>448</v>
      </c>
    </row>
    <row r="64" spans="1:2" x14ac:dyDescent="0.2">
      <c r="A64" s="284"/>
      <c r="B64" s="295" t="s">
        <v>387</v>
      </c>
    </row>
    <row r="65" spans="1:2" x14ac:dyDescent="0.2">
      <c r="A65" s="284">
        <v>5</v>
      </c>
      <c r="B65" t="s">
        <v>389</v>
      </c>
    </row>
    <row r="66" spans="1:2" ht="27.75" customHeight="1" x14ac:dyDescent="0.2">
      <c r="A66" s="284">
        <v>6</v>
      </c>
      <c r="B66" s="305" t="s">
        <v>462</v>
      </c>
    </row>
    <row r="67" spans="1:2" x14ac:dyDescent="0.2">
      <c r="A67" s="284">
        <v>7</v>
      </c>
      <c r="B67" t="s">
        <v>390</v>
      </c>
    </row>
    <row r="68" spans="1:2" ht="15.75" customHeight="1" x14ac:dyDescent="0.2">
      <c r="A68" s="284">
        <v>8</v>
      </c>
      <c r="B68" s="290" t="s">
        <v>463</v>
      </c>
    </row>
    <row r="69" spans="1:2" ht="18.75" customHeight="1" x14ac:dyDescent="0.2">
      <c r="A69" s="284">
        <v>9</v>
      </c>
      <c r="B69" s="291" t="s">
        <v>395</v>
      </c>
    </row>
    <row r="70" spans="1:2" ht="28.5" customHeight="1" x14ac:dyDescent="0.2">
      <c r="A70" s="284">
        <v>10</v>
      </c>
      <c r="B70" s="305" t="s">
        <v>464</v>
      </c>
    </row>
    <row r="71" spans="1:2" ht="26.25" customHeight="1" x14ac:dyDescent="0.2">
      <c r="A71" s="284">
        <v>11</v>
      </c>
      <c r="B71" s="305" t="s">
        <v>465</v>
      </c>
    </row>
    <row r="72" spans="1:2" ht="27" customHeight="1" thickBot="1" x14ac:dyDescent="0.25">
      <c r="A72" s="285">
        <v>12</v>
      </c>
      <c r="B72" s="310" t="s">
        <v>466</v>
      </c>
    </row>
    <row r="73" spans="1:2" ht="13.5" thickBot="1" x14ac:dyDescent="0.25"/>
    <row r="74" spans="1:2" x14ac:dyDescent="0.2">
      <c r="A74" s="311" t="s">
        <v>396</v>
      </c>
      <c r="B74" s="312"/>
    </row>
    <row r="75" spans="1:2" x14ac:dyDescent="0.2">
      <c r="A75" s="284"/>
      <c r="B75" s="295" t="s">
        <v>0</v>
      </c>
    </row>
    <row r="76" spans="1:2" x14ac:dyDescent="0.2">
      <c r="A76" s="284">
        <v>1</v>
      </c>
      <c r="B76" t="s">
        <v>411</v>
      </c>
    </row>
    <row r="77" spans="1:2" x14ac:dyDescent="0.2">
      <c r="A77" s="284">
        <v>2</v>
      </c>
      <c r="B77" t="s">
        <v>397</v>
      </c>
    </row>
    <row r="78" spans="1:2" x14ac:dyDescent="0.2">
      <c r="A78" s="284">
        <v>3</v>
      </c>
      <c r="B78" t="s">
        <v>398</v>
      </c>
    </row>
    <row r="79" spans="1:2" x14ac:dyDescent="0.2">
      <c r="A79" s="284">
        <v>4</v>
      </c>
      <c r="B79" t="s">
        <v>399</v>
      </c>
    </row>
    <row r="80" spans="1:2" x14ac:dyDescent="0.2">
      <c r="A80" s="284">
        <v>5</v>
      </c>
      <c r="B80" t="s">
        <v>401</v>
      </c>
    </row>
    <row r="81" spans="1:2" x14ac:dyDescent="0.2">
      <c r="A81" s="284">
        <v>6</v>
      </c>
      <c r="B81" t="s">
        <v>400</v>
      </c>
    </row>
    <row r="82" spans="1:2" x14ac:dyDescent="0.2">
      <c r="A82" s="284">
        <v>7</v>
      </c>
      <c r="B82" t="s">
        <v>402</v>
      </c>
    </row>
    <row r="83" spans="1:2" x14ac:dyDescent="0.2">
      <c r="A83" s="284">
        <v>8</v>
      </c>
      <c r="B83" t="s">
        <v>403</v>
      </c>
    </row>
    <row r="84" spans="1:2" x14ac:dyDescent="0.2">
      <c r="A84" s="284">
        <v>9</v>
      </c>
      <c r="B84" t="s">
        <v>404</v>
      </c>
    </row>
    <row r="85" spans="1:2" x14ac:dyDescent="0.2">
      <c r="A85" s="284">
        <v>10</v>
      </c>
      <c r="B85" t="s">
        <v>405</v>
      </c>
    </row>
    <row r="86" spans="1:2" x14ac:dyDescent="0.2">
      <c r="A86" s="284">
        <v>11</v>
      </c>
      <c r="B86" t="s">
        <v>406</v>
      </c>
    </row>
    <row r="87" spans="1:2" ht="13.5" thickBot="1" x14ac:dyDescent="0.25">
      <c r="A87" s="285">
        <v>12</v>
      </c>
      <c r="B87" s="288" t="s">
        <v>407</v>
      </c>
    </row>
    <row r="88" spans="1:2" ht="13.5" thickBot="1" x14ac:dyDescent="0.25"/>
    <row r="89" spans="1:2" x14ac:dyDescent="0.2">
      <c r="A89" s="297" t="s">
        <v>1</v>
      </c>
      <c r="B89" s="298"/>
    </row>
    <row r="90" spans="1:2" x14ac:dyDescent="0.2">
      <c r="A90" s="284"/>
      <c r="B90" s="295" t="s">
        <v>2</v>
      </c>
    </row>
    <row r="91" spans="1:2" x14ac:dyDescent="0.2">
      <c r="A91" s="284">
        <v>1</v>
      </c>
      <c r="B91" t="s">
        <v>3</v>
      </c>
    </row>
    <row r="92" spans="1:2" x14ac:dyDescent="0.2">
      <c r="A92" s="284">
        <v>2</v>
      </c>
      <c r="B92" t="s">
        <v>412</v>
      </c>
    </row>
    <row r="93" spans="1:2" ht="25.5" customHeight="1" x14ac:dyDescent="0.2">
      <c r="A93" s="284">
        <v>3</v>
      </c>
      <c r="B93" s="305" t="s">
        <v>467</v>
      </c>
    </row>
    <row r="94" spans="1:2" ht="27" customHeight="1" x14ac:dyDescent="0.2">
      <c r="A94" s="284">
        <v>4</v>
      </c>
      <c r="B94" s="305" t="s">
        <v>468</v>
      </c>
    </row>
    <row r="95" spans="1:2" ht="27.75" customHeight="1" x14ac:dyDescent="0.2">
      <c r="A95" s="284">
        <v>5</v>
      </c>
      <c r="B95" s="305" t="s">
        <v>469</v>
      </c>
    </row>
    <row r="96" spans="1:2" x14ac:dyDescent="0.2">
      <c r="A96" s="284">
        <v>6</v>
      </c>
      <c r="B96" t="s">
        <v>5</v>
      </c>
    </row>
    <row r="97" spans="1:2" x14ac:dyDescent="0.2">
      <c r="A97" s="284">
        <v>7</v>
      </c>
      <c r="B97" t="s">
        <v>6</v>
      </c>
    </row>
    <row r="98" spans="1:2" x14ac:dyDescent="0.2">
      <c r="A98" s="284">
        <v>8</v>
      </c>
      <c r="B98" t="s">
        <v>8</v>
      </c>
    </row>
    <row r="99" spans="1:2" x14ac:dyDescent="0.2">
      <c r="A99" s="284">
        <v>9</v>
      </c>
      <c r="B99" t="s">
        <v>7</v>
      </c>
    </row>
    <row r="100" spans="1:2" ht="13.5" thickBot="1" x14ac:dyDescent="0.25">
      <c r="A100" s="285">
        <v>10</v>
      </c>
      <c r="B100" s="288" t="s">
        <v>9</v>
      </c>
    </row>
    <row r="101" spans="1:2" ht="13.5" thickBot="1" x14ac:dyDescent="0.25"/>
    <row r="102" spans="1:2" x14ac:dyDescent="0.2">
      <c r="A102" s="311" t="s">
        <v>378</v>
      </c>
      <c r="B102" s="312"/>
    </row>
    <row r="103" spans="1:2" x14ac:dyDescent="0.2">
      <c r="A103" s="284"/>
      <c r="B103" s="295" t="s">
        <v>10</v>
      </c>
    </row>
    <row r="104" spans="1:2" x14ac:dyDescent="0.2">
      <c r="A104" s="284">
        <v>1</v>
      </c>
      <c r="B104" t="s">
        <v>413</v>
      </c>
    </row>
    <row r="105" spans="1:2" x14ac:dyDescent="0.2">
      <c r="A105" s="284">
        <v>2</v>
      </c>
      <c r="B105" t="s">
        <v>11</v>
      </c>
    </row>
    <row r="106" spans="1:2" x14ac:dyDescent="0.2">
      <c r="A106" s="284">
        <v>3</v>
      </c>
      <c r="B106" t="s">
        <v>414</v>
      </c>
    </row>
    <row r="107" spans="1:2" x14ac:dyDescent="0.2">
      <c r="A107" s="284">
        <v>4</v>
      </c>
      <c r="B107" t="s">
        <v>12</v>
      </c>
    </row>
    <row r="108" spans="1:2" x14ac:dyDescent="0.2">
      <c r="A108" s="284">
        <v>5</v>
      </c>
      <c r="B108" t="s">
        <v>415</v>
      </c>
    </row>
    <row r="109" spans="1:2" x14ac:dyDescent="0.2">
      <c r="A109" s="284">
        <v>6</v>
      </c>
      <c r="B109" t="s">
        <v>14</v>
      </c>
    </row>
    <row r="110" spans="1:2" x14ac:dyDescent="0.2">
      <c r="A110" s="284">
        <v>7</v>
      </c>
      <c r="B110" t="s">
        <v>416</v>
      </c>
    </row>
    <row r="111" spans="1:2" x14ac:dyDescent="0.2">
      <c r="A111" s="284">
        <v>8</v>
      </c>
      <c r="B111" t="s">
        <v>15</v>
      </c>
    </row>
    <row r="112" spans="1:2" ht="13.5" thickBot="1" x14ac:dyDescent="0.25">
      <c r="A112" s="285">
        <v>9</v>
      </c>
      <c r="B112" s="288" t="s">
        <v>13</v>
      </c>
    </row>
    <row r="113" spans="1:2" ht="13.5" thickBot="1" x14ac:dyDescent="0.25"/>
    <row r="114" spans="1:2" ht="12.75" customHeight="1" x14ac:dyDescent="0.2">
      <c r="A114" s="311" t="s">
        <v>487</v>
      </c>
      <c r="B114" s="333"/>
    </row>
    <row r="115" spans="1:2" x14ac:dyDescent="0.2">
      <c r="A115" s="284"/>
      <c r="B115" s="295" t="s">
        <v>16</v>
      </c>
    </row>
    <row r="116" spans="1:2" x14ac:dyDescent="0.2">
      <c r="A116" s="284">
        <v>1</v>
      </c>
      <c r="B116" t="s">
        <v>19</v>
      </c>
    </row>
    <row r="117" spans="1:2" x14ac:dyDescent="0.2">
      <c r="A117" s="284">
        <v>2</v>
      </c>
      <c r="B117" t="s">
        <v>17</v>
      </c>
    </row>
    <row r="118" spans="1:2" x14ac:dyDescent="0.2">
      <c r="A118" s="284">
        <v>3</v>
      </c>
      <c r="B118" t="s">
        <v>18</v>
      </c>
    </row>
    <row r="119" spans="1:2" x14ac:dyDescent="0.2">
      <c r="A119" s="284">
        <v>4</v>
      </c>
      <c r="B119" t="s">
        <v>20</v>
      </c>
    </row>
    <row r="120" spans="1:2" x14ac:dyDescent="0.2">
      <c r="A120" s="284">
        <v>5</v>
      </c>
      <c r="B120" t="s">
        <v>21</v>
      </c>
    </row>
    <row r="121" spans="1:2" x14ac:dyDescent="0.2">
      <c r="A121" s="284">
        <v>6</v>
      </c>
      <c r="B121" t="s">
        <v>22</v>
      </c>
    </row>
    <row r="122" spans="1:2" x14ac:dyDescent="0.2">
      <c r="A122" s="284">
        <v>7</v>
      </c>
      <c r="B122" t="s">
        <v>23</v>
      </c>
    </row>
    <row r="123" spans="1:2" x14ac:dyDescent="0.2">
      <c r="A123" s="284">
        <v>8</v>
      </c>
      <c r="B123" s="287" t="s">
        <v>470</v>
      </c>
    </row>
    <row r="124" spans="1:2" x14ac:dyDescent="0.2">
      <c r="A124" s="284">
        <v>9</v>
      </c>
      <c r="B124" t="s">
        <v>25</v>
      </c>
    </row>
    <row r="125" spans="1:2" ht="13.5" thickBot="1" x14ac:dyDescent="0.25">
      <c r="A125" s="285">
        <v>10</v>
      </c>
      <c r="B125" s="288" t="s">
        <v>24</v>
      </c>
    </row>
    <row r="126" spans="1:2" ht="13.5" thickBot="1" x14ac:dyDescent="0.25"/>
    <row r="127" spans="1:2" x14ac:dyDescent="0.2">
      <c r="A127" s="311" t="s">
        <v>26</v>
      </c>
      <c r="B127" s="312"/>
    </row>
    <row r="128" spans="1:2" x14ac:dyDescent="0.2">
      <c r="A128" s="284">
        <v>1</v>
      </c>
      <c r="B128" t="s">
        <v>28</v>
      </c>
    </row>
    <row r="129" spans="1:2" x14ac:dyDescent="0.2">
      <c r="A129" s="284">
        <v>2</v>
      </c>
      <c r="B129" t="s">
        <v>27</v>
      </c>
    </row>
    <row r="130" spans="1:2" x14ac:dyDescent="0.2">
      <c r="A130" s="284">
        <v>3</v>
      </c>
      <c r="B130" s="287" t="s">
        <v>471</v>
      </c>
    </row>
    <row r="131" spans="1:2" x14ac:dyDescent="0.2">
      <c r="A131" s="284">
        <v>4</v>
      </c>
      <c r="B131" t="s">
        <v>417</v>
      </c>
    </row>
    <row r="132" spans="1:2" x14ac:dyDescent="0.2">
      <c r="A132" s="284">
        <v>5</v>
      </c>
      <c r="B132" t="s">
        <v>409</v>
      </c>
    </row>
    <row r="133" spans="1:2" x14ac:dyDescent="0.2">
      <c r="A133" s="284">
        <v>6</v>
      </c>
      <c r="B133" s="287" t="s">
        <v>472</v>
      </c>
    </row>
    <row r="134" spans="1:2" ht="27.75" customHeight="1" thickBot="1" x14ac:dyDescent="0.25">
      <c r="A134" s="285">
        <v>7</v>
      </c>
      <c r="B134" s="310" t="s">
        <v>473</v>
      </c>
    </row>
  </sheetData>
  <phoneticPr fontId="15" type="noConversion"/>
  <pageMargins left="0.75" right="0.5" top="1" bottom="1" header="0.5" footer="0.5"/>
  <pageSetup scale="81" fitToHeight="0" orientation="portrait" r:id="rId1"/>
  <headerFooter alignWithMargins="0">
    <oddFooter>&amp;L6/12/09&amp;CCharter School Budget Instructions &amp;RPage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0"/>
  <sheetViews>
    <sheetView tabSelected="1" workbookViewId="0">
      <selection activeCell="A71" sqref="A71"/>
    </sheetView>
  </sheetViews>
  <sheetFormatPr defaultRowHeight="12" x14ac:dyDescent="0.2"/>
  <cols>
    <col min="1" max="1" width="4.7109375" style="5" customWidth="1"/>
    <col min="2" max="2" width="10.7109375" style="1" customWidth="1"/>
    <col min="3" max="3" width="2.140625" style="1" customWidth="1"/>
    <col min="4" max="4" width="12.5703125" style="1" customWidth="1"/>
    <col min="5" max="5" width="4.42578125" style="1" customWidth="1"/>
    <col min="6" max="6" width="14" style="1" customWidth="1"/>
    <col min="7" max="7" width="2.42578125" style="1" customWidth="1"/>
    <col min="8" max="8" width="14.5703125" style="1" customWidth="1"/>
    <col min="9" max="9" width="4.5703125" style="1" customWidth="1"/>
    <col min="10" max="10" width="14.28515625" style="1" customWidth="1"/>
    <col min="11" max="11" width="3.5703125" style="1" customWidth="1"/>
    <col min="12" max="12" width="13.28515625" style="1" customWidth="1"/>
    <col min="13" max="13" width="4.28515625" style="1" customWidth="1"/>
    <col min="14" max="14" width="16.42578125" style="1" customWidth="1"/>
    <col min="15" max="16384" width="9.140625" style="1"/>
  </cols>
  <sheetData>
    <row r="1" spans="1:14" x14ac:dyDescent="0.2">
      <c r="A1" s="191" t="s">
        <v>29</v>
      </c>
      <c r="B1" s="191"/>
      <c r="C1" s="191"/>
      <c r="D1" s="191"/>
      <c r="E1" s="191"/>
      <c r="F1" s="191"/>
      <c r="G1" s="191"/>
      <c r="H1" s="191"/>
      <c r="I1" s="191"/>
      <c r="J1" s="191"/>
      <c r="K1" s="191"/>
      <c r="L1" s="191"/>
      <c r="M1" s="191"/>
      <c r="N1" s="191"/>
    </row>
    <row r="2" spans="1:14" x14ac:dyDescent="0.2">
      <c r="N2" s="6" t="s">
        <v>408</v>
      </c>
    </row>
    <row r="3" spans="1:14" x14ac:dyDescent="0.2">
      <c r="F3" s="6" t="s">
        <v>408</v>
      </c>
      <c r="H3" s="247"/>
      <c r="J3" s="6" t="s">
        <v>408</v>
      </c>
      <c r="L3" s="247"/>
      <c r="N3" s="6" t="s">
        <v>30</v>
      </c>
    </row>
    <row r="4" spans="1:14" x14ac:dyDescent="0.2">
      <c r="F4" s="299" t="s">
        <v>423</v>
      </c>
      <c r="H4" s="247"/>
      <c r="J4" s="299" t="s">
        <v>424</v>
      </c>
      <c r="L4" s="247"/>
      <c r="N4" s="299" t="s">
        <v>426</v>
      </c>
    </row>
    <row r="5" spans="1:14" x14ac:dyDescent="0.2">
      <c r="F5" s="7" t="s">
        <v>490</v>
      </c>
      <c r="H5" s="247"/>
      <c r="J5" s="7" t="s">
        <v>491</v>
      </c>
      <c r="L5" s="247"/>
      <c r="N5" s="300" t="s">
        <v>492</v>
      </c>
    </row>
    <row r="6" spans="1:14" x14ac:dyDescent="0.2">
      <c r="H6" s="247"/>
      <c r="L6" s="247"/>
    </row>
    <row r="7" spans="1:14" x14ac:dyDescent="0.2">
      <c r="A7" s="5" t="s">
        <v>39</v>
      </c>
      <c r="B7" s="1" t="s">
        <v>31</v>
      </c>
      <c r="H7" s="247"/>
      <c r="J7" s="8"/>
      <c r="L7" s="247"/>
    </row>
    <row r="8" spans="1:14" x14ac:dyDescent="0.2">
      <c r="B8" s="1" t="s">
        <v>475</v>
      </c>
      <c r="D8" s="257"/>
      <c r="E8" s="184" t="s">
        <v>32</v>
      </c>
      <c r="F8" s="187">
        <f>D8*0.6</f>
        <v>0</v>
      </c>
      <c r="G8" s="185"/>
      <c r="H8" s="258"/>
      <c r="I8" s="184" t="s">
        <v>32</v>
      </c>
      <c r="J8" s="187">
        <f>H8*0.6</f>
        <v>0</v>
      </c>
      <c r="K8" s="186"/>
      <c r="L8" s="258"/>
      <c r="M8" s="184" t="s">
        <v>32</v>
      </c>
      <c r="N8" s="187">
        <f>L8*0.6</f>
        <v>0</v>
      </c>
    </row>
    <row r="9" spans="1:14" x14ac:dyDescent="0.2">
      <c r="D9" s="186"/>
      <c r="E9" s="186"/>
      <c r="F9" s="189"/>
      <c r="G9" s="185"/>
      <c r="H9" s="248"/>
      <c r="I9" s="186"/>
      <c r="J9" s="190"/>
      <c r="K9" s="186"/>
      <c r="L9" s="248"/>
      <c r="M9" s="186"/>
      <c r="N9" s="190"/>
    </row>
    <row r="10" spans="1:14" x14ac:dyDescent="0.2">
      <c r="A10" s="5" t="s">
        <v>202</v>
      </c>
      <c r="B10" s="1" t="s">
        <v>33</v>
      </c>
      <c r="D10" s="257"/>
      <c r="E10" s="184" t="s">
        <v>32</v>
      </c>
      <c r="F10" s="187">
        <f>D10*0.6</f>
        <v>0</v>
      </c>
      <c r="G10" s="185"/>
      <c r="H10" s="258"/>
      <c r="I10" s="184" t="s">
        <v>32</v>
      </c>
      <c r="J10" s="187">
        <f>H10*0.6</f>
        <v>0</v>
      </c>
      <c r="K10" s="186"/>
      <c r="L10" s="258"/>
      <c r="M10" s="184" t="s">
        <v>32</v>
      </c>
      <c r="N10" s="187">
        <f>L10*0.6</f>
        <v>0</v>
      </c>
    </row>
    <row r="11" spans="1:14" x14ac:dyDescent="0.2">
      <c r="B11" s="1" t="s">
        <v>33</v>
      </c>
      <c r="D11" s="257">
        <v>69</v>
      </c>
      <c r="E11" s="184" t="s">
        <v>484</v>
      </c>
      <c r="F11" s="187">
        <f>D11*1</f>
        <v>69</v>
      </c>
      <c r="G11" s="185"/>
      <c r="H11" s="258">
        <v>75</v>
      </c>
      <c r="I11" s="184" t="s">
        <v>485</v>
      </c>
      <c r="J11" s="187">
        <f>H11*1</f>
        <v>75</v>
      </c>
      <c r="K11" s="186"/>
      <c r="L11" s="258">
        <v>75</v>
      </c>
      <c r="M11" s="184" t="s">
        <v>485</v>
      </c>
      <c r="N11" s="187">
        <f>L11*1</f>
        <v>75</v>
      </c>
    </row>
    <row r="12" spans="1:14" x14ac:dyDescent="0.2">
      <c r="A12" s="5" t="s">
        <v>40</v>
      </c>
      <c r="B12" s="1" t="s">
        <v>34</v>
      </c>
      <c r="D12" s="186"/>
      <c r="E12" s="186"/>
      <c r="F12" s="259">
        <f>58+58+63+67+62-24.09</f>
        <v>283.91000000000003</v>
      </c>
      <c r="G12" s="185"/>
      <c r="H12" s="248"/>
      <c r="I12" s="186"/>
      <c r="J12" s="259">
        <v>310</v>
      </c>
      <c r="K12" s="186"/>
      <c r="L12" s="248"/>
      <c r="M12" s="186"/>
      <c r="N12" s="259">
        <v>326</v>
      </c>
    </row>
    <row r="13" spans="1:14" x14ac:dyDescent="0.2">
      <c r="D13" s="186"/>
      <c r="E13" s="186"/>
      <c r="F13" s="185"/>
      <c r="G13" s="185"/>
      <c r="H13" s="248"/>
      <c r="I13" s="186"/>
      <c r="J13" s="186"/>
      <c r="K13" s="186"/>
      <c r="L13" s="248"/>
      <c r="M13" s="186"/>
      <c r="N13" s="186"/>
    </row>
    <row r="14" spans="1:14" x14ac:dyDescent="0.2">
      <c r="A14" s="5" t="s">
        <v>41</v>
      </c>
      <c r="B14" s="1" t="s">
        <v>35</v>
      </c>
      <c r="D14" s="186"/>
      <c r="E14" s="186"/>
      <c r="F14" s="259">
        <f>45+39+52</f>
        <v>136</v>
      </c>
      <c r="G14" s="185"/>
      <c r="H14" s="248"/>
      <c r="I14" s="186"/>
      <c r="J14" s="259">
        <f>50+37+43</f>
        <v>130</v>
      </c>
      <c r="K14" s="186"/>
      <c r="L14" s="248"/>
      <c r="M14" s="186"/>
      <c r="N14" s="259">
        <v>129</v>
      </c>
    </row>
    <row r="15" spans="1:14" x14ac:dyDescent="0.2">
      <c r="D15" s="186"/>
      <c r="E15" s="186"/>
      <c r="F15" s="185"/>
      <c r="G15" s="185"/>
      <c r="H15" s="248"/>
      <c r="I15" s="186"/>
      <c r="J15" s="186"/>
      <c r="K15" s="186"/>
      <c r="L15" s="248"/>
      <c r="M15" s="186"/>
      <c r="N15" s="186"/>
    </row>
    <row r="16" spans="1:14" x14ac:dyDescent="0.2">
      <c r="A16" s="5" t="s">
        <v>42</v>
      </c>
      <c r="B16" s="1" t="s">
        <v>36</v>
      </c>
      <c r="D16" s="186"/>
      <c r="E16" s="186"/>
      <c r="F16" s="259"/>
      <c r="G16" s="185"/>
      <c r="H16" s="248"/>
      <c r="I16" s="186"/>
      <c r="J16" s="259"/>
      <c r="K16" s="186"/>
      <c r="L16" s="248"/>
      <c r="M16" s="186"/>
      <c r="N16" s="259">
        <f>J16</f>
        <v>0</v>
      </c>
    </row>
    <row r="17" spans="1:14" x14ac:dyDescent="0.2">
      <c r="D17" s="186"/>
      <c r="E17" s="186"/>
      <c r="F17" s="185"/>
      <c r="G17" s="185"/>
      <c r="H17" s="248"/>
      <c r="I17" s="186"/>
      <c r="J17" s="186"/>
      <c r="K17" s="186"/>
      <c r="L17" s="248"/>
      <c r="M17" s="186"/>
      <c r="N17" s="186"/>
    </row>
    <row r="18" spans="1:14" x14ac:dyDescent="0.2">
      <c r="A18" s="9" t="s">
        <v>319</v>
      </c>
      <c r="B18" s="1" t="s">
        <v>320</v>
      </c>
      <c r="D18" s="186"/>
      <c r="E18" s="186"/>
      <c r="F18" s="187">
        <f>F8+F10+F12+F14+F16+F11</f>
        <v>488.91</v>
      </c>
      <c r="G18" s="185"/>
      <c r="H18" s="249"/>
      <c r="I18" s="185"/>
      <c r="J18" s="187">
        <f>J8+J10+J12+J14+J16+J11</f>
        <v>515</v>
      </c>
      <c r="K18" s="185"/>
      <c r="L18" s="249"/>
      <c r="M18" s="185"/>
      <c r="N18" s="187">
        <f>N8+N10+N12+N14+N16+N11</f>
        <v>530</v>
      </c>
    </row>
    <row r="19" spans="1:14" x14ac:dyDescent="0.2">
      <c r="D19" s="186"/>
      <c r="E19" s="186"/>
      <c r="F19" s="185"/>
      <c r="G19" s="185"/>
      <c r="H19" s="248"/>
      <c r="I19" s="186"/>
      <c r="J19" s="186"/>
      <c r="K19" s="186"/>
      <c r="L19" s="248"/>
      <c r="M19" s="186"/>
      <c r="N19" s="186"/>
    </row>
    <row r="20" spans="1:14" x14ac:dyDescent="0.2">
      <c r="A20" s="5" t="s">
        <v>191</v>
      </c>
      <c r="B20" s="1" t="s">
        <v>418</v>
      </c>
      <c r="D20" s="186"/>
      <c r="E20" s="186"/>
      <c r="F20" s="185"/>
      <c r="G20" s="185"/>
      <c r="H20" s="248"/>
      <c r="I20" s="186"/>
      <c r="J20" s="186"/>
      <c r="K20" s="186"/>
      <c r="L20" s="248"/>
      <c r="M20" s="186"/>
      <c r="N20" s="186"/>
    </row>
    <row r="21" spans="1:14" x14ac:dyDescent="0.2">
      <c r="B21" s="1" t="s">
        <v>37</v>
      </c>
      <c r="D21" s="186"/>
      <c r="E21" s="186"/>
      <c r="F21" s="259"/>
      <c r="G21" s="185"/>
      <c r="H21" s="248"/>
      <c r="I21" s="186"/>
      <c r="J21" s="257"/>
      <c r="K21" s="186"/>
      <c r="L21" s="248"/>
      <c r="M21" s="186"/>
      <c r="N21" s="259">
        <f>J21</f>
        <v>0</v>
      </c>
    </row>
    <row r="22" spans="1:14" x14ac:dyDescent="0.2">
      <c r="D22" s="186"/>
      <c r="E22" s="186"/>
      <c r="F22" s="185"/>
      <c r="G22" s="185"/>
      <c r="H22" s="248"/>
      <c r="I22" s="186"/>
      <c r="J22" s="186"/>
      <c r="K22" s="186"/>
      <c r="L22" s="248"/>
      <c r="M22" s="186"/>
      <c r="N22" s="186"/>
    </row>
    <row r="23" spans="1:14" x14ac:dyDescent="0.2">
      <c r="A23" s="5" t="s">
        <v>203</v>
      </c>
      <c r="B23" s="1" t="s">
        <v>419</v>
      </c>
      <c r="D23" s="186"/>
      <c r="E23" s="186"/>
      <c r="F23" s="185"/>
      <c r="G23" s="185"/>
      <c r="H23" s="248"/>
      <c r="I23" s="186"/>
      <c r="J23" s="186"/>
      <c r="K23" s="186"/>
      <c r="L23" s="248"/>
      <c r="M23" s="186"/>
      <c r="N23" s="186"/>
    </row>
    <row r="24" spans="1:14" x14ac:dyDescent="0.2">
      <c r="B24" s="1" t="s">
        <v>38</v>
      </c>
      <c r="D24" s="186"/>
      <c r="E24" s="186"/>
      <c r="F24" s="259"/>
      <c r="G24" s="185"/>
      <c r="H24" s="248"/>
      <c r="I24" s="186"/>
      <c r="J24" s="257"/>
      <c r="K24" s="186"/>
      <c r="L24" s="248"/>
      <c r="M24" s="186"/>
      <c r="N24" s="259">
        <f>J24</f>
        <v>0</v>
      </c>
    </row>
    <row r="25" spans="1:14" x14ac:dyDescent="0.2">
      <c r="D25" s="186"/>
      <c r="E25" s="186"/>
      <c r="F25" s="185"/>
      <c r="G25" s="185"/>
      <c r="H25" s="248"/>
      <c r="I25" s="186"/>
      <c r="J25" s="186"/>
      <c r="K25" s="186"/>
      <c r="L25" s="248"/>
      <c r="M25" s="186"/>
      <c r="N25" s="186"/>
    </row>
    <row r="26" spans="1:14" x14ac:dyDescent="0.2">
      <c r="A26" s="5" t="s">
        <v>192</v>
      </c>
      <c r="B26" s="1" t="s">
        <v>321</v>
      </c>
      <c r="D26" s="186"/>
      <c r="E26" s="186"/>
      <c r="F26" s="187">
        <f>F18+F21-F24</f>
        <v>488.91</v>
      </c>
      <c r="G26" s="185"/>
      <c r="H26" s="248"/>
      <c r="I26" s="186"/>
      <c r="J26" s="187">
        <f>J18+J21-J24</f>
        <v>515</v>
      </c>
      <c r="K26" s="186"/>
      <c r="L26" s="248"/>
      <c r="M26" s="186"/>
      <c r="N26" s="187">
        <f>N18+N21-N24</f>
        <v>530</v>
      </c>
    </row>
    <row r="27" spans="1:14" x14ac:dyDescent="0.2">
      <c r="D27" s="186"/>
      <c r="E27" s="186"/>
      <c r="F27" s="185"/>
      <c r="G27" s="185"/>
      <c r="H27" s="248"/>
      <c r="I27" s="186"/>
      <c r="J27" s="186"/>
      <c r="K27" s="186"/>
      <c r="L27" s="248"/>
      <c r="M27" s="186"/>
      <c r="N27" s="186"/>
    </row>
    <row r="28" spans="1:14" x14ac:dyDescent="0.2">
      <c r="A28" s="5" t="s">
        <v>201</v>
      </c>
      <c r="B28" s="1" t="s">
        <v>322</v>
      </c>
      <c r="D28" s="186"/>
      <c r="E28" s="186"/>
      <c r="F28" s="185"/>
      <c r="G28" s="185"/>
      <c r="H28" s="248"/>
      <c r="I28" s="186"/>
      <c r="J28" s="186"/>
      <c r="K28" s="186"/>
      <c r="L28" s="248"/>
      <c r="M28" s="186"/>
      <c r="N28" s="259">
        <f>J28</f>
        <v>0</v>
      </c>
    </row>
    <row r="29" spans="1:14" ht="12.75" thickBot="1" x14ac:dyDescent="0.25">
      <c r="A29" s="10"/>
      <c r="B29" s="11"/>
      <c r="C29" s="11"/>
      <c r="D29" s="11"/>
      <c r="E29" s="11"/>
      <c r="F29" s="11"/>
      <c r="G29" s="11"/>
      <c r="H29" s="11"/>
      <c r="I29" s="11"/>
      <c r="J29" s="11"/>
      <c r="K29" s="11"/>
      <c r="L29" s="11"/>
      <c r="M29" s="11"/>
      <c r="N29" s="12"/>
    </row>
    <row r="30" spans="1:14" ht="12.75" thickTop="1" x14ac:dyDescent="0.2"/>
    <row r="31" spans="1:14" x14ac:dyDescent="0.2">
      <c r="A31" s="5" t="s">
        <v>194</v>
      </c>
      <c r="B31" s="13" t="str">
        <f>"Basic support per pupil amount, Year " &amp;PROPER(N5)</f>
        <v>Basic support per pupil amount, Year Ending 06/30/21</v>
      </c>
      <c r="C31" s="6"/>
      <c r="D31" s="6"/>
      <c r="E31" s="6"/>
      <c r="F31" s="6"/>
      <c r="G31" s="13"/>
      <c r="H31" s="6"/>
      <c r="I31" s="6"/>
      <c r="J31" s="46">
        <f>L53</f>
        <v>6188.34</v>
      </c>
    </row>
    <row r="32" spans="1:14" x14ac:dyDescent="0.2">
      <c r="B32" s="13" t="s">
        <v>482</v>
      </c>
      <c r="C32" s="6"/>
      <c r="D32" s="6"/>
      <c r="E32" s="6"/>
      <c r="F32" s="6"/>
      <c r="G32" s="13"/>
      <c r="H32" s="6" t="s">
        <v>408</v>
      </c>
      <c r="I32" s="6"/>
      <c r="J32" s="14"/>
      <c r="L32" s="1" t="s">
        <v>344</v>
      </c>
    </row>
    <row r="33" spans="2:17" ht="12.75" x14ac:dyDescent="0.2">
      <c r="B33" s="13"/>
      <c r="C33" s="6"/>
      <c r="D33" s="6"/>
      <c r="E33" s="6"/>
      <c r="G33" s="13"/>
      <c r="H33" s="6" t="s">
        <v>483</v>
      </c>
      <c r="I33" s="6"/>
      <c r="J33" s="14"/>
      <c r="N33" s="15" t="s">
        <v>349</v>
      </c>
      <c r="Q33"/>
    </row>
    <row r="34" spans="2:17" ht="12.75" x14ac:dyDescent="0.2">
      <c r="C34" s="6"/>
      <c r="D34" s="16" t="s">
        <v>43</v>
      </c>
      <c r="E34" s="17"/>
      <c r="F34" s="6">
        <v>2019</v>
      </c>
      <c r="G34" s="18"/>
      <c r="H34" s="283" t="s">
        <v>437</v>
      </c>
      <c r="I34" s="17"/>
      <c r="J34" s="19" t="s">
        <v>320</v>
      </c>
      <c r="N34" s="15" t="s">
        <v>420</v>
      </c>
      <c r="Q34"/>
    </row>
    <row r="35" spans="2:17" ht="15.75" x14ac:dyDescent="0.25">
      <c r="B35" s="13"/>
      <c r="C35" s="6"/>
      <c r="D35" s="15" t="s">
        <v>325</v>
      </c>
      <c r="E35" s="6"/>
      <c r="F35" s="331">
        <v>7198</v>
      </c>
      <c r="G35" s="13"/>
      <c r="H35" s="260"/>
      <c r="I35" s="6"/>
      <c r="J35" s="14">
        <f>F35*H35</f>
        <v>0</v>
      </c>
      <c r="N35" s="332">
        <v>1165</v>
      </c>
      <c r="Q35"/>
    </row>
    <row r="36" spans="2:17" ht="15.75" x14ac:dyDescent="0.25">
      <c r="B36" s="13"/>
      <c r="C36" s="6"/>
      <c r="D36" s="15" t="s">
        <v>326</v>
      </c>
      <c r="E36" s="6"/>
      <c r="F36" s="331">
        <v>7223</v>
      </c>
      <c r="G36" s="13"/>
      <c r="H36" s="260"/>
      <c r="I36" s="6"/>
      <c r="J36" s="14">
        <f t="shared" ref="J36:J51" si="0">F36*H36</f>
        <v>0</v>
      </c>
      <c r="N36" s="332">
        <v>1213</v>
      </c>
      <c r="Q36"/>
    </row>
    <row r="37" spans="2:17" ht="15.75" x14ac:dyDescent="0.25">
      <c r="B37" s="13"/>
      <c r="C37" s="6"/>
      <c r="D37" s="15" t="s">
        <v>327</v>
      </c>
      <c r="E37" s="6"/>
      <c r="F37" s="334">
        <f>6067*1.02</f>
        <v>6188.34</v>
      </c>
      <c r="G37" s="13"/>
      <c r="H37" s="260">
        <v>530</v>
      </c>
      <c r="I37" s="6"/>
      <c r="J37" s="14">
        <f t="shared" si="0"/>
        <v>3279820.2</v>
      </c>
      <c r="N37" s="335">
        <v>1099</v>
      </c>
      <c r="Q37"/>
    </row>
    <row r="38" spans="2:17" ht="15.75" x14ac:dyDescent="0.25">
      <c r="B38" s="13"/>
      <c r="C38" s="6"/>
      <c r="D38" s="15" t="s">
        <v>328</v>
      </c>
      <c r="E38" s="6"/>
      <c r="F38" s="331">
        <v>6289</v>
      </c>
      <c r="G38" s="13"/>
      <c r="H38" s="260"/>
      <c r="I38" s="6"/>
      <c r="J38" s="14">
        <f t="shared" si="0"/>
        <v>0</v>
      </c>
      <c r="N38" s="332">
        <v>3035</v>
      </c>
      <c r="Q38"/>
    </row>
    <row r="39" spans="2:17" ht="15.75" x14ac:dyDescent="0.25">
      <c r="B39" s="13"/>
      <c r="C39" s="6"/>
      <c r="D39" s="15" t="s">
        <v>329</v>
      </c>
      <c r="E39" s="6"/>
      <c r="F39" s="331">
        <v>8087</v>
      </c>
      <c r="G39" s="13"/>
      <c r="H39" s="260"/>
      <c r="I39" s="6"/>
      <c r="J39" s="14">
        <f t="shared" si="0"/>
        <v>0</v>
      </c>
      <c r="N39" s="332">
        <v>1517</v>
      </c>
      <c r="Q39"/>
    </row>
    <row r="40" spans="2:17" ht="15.75" x14ac:dyDescent="0.25">
      <c r="B40" s="13"/>
      <c r="C40" s="6"/>
      <c r="D40" s="15" t="s">
        <v>330</v>
      </c>
      <c r="E40" s="6"/>
      <c r="F40" s="331">
        <v>21365</v>
      </c>
      <c r="G40" s="13"/>
      <c r="H40" s="260"/>
      <c r="I40" s="6"/>
      <c r="J40" s="14">
        <f t="shared" si="0"/>
        <v>0</v>
      </c>
      <c r="N40" s="332">
        <v>8329</v>
      </c>
      <c r="Q40"/>
    </row>
    <row r="41" spans="2:17" ht="15.75" x14ac:dyDescent="0.25">
      <c r="B41" s="13"/>
      <c r="C41" s="6"/>
      <c r="D41" s="15" t="s">
        <v>331</v>
      </c>
      <c r="E41" s="6"/>
      <c r="F41" s="331">
        <v>14125</v>
      </c>
      <c r="G41" s="13"/>
      <c r="H41" s="260"/>
      <c r="I41" s="6"/>
      <c r="J41" s="14">
        <f t="shared" si="0"/>
        <v>0</v>
      </c>
      <c r="N41" s="332">
        <v>22465</v>
      </c>
      <c r="Q41"/>
    </row>
    <row r="42" spans="2:17" ht="15.75" x14ac:dyDescent="0.25">
      <c r="B42" s="13"/>
      <c r="C42" s="6"/>
      <c r="D42" s="15" t="s">
        <v>332</v>
      </c>
      <c r="E42" s="6"/>
      <c r="F42" s="331">
        <v>7324</v>
      </c>
      <c r="G42" s="13"/>
      <c r="H42" s="260"/>
      <c r="I42" s="6"/>
      <c r="J42" s="14">
        <f t="shared" si="0"/>
        <v>0</v>
      </c>
      <c r="N42" s="332">
        <v>2544</v>
      </c>
      <c r="Q42"/>
    </row>
    <row r="43" spans="2:17" ht="15.75" x14ac:dyDescent="0.25">
      <c r="B43" s="13"/>
      <c r="C43" s="6"/>
      <c r="D43" s="15" t="s">
        <v>333</v>
      </c>
      <c r="E43" s="6"/>
      <c r="F43" s="331">
        <v>3567</v>
      </c>
      <c r="G43" s="13"/>
      <c r="H43" s="260"/>
      <c r="I43" s="6"/>
      <c r="J43" s="14">
        <f t="shared" si="0"/>
        <v>0</v>
      </c>
      <c r="N43" s="332">
        <v>10082</v>
      </c>
      <c r="Q43"/>
    </row>
    <row r="44" spans="2:17" ht="15.75" x14ac:dyDescent="0.25">
      <c r="B44" s="13"/>
      <c r="C44" s="6"/>
      <c r="D44" s="15" t="s">
        <v>334</v>
      </c>
      <c r="E44" s="6"/>
      <c r="F44" s="331">
        <v>10910</v>
      </c>
      <c r="G44" s="13"/>
      <c r="H44" s="260"/>
      <c r="I44" s="6"/>
      <c r="J44" s="14">
        <f t="shared" si="0"/>
        <v>0</v>
      </c>
      <c r="N44" s="332">
        <v>1586</v>
      </c>
      <c r="Q44"/>
    </row>
    <row r="45" spans="2:17" ht="15.75" x14ac:dyDescent="0.25">
      <c r="B45" s="13"/>
      <c r="C45" s="6"/>
      <c r="D45" s="15" t="s">
        <v>335</v>
      </c>
      <c r="E45" s="6"/>
      <c r="F45" s="331">
        <v>7513</v>
      </c>
      <c r="G45" s="13"/>
      <c r="H45" s="260"/>
      <c r="I45" s="6"/>
      <c r="J45" s="14">
        <f t="shared" si="0"/>
        <v>0</v>
      </c>
      <c r="N45" s="332">
        <v>938</v>
      </c>
      <c r="Q45"/>
    </row>
    <row r="46" spans="2:17" ht="15.75" x14ac:dyDescent="0.25">
      <c r="B46" s="13"/>
      <c r="C46" s="6"/>
      <c r="D46" s="15" t="s">
        <v>336</v>
      </c>
      <c r="E46" s="6"/>
      <c r="F46" s="331">
        <v>9704</v>
      </c>
      <c r="G46" s="13"/>
      <c r="H46" s="260"/>
      <c r="I46" s="6"/>
      <c r="J46" s="14">
        <f t="shared" si="0"/>
        <v>0</v>
      </c>
      <c r="N46" s="332">
        <v>1626</v>
      </c>
      <c r="Q46"/>
    </row>
    <row r="47" spans="2:17" ht="15.75" x14ac:dyDescent="0.25">
      <c r="B47" s="13"/>
      <c r="C47" s="6"/>
      <c r="D47" s="15" t="s">
        <v>337</v>
      </c>
      <c r="E47" s="6"/>
      <c r="F47" s="331">
        <v>8214</v>
      </c>
      <c r="G47" s="13"/>
      <c r="H47" s="260"/>
      <c r="I47" s="6"/>
      <c r="J47" s="14">
        <f t="shared" si="0"/>
        <v>0</v>
      </c>
      <c r="N47" s="332">
        <v>1742</v>
      </c>
      <c r="Q47"/>
    </row>
    <row r="48" spans="2:17" ht="15.75" x14ac:dyDescent="0.25">
      <c r="B48" s="13"/>
      <c r="C48" s="6"/>
      <c r="D48" s="15" t="s">
        <v>338</v>
      </c>
      <c r="E48" s="6"/>
      <c r="F48" s="331">
        <v>9316</v>
      </c>
      <c r="G48" s="13"/>
      <c r="H48" s="260"/>
      <c r="I48" s="6"/>
      <c r="J48" s="14">
        <f t="shared" si="0"/>
        <v>0</v>
      </c>
      <c r="N48" s="332">
        <v>2587</v>
      </c>
      <c r="Q48"/>
    </row>
    <row r="49" spans="1:17" ht="15.75" x14ac:dyDescent="0.25">
      <c r="B49" s="13"/>
      <c r="C49" s="6"/>
      <c r="D49" s="15" t="s">
        <v>339</v>
      </c>
      <c r="E49" s="6"/>
      <c r="F49" s="331">
        <v>7718</v>
      </c>
      <c r="G49" s="13"/>
      <c r="H49" s="260"/>
      <c r="I49" s="6"/>
      <c r="J49" s="14">
        <f t="shared" si="0"/>
        <v>0</v>
      </c>
      <c r="N49" s="332">
        <v>8459</v>
      </c>
      <c r="Q49"/>
    </row>
    <row r="50" spans="1:17" ht="15.75" x14ac:dyDescent="0.25">
      <c r="B50" s="13"/>
      <c r="C50" s="6"/>
      <c r="D50" s="15" t="s">
        <v>340</v>
      </c>
      <c r="E50" s="6"/>
      <c r="F50" s="331">
        <v>5764</v>
      </c>
      <c r="G50" s="13"/>
      <c r="H50" s="260"/>
      <c r="I50" s="6"/>
      <c r="J50" s="14">
        <f t="shared" si="0"/>
        <v>0</v>
      </c>
      <c r="N50" s="332">
        <v>1345</v>
      </c>
      <c r="Q50"/>
    </row>
    <row r="51" spans="1:17" ht="15.75" x14ac:dyDescent="0.25">
      <c r="B51" s="13"/>
      <c r="C51" s="6"/>
      <c r="D51" s="15" t="s">
        <v>341</v>
      </c>
      <c r="E51" s="6"/>
      <c r="F51" s="331">
        <v>8035</v>
      </c>
      <c r="G51" s="13"/>
      <c r="H51" s="260"/>
      <c r="I51" s="6"/>
      <c r="J51" s="14">
        <f t="shared" si="0"/>
        <v>0</v>
      </c>
      <c r="N51" s="332">
        <v>2196</v>
      </c>
      <c r="Q51"/>
    </row>
    <row r="52" spans="1:17" ht="12.75" x14ac:dyDescent="0.2">
      <c r="B52" s="13"/>
      <c r="C52" s="6"/>
      <c r="D52" s="15"/>
      <c r="E52" s="6"/>
      <c r="F52" s="6" t="s">
        <v>182</v>
      </c>
      <c r="G52" s="13"/>
      <c r="H52" s="20"/>
      <c r="I52" s="6"/>
      <c r="J52" s="14"/>
      <c r="Q52"/>
    </row>
    <row r="53" spans="1:17" ht="12.75" x14ac:dyDescent="0.2">
      <c r="B53" s="13"/>
      <c r="C53" s="6"/>
      <c r="D53" s="15" t="s">
        <v>342</v>
      </c>
      <c r="E53" s="6"/>
      <c r="G53" s="15"/>
      <c r="H53" s="188">
        <f>SUM(H35:H51)</f>
        <v>530</v>
      </c>
      <c r="I53" s="6"/>
      <c r="J53" s="14">
        <f>SUM(J35:J52)</f>
        <v>3279820.2</v>
      </c>
      <c r="L53" s="21">
        <f>J53/H53</f>
        <v>6188.34</v>
      </c>
      <c r="Q53"/>
    </row>
    <row r="54" spans="1:17" ht="12.75" x14ac:dyDescent="0.2">
      <c r="Q54"/>
    </row>
    <row r="55" spans="1:17" ht="12.75" x14ac:dyDescent="0.2">
      <c r="A55" s="5" t="s">
        <v>193</v>
      </c>
      <c r="B55" s="1" t="s">
        <v>348</v>
      </c>
      <c r="J55" s="261">
        <v>1099</v>
      </c>
      <c r="Q55"/>
    </row>
    <row r="56" spans="1:17" x14ac:dyDescent="0.2">
      <c r="B56" s="1" t="s">
        <v>347</v>
      </c>
      <c r="J56" s="1" t="s">
        <v>489</v>
      </c>
      <c r="Q56" s="265"/>
    </row>
    <row r="57" spans="1:17" x14ac:dyDescent="0.2">
      <c r="L57" s="1" t="s">
        <v>345</v>
      </c>
      <c r="N57" s="1" t="s">
        <v>346</v>
      </c>
    </row>
    <row r="58" spans="1:17" x14ac:dyDescent="0.2">
      <c r="A58" s="5" t="s">
        <v>195</v>
      </c>
      <c r="B58" s="1" t="s">
        <v>369</v>
      </c>
      <c r="L58" s="22">
        <f>N26*(J31+J55)</f>
        <v>3862290.2</v>
      </c>
      <c r="N58" s="22">
        <f>N28*(J31+J55)</f>
        <v>0</v>
      </c>
    </row>
    <row r="59" spans="1:17" x14ac:dyDescent="0.2">
      <c r="L59" s="14"/>
    </row>
    <row r="60" spans="1:17" ht="12.75" customHeight="1" x14ac:dyDescent="0.2">
      <c r="A60" s="5" t="s">
        <v>196</v>
      </c>
      <c r="B60" s="1" t="s">
        <v>474</v>
      </c>
      <c r="H60" s="296">
        <f>253.32*H53</f>
        <v>134259.6</v>
      </c>
    </row>
    <row r="61" spans="1:17" x14ac:dyDescent="0.2">
      <c r="H61" s="41"/>
      <c r="L61" s="40">
        <f>H60</f>
        <v>134259.6</v>
      </c>
    </row>
    <row r="62" spans="1:17" x14ac:dyDescent="0.2">
      <c r="H62" s="41"/>
      <c r="L62" s="42"/>
    </row>
    <row r="63" spans="1:17" x14ac:dyDescent="0.2">
      <c r="L63" s="6" t="s">
        <v>370</v>
      </c>
      <c r="M63" s="6"/>
      <c r="N63" s="6" t="s">
        <v>322</v>
      </c>
    </row>
    <row r="64" spans="1:17" x14ac:dyDescent="0.2">
      <c r="A64" s="5" t="s">
        <v>323</v>
      </c>
      <c r="B64" s="1" t="s">
        <v>324</v>
      </c>
      <c r="L64" s="39">
        <f>L58+L61</f>
        <v>3996549.8000000003</v>
      </c>
      <c r="M64" s="15"/>
      <c r="N64" s="39">
        <f>N58+L61</f>
        <v>134259.6</v>
      </c>
    </row>
    <row r="65" spans="1:14" ht="12.75" thickBot="1" x14ac:dyDescent="0.25">
      <c r="A65" s="10"/>
      <c r="B65" s="11"/>
      <c r="C65" s="11"/>
      <c r="D65" s="11"/>
      <c r="E65" s="11"/>
      <c r="F65" s="11"/>
      <c r="G65" s="11"/>
      <c r="H65" s="11"/>
      <c r="I65" s="11"/>
      <c r="J65" s="11"/>
      <c r="K65" s="11"/>
      <c r="L65" s="11"/>
      <c r="M65" s="11"/>
      <c r="N65" s="11"/>
    </row>
    <row r="66" spans="1:14" ht="12.75" thickTop="1" x14ac:dyDescent="0.2"/>
    <row r="68" spans="1:14" ht="12.75" customHeight="1" x14ac:dyDescent="0.2">
      <c r="A68" s="5" t="s">
        <v>493</v>
      </c>
      <c r="E68" s="15" t="s">
        <v>343</v>
      </c>
      <c r="F68" s="314" t="s">
        <v>488</v>
      </c>
      <c r="G68" s="314"/>
      <c r="H68" s="314"/>
      <c r="I68" s="314"/>
      <c r="J68" s="314"/>
    </row>
    <row r="70" spans="1:14" ht="12.75" x14ac:dyDescent="0.2">
      <c r="A70" s="23" t="s">
        <v>502</v>
      </c>
      <c r="N70" s="24">
        <v>43732</v>
      </c>
    </row>
  </sheetData>
  <phoneticPr fontId="0" type="noConversion"/>
  <pageMargins left="0.55000000000000004" right="0" top="0.75" bottom="0.25" header="0.5" footer="0"/>
  <pageSetup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8"/>
  <sheetViews>
    <sheetView topLeftCell="A91" workbookViewId="0">
      <selection activeCell="C3" sqref="C3"/>
    </sheetView>
  </sheetViews>
  <sheetFormatPr defaultRowHeight="14.25" x14ac:dyDescent="0.2"/>
  <cols>
    <col min="1" max="1" width="1.42578125" style="52" customWidth="1"/>
    <col min="2" max="2" width="6.42578125" style="52" customWidth="1"/>
    <col min="3" max="3" width="40" style="28" customWidth="1"/>
    <col min="4" max="5" width="15.7109375" style="28" customWidth="1"/>
    <col min="6" max="6" width="15.140625" style="28" customWidth="1"/>
    <col min="7" max="8" width="16.42578125" style="28" customWidth="1"/>
    <col min="9" max="10" width="9.140625" style="28"/>
    <col min="11" max="11" width="5.42578125" style="28" customWidth="1"/>
    <col min="12" max="16384" width="9.140625" style="28"/>
  </cols>
  <sheetData>
    <row r="1" spans="1:8" x14ac:dyDescent="0.2">
      <c r="A1" s="206" t="s">
        <v>494</v>
      </c>
      <c r="B1" s="47"/>
      <c r="C1" s="48"/>
      <c r="D1" s="49">
        <v>-1</v>
      </c>
      <c r="E1" s="50">
        <v>-2</v>
      </c>
      <c r="F1" s="51">
        <v>-3</v>
      </c>
      <c r="G1" s="50">
        <v>-4</v>
      </c>
      <c r="H1" s="50">
        <v>-4</v>
      </c>
    </row>
    <row r="2" spans="1:8" ht="15" thickBot="1" x14ac:dyDescent="0.25">
      <c r="A2" s="217"/>
      <c r="B2" s="52" t="s">
        <v>182</v>
      </c>
      <c r="C2" s="31"/>
      <c r="D2" s="106"/>
      <c r="E2" s="32" t="s">
        <v>30</v>
      </c>
      <c r="F2" s="246" t="s">
        <v>495</v>
      </c>
      <c r="H2" s="31"/>
    </row>
    <row r="3" spans="1:8" s="57" customFormat="1" ht="15.75" customHeight="1" thickBot="1" x14ac:dyDescent="0.3">
      <c r="B3" s="262" t="s">
        <v>488</v>
      </c>
      <c r="C3" s="263"/>
      <c r="D3" s="55" t="s">
        <v>184</v>
      </c>
      <c r="E3" s="55" t="s">
        <v>186</v>
      </c>
      <c r="F3" s="56"/>
      <c r="G3" s="85"/>
      <c r="H3" s="55" t="s">
        <v>422</v>
      </c>
    </row>
    <row r="4" spans="1:8" s="57" customFormat="1" ht="15.75" customHeight="1" x14ac:dyDescent="0.2">
      <c r="A4" s="214"/>
      <c r="B4" s="53"/>
      <c r="C4" s="54" t="s">
        <v>126</v>
      </c>
      <c r="D4" s="58" t="s">
        <v>185</v>
      </c>
      <c r="E4" s="55" t="s">
        <v>185</v>
      </c>
      <c r="F4" s="58" t="s">
        <v>187</v>
      </c>
      <c r="G4" s="55" t="s">
        <v>58</v>
      </c>
      <c r="H4" s="55" t="s">
        <v>58</v>
      </c>
    </row>
    <row r="5" spans="1:8" s="57" customFormat="1" ht="15" customHeight="1" x14ac:dyDescent="0.2">
      <c r="A5" s="215"/>
      <c r="B5" s="44"/>
      <c r="C5" s="45"/>
      <c r="D5" s="210">
        <v>43646</v>
      </c>
      <c r="E5" s="60">
        <v>44012</v>
      </c>
      <c r="F5" s="61" t="s">
        <v>188</v>
      </c>
      <c r="G5" s="123" t="s">
        <v>188</v>
      </c>
      <c r="H5" s="123" t="s">
        <v>188</v>
      </c>
    </row>
    <row r="6" spans="1:8" ht="21" customHeight="1" x14ac:dyDescent="0.25">
      <c r="A6" s="196" t="s">
        <v>107</v>
      </c>
      <c r="B6" s="62"/>
      <c r="C6" s="63" t="s">
        <v>132</v>
      </c>
      <c r="D6" s="211"/>
      <c r="E6" s="64"/>
      <c r="F6" s="64"/>
      <c r="G6" s="64"/>
      <c r="H6" s="64"/>
    </row>
    <row r="7" spans="1:8" x14ac:dyDescent="0.2">
      <c r="A7" s="80" t="s">
        <v>133</v>
      </c>
      <c r="B7" s="66"/>
      <c r="C7" s="33" t="s">
        <v>134</v>
      </c>
      <c r="D7" s="269"/>
      <c r="E7" s="269"/>
      <c r="F7" s="269"/>
      <c r="G7" s="269"/>
      <c r="H7" s="269"/>
    </row>
    <row r="8" spans="1:8" x14ac:dyDescent="0.2">
      <c r="A8" s="197"/>
      <c r="B8" s="66" t="s">
        <v>59</v>
      </c>
      <c r="C8" s="33" t="s">
        <v>207</v>
      </c>
      <c r="D8" s="271"/>
      <c r="E8" s="271"/>
      <c r="F8" s="271"/>
      <c r="G8" s="271"/>
      <c r="H8" s="271"/>
    </row>
    <row r="9" spans="1:8" x14ac:dyDescent="0.2">
      <c r="A9" s="197"/>
      <c r="B9" s="66" t="s">
        <v>135</v>
      </c>
      <c r="C9" s="33" t="s">
        <v>136</v>
      </c>
      <c r="D9" s="271"/>
      <c r="E9" s="271"/>
      <c r="F9" s="271"/>
      <c r="G9" s="271"/>
      <c r="H9" s="271"/>
    </row>
    <row r="10" spans="1:8" x14ac:dyDescent="0.2">
      <c r="A10" s="197"/>
      <c r="B10" s="66" t="s">
        <v>137</v>
      </c>
      <c r="C10" s="33" t="s">
        <v>208</v>
      </c>
      <c r="D10" s="271"/>
      <c r="E10" s="271"/>
      <c r="F10" s="271"/>
      <c r="G10" s="271"/>
      <c r="H10" s="271"/>
    </row>
    <row r="11" spans="1:8" x14ac:dyDescent="0.2">
      <c r="A11" s="197"/>
      <c r="B11" s="66" t="s">
        <v>138</v>
      </c>
      <c r="C11" s="33" t="s">
        <v>209</v>
      </c>
      <c r="D11" s="271"/>
      <c r="E11" s="271"/>
      <c r="F11" s="271"/>
      <c r="G11" s="271"/>
      <c r="H11" s="271"/>
    </row>
    <row r="12" spans="1:8" x14ac:dyDescent="0.2">
      <c r="A12" s="197"/>
      <c r="B12" s="66" t="s">
        <v>210</v>
      </c>
      <c r="C12" s="33" t="s">
        <v>211</v>
      </c>
      <c r="D12" s="271"/>
      <c r="E12" s="271"/>
      <c r="F12" s="271"/>
      <c r="G12" s="271"/>
      <c r="H12" s="271"/>
    </row>
    <row r="13" spans="1:8" x14ac:dyDescent="0.2">
      <c r="A13" s="197"/>
      <c r="B13" s="66" t="s">
        <v>60</v>
      </c>
      <c r="C13" s="33" t="s">
        <v>53</v>
      </c>
      <c r="D13" s="271"/>
      <c r="E13" s="271"/>
      <c r="F13" s="271"/>
      <c r="G13" s="271"/>
      <c r="H13" s="271"/>
    </row>
    <row r="14" spans="1:8" ht="25.5" customHeight="1" x14ac:dyDescent="0.2">
      <c r="A14" s="197" t="s">
        <v>139</v>
      </c>
      <c r="B14" s="65"/>
      <c r="C14" s="69" t="s">
        <v>212</v>
      </c>
      <c r="D14" s="271"/>
      <c r="E14" s="271"/>
      <c r="F14" s="271"/>
      <c r="G14" s="271"/>
      <c r="H14" s="271"/>
    </row>
    <row r="15" spans="1:8" x14ac:dyDescent="0.2">
      <c r="A15" s="197" t="s">
        <v>140</v>
      </c>
      <c r="B15" s="66"/>
      <c r="C15" s="33" t="s">
        <v>141</v>
      </c>
      <c r="D15" s="271"/>
      <c r="E15" s="271"/>
      <c r="F15" s="271"/>
      <c r="G15" s="271"/>
      <c r="H15" s="271"/>
    </row>
    <row r="16" spans="1:8" x14ac:dyDescent="0.2">
      <c r="A16" s="197"/>
      <c r="B16" s="66" t="s">
        <v>142</v>
      </c>
      <c r="C16" s="33" t="s">
        <v>213</v>
      </c>
      <c r="D16" s="271"/>
      <c r="E16" s="271"/>
      <c r="F16" s="271"/>
      <c r="G16" s="271"/>
      <c r="H16" s="271"/>
    </row>
    <row r="17" spans="1:8" x14ac:dyDescent="0.2">
      <c r="A17" s="197"/>
      <c r="B17" s="66" t="s">
        <v>143</v>
      </c>
      <c r="C17" s="33" t="s">
        <v>214</v>
      </c>
      <c r="D17" s="271"/>
      <c r="E17" s="271"/>
      <c r="F17" s="271"/>
      <c r="G17" s="271"/>
      <c r="H17" s="271"/>
    </row>
    <row r="18" spans="1:8" x14ac:dyDescent="0.2">
      <c r="A18" s="197"/>
      <c r="B18" s="66" t="s">
        <v>144</v>
      </c>
      <c r="C18" s="33" t="s">
        <v>215</v>
      </c>
      <c r="D18" s="271"/>
      <c r="E18" s="271"/>
      <c r="F18" s="271"/>
      <c r="G18" s="271"/>
      <c r="H18" s="271"/>
    </row>
    <row r="19" spans="1:8" x14ac:dyDescent="0.2">
      <c r="A19" s="197" t="s">
        <v>145</v>
      </c>
      <c r="B19" s="66"/>
      <c r="C19" s="33" t="s">
        <v>146</v>
      </c>
      <c r="D19" s="271"/>
      <c r="E19" s="271"/>
      <c r="F19" s="271"/>
      <c r="G19" s="271"/>
      <c r="H19" s="271"/>
    </row>
    <row r="20" spans="1:8" x14ac:dyDescent="0.2">
      <c r="A20" s="197"/>
      <c r="B20" s="66" t="s">
        <v>147</v>
      </c>
      <c r="C20" s="33" t="s">
        <v>216</v>
      </c>
      <c r="D20" s="271"/>
      <c r="E20" s="271"/>
      <c r="F20" s="271"/>
      <c r="G20" s="271"/>
      <c r="H20" s="271"/>
    </row>
    <row r="21" spans="1:8" x14ac:dyDescent="0.2">
      <c r="A21" s="197"/>
      <c r="B21" s="66" t="s">
        <v>148</v>
      </c>
      <c r="C21" s="33" t="s">
        <v>219</v>
      </c>
      <c r="D21" s="271"/>
      <c r="E21" s="271"/>
      <c r="F21" s="271"/>
      <c r="G21" s="271"/>
      <c r="H21" s="271"/>
    </row>
    <row r="22" spans="1:8" x14ac:dyDescent="0.2">
      <c r="A22" s="197"/>
      <c r="B22" s="66" t="s">
        <v>217</v>
      </c>
      <c r="C22" s="33" t="s">
        <v>220</v>
      </c>
      <c r="D22" s="271"/>
      <c r="E22" s="271"/>
      <c r="F22" s="271"/>
      <c r="G22" s="271"/>
      <c r="H22" s="271"/>
    </row>
    <row r="23" spans="1:8" x14ac:dyDescent="0.2">
      <c r="A23" s="197"/>
      <c r="B23" s="66" t="s">
        <v>218</v>
      </c>
      <c r="C23" s="33" t="s">
        <v>221</v>
      </c>
      <c r="D23" s="271"/>
      <c r="E23" s="271"/>
      <c r="F23" s="271"/>
      <c r="G23" s="271"/>
      <c r="H23" s="271"/>
    </row>
    <row r="24" spans="1:8" x14ac:dyDescent="0.2">
      <c r="A24" s="197" t="s">
        <v>55</v>
      </c>
      <c r="B24" s="66"/>
      <c r="C24" s="33" t="s">
        <v>222</v>
      </c>
      <c r="D24" s="271">
        <v>2.38</v>
      </c>
      <c r="E24" s="271"/>
      <c r="F24" s="271"/>
      <c r="G24" s="271"/>
      <c r="H24" s="271"/>
    </row>
    <row r="25" spans="1:8" x14ac:dyDescent="0.2">
      <c r="A25" s="197" t="s">
        <v>45</v>
      </c>
      <c r="B25" s="66"/>
      <c r="C25" s="33" t="s">
        <v>223</v>
      </c>
      <c r="D25" s="271"/>
      <c r="E25" s="271"/>
      <c r="F25" s="271"/>
      <c r="G25" s="271"/>
      <c r="H25" s="271"/>
    </row>
    <row r="26" spans="1:8" x14ac:dyDescent="0.2">
      <c r="A26" s="197"/>
      <c r="B26" s="66" t="s">
        <v>149</v>
      </c>
      <c r="C26" s="33" t="s">
        <v>224</v>
      </c>
      <c r="D26" s="271">
        <v>13507.73</v>
      </c>
      <c r="E26" s="271">
        <v>15000</v>
      </c>
      <c r="F26" s="271">
        <v>15000</v>
      </c>
      <c r="G26" s="271"/>
      <c r="H26" s="271"/>
    </row>
    <row r="27" spans="1:8" x14ac:dyDescent="0.2">
      <c r="A27" s="197"/>
      <c r="B27" s="66" t="s">
        <v>150</v>
      </c>
      <c r="C27" s="33" t="s">
        <v>225</v>
      </c>
      <c r="D27" s="271"/>
      <c r="E27" s="271"/>
      <c r="F27" s="271"/>
      <c r="G27" s="271"/>
      <c r="H27" s="271"/>
    </row>
    <row r="28" spans="1:8" x14ac:dyDescent="0.2">
      <c r="A28" s="197"/>
      <c r="B28" s="66" t="s">
        <v>151</v>
      </c>
      <c r="C28" s="33" t="s">
        <v>226</v>
      </c>
      <c r="D28" s="271"/>
      <c r="E28" s="271"/>
      <c r="F28" s="271"/>
      <c r="G28" s="271"/>
      <c r="H28" s="271"/>
    </row>
    <row r="29" spans="1:8" x14ac:dyDescent="0.2">
      <c r="A29" s="197"/>
      <c r="B29" s="66" t="s">
        <v>227</v>
      </c>
      <c r="C29" s="33" t="s">
        <v>228</v>
      </c>
      <c r="D29" s="271"/>
      <c r="E29" s="271"/>
      <c r="F29" s="271"/>
      <c r="G29" s="271"/>
      <c r="H29" s="271"/>
    </row>
    <row r="30" spans="1:8" x14ac:dyDescent="0.2">
      <c r="A30" s="80" t="s">
        <v>152</v>
      </c>
      <c r="B30" s="66"/>
      <c r="C30" s="33" t="s">
        <v>229</v>
      </c>
      <c r="D30" s="271">
        <v>82141.19</v>
      </c>
      <c r="E30" s="271">
        <v>56100</v>
      </c>
      <c r="F30" s="271">
        <v>56100</v>
      </c>
      <c r="G30" s="271"/>
      <c r="H30" s="271"/>
    </row>
    <row r="31" spans="1:8" x14ac:dyDescent="0.2">
      <c r="A31" s="80" t="s">
        <v>153</v>
      </c>
      <c r="B31" s="66"/>
      <c r="C31" s="33" t="s">
        <v>154</v>
      </c>
      <c r="D31" s="271">
        <v>102793.25</v>
      </c>
      <c r="E31" s="271">
        <v>5000</v>
      </c>
      <c r="F31" s="271">
        <v>5000</v>
      </c>
      <c r="G31" s="271"/>
      <c r="H31" s="271"/>
    </row>
    <row r="32" spans="1:8" x14ac:dyDescent="0.2">
      <c r="A32" s="80" t="s">
        <v>155</v>
      </c>
      <c r="B32" s="66"/>
      <c r="C32" s="33" t="s">
        <v>156</v>
      </c>
      <c r="D32" s="271"/>
      <c r="E32" s="271"/>
      <c r="F32" s="271"/>
      <c r="G32" s="271"/>
      <c r="H32" s="271"/>
    </row>
    <row r="33" spans="1:8" x14ac:dyDescent="0.2">
      <c r="A33" s="197"/>
      <c r="B33" s="66" t="s">
        <v>157</v>
      </c>
      <c r="C33" s="33" t="s">
        <v>158</v>
      </c>
      <c r="D33" s="271">
        <v>200</v>
      </c>
      <c r="E33" s="271"/>
      <c r="F33" s="271"/>
      <c r="G33" s="271"/>
      <c r="H33" s="271"/>
    </row>
    <row r="34" spans="1:8" x14ac:dyDescent="0.2">
      <c r="A34" s="80"/>
      <c r="B34" s="65" t="s">
        <v>159</v>
      </c>
      <c r="C34" s="70" t="s">
        <v>160</v>
      </c>
      <c r="D34" s="269"/>
      <c r="E34" s="269"/>
      <c r="F34" s="269"/>
      <c r="G34" s="269"/>
      <c r="H34" s="269"/>
    </row>
    <row r="35" spans="1:8" x14ac:dyDescent="0.2">
      <c r="A35" s="80"/>
      <c r="B35" s="66" t="s">
        <v>231</v>
      </c>
      <c r="C35" s="33" t="s">
        <v>232</v>
      </c>
      <c r="D35" s="271"/>
      <c r="E35" s="271"/>
      <c r="F35" s="271">
        <v>300000</v>
      </c>
      <c r="G35" s="271"/>
      <c r="H35" s="271"/>
    </row>
    <row r="36" spans="1:8" x14ac:dyDescent="0.2">
      <c r="A36" s="80"/>
      <c r="B36" s="66" t="s">
        <v>233</v>
      </c>
      <c r="C36" s="33" t="s">
        <v>234</v>
      </c>
      <c r="D36" s="271"/>
      <c r="E36" s="271"/>
      <c r="F36" s="271"/>
      <c r="G36" s="271"/>
      <c r="H36" s="271"/>
    </row>
    <row r="37" spans="1:8" x14ac:dyDescent="0.2">
      <c r="A37" s="80"/>
      <c r="B37" s="66" t="s">
        <v>235</v>
      </c>
      <c r="C37" s="33" t="s">
        <v>236</v>
      </c>
      <c r="D37" s="271"/>
      <c r="E37" s="271"/>
      <c r="F37" s="271"/>
      <c r="G37" s="271"/>
      <c r="H37" s="271"/>
    </row>
    <row r="38" spans="1:8" x14ac:dyDescent="0.2">
      <c r="A38" s="264"/>
      <c r="B38" s="268">
        <v>1951</v>
      </c>
      <c r="C38" s="267" t="s">
        <v>427</v>
      </c>
      <c r="D38" s="271"/>
      <c r="E38" s="271"/>
      <c r="F38" s="271"/>
      <c r="G38" s="271"/>
      <c r="H38" s="271"/>
    </row>
    <row r="39" spans="1:8" x14ac:dyDescent="0.2">
      <c r="A39" s="80"/>
      <c r="B39" s="66" t="s">
        <v>237</v>
      </c>
      <c r="C39" s="33" t="s">
        <v>240</v>
      </c>
      <c r="D39" s="271"/>
      <c r="E39" s="271"/>
      <c r="F39" s="271"/>
      <c r="G39" s="271"/>
      <c r="H39" s="271"/>
    </row>
    <row r="40" spans="1:8" x14ac:dyDescent="0.2">
      <c r="A40" s="80"/>
      <c r="B40" s="66" t="s">
        <v>238</v>
      </c>
      <c r="C40" s="33" t="s">
        <v>241</v>
      </c>
      <c r="D40" s="271"/>
      <c r="E40" s="271"/>
      <c r="F40" s="271"/>
      <c r="G40" s="271"/>
      <c r="H40" s="271"/>
    </row>
    <row r="41" spans="1:8" x14ac:dyDescent="0.2">
      <c r="A41" s="80"/>
      <c r="B41" s="66" t="s">
        <v>239</v>
      </c>
      <c r="C41" s="33" t="s">
        <v>242</v>
      </c>
      <c r="D41" s="271"/>
      <c r="E41" s="271"/>
      <c r="F41" s="271"/>
      <c r="G41" s="271"/>
      <c r="H41" s="271"/>
    </row>
    <row r="42" spans="1:8" x14ac:dyDescent="0.2">
      <c r="A42" s="197"/>
      <c r="B42" s="65" t="s">
        <v>161</v>
      </c>
      <c r="C42" s="33" t="s">
        <v>230</v>
      </c>
      <c r="D42" s="271">
        <v>7195.81</v>
      </c>
      <c r="E42" s="271">
        <v>8000</v>
      </c>
      <c r="F42" s="271">
        <v>8000</v>
      </c>
      <c r="G42" s="271"/>
      <c r="H42" s="271"/>
    </row>
    <row r="43" spans="1:8" ht="15.75" thickBot="1" x14ac:dyDescent="0.3">
      <c r="A43" s="207" t="s">
        <v>162</v>
      </c>
      <c r="B43" s="72"/>
      <c r="C43" s="73"/>
      <c r="D43" s="74">
        <f>SUM(D7:D42)</f>
        <v>205840.36</v>
      </c>
      <c r="E43" s="74">
        <f>SUM(E7:E42)</f>
        <v>84100</v>
      </c>
      <c r="F43" s="74">
        <f>SUM(F7:F42)</f>
        <v>384100</v>
      </c>
      <c r="G43" s="74">
        <f>SUM(G7:G42)</f>
        <v>0</v>
      </c>
      <c r="H43" s="74">
        <f>SUM(H7:H42)</f>
        <v>0</v>
      </c>
    </row>
    <row r="44" spans="1:8" ht="21.75" customHeight="1" thickTop="1" x14ac:dyDescent="0.25">
      <c r="A44" s="199" t="s">
        <v>163</v>
      </c>
      <c r="B44" s="76"/>
      <c r="C44" s="77" t="s">
        <v>164</v>
      </c>
      <c r="D44" s="212"/>
      <c r="E44" s="212"/>
      <c r="F44" s="212"/>
      <c r="G44" s="212"/>
      <c r="H44" s="212"/>
    </row>
    <row r="45" spans="1:8" x14ac:dyDescent="0.2">
      <c r="A45" s="79" t="s">
        <v>109</v>
      </c>
      <c r="B45" s="80"/>
      <c r="C45" s="70" t="s">
        <v>243</v>
      </c>
      <c r="D45" s="269"/>
      <c r="E45" s="269"/>
      <c r="F45" s="269"/>
      <c r="G45" s="269"/>
      <c r="H45" s="269"/>
    </row>
    <row r="46" spans="1:8" x14ac:dyDescent="0.2">
      <c r="A46" s="80"/>
      <c r="B46" s="65" t="s">
        <v>245</v>
      </c>
      <c r="C46" s="33" t="s">
        <v>246</v>
      </c>
      <c r="D46" s="271">
        <v>4723804.2300000004</v>
      </c>
      <c r="E46" s="271">
        <v>3534445</v>
      </c>
      <c r="F46" s="271">
        <v>3797980</v>
      </c>
      <c r="G46" s="271"/>
      <c r="H46" s="271"/>
    </row>
    <row r="47" spans="1:8" x14ac:dyDescent="0.2">
      <c r="A47" s="80"/>
      <c r="B47" s="65" t="s">
        <v>247</v>
      </c>
      <c r="C47" s="33" t="s">
        <v>248</v>
      </c>
      <c r="D47" s="271">
        <v>224515.68</v>
      </c>
      <c r="E47" s="271">
        <v>224516</v>
      </c>
      <c r="F47" s="271">
        <v>134260</v>
      </c>
      <c r="G47" s="271"/>
      <c r="H47" s="271"/>
    </row>
    <row r="48" spans="1:8" x14ac:dyDescent="0.2">
      <c r="A48" s="79" t="s">
        <v>165</v>
      </c>
      <c r="B48" s="80"/>
      <c r="C48" s="33" t="s">
        <v>244</v>
      </c>
      <c r="D48" s="271"/>
      <c r="E48" s="271">
        <v>290618</v>
      </c>
      <c r="F48" s="271">
        <v>118625</v>
      </c>
      <c r="G48" s="271"/>
      <c r="H48" s="271"/>
    </row>
    <row r="49" spans="1:11" x14ac:dyDescent="0.2">
      <c r="A49" s="80"/>
      <c r="B49" s="65" t="s">
        <v>249</v>
      </c>
      <c r="C49" s="33" t="s">
        <v>252</v>
      </c>
      <c r="D49" s="271"/>
      <c r="E49" s="271"/>
      <c r="F49" s="271"/>
      <c r="G49" s="271"/>
      <c r="H49" s="271"/>
    </row>
    <row r="50" spans="1:11" x14ac:dyDescent="0.2">
      <c r="A50" s="80"/>
      <c r="B50" s="65" t="s">
        <v>250</v>
      </c>
      <c r="C50" s="33" t="s">
        <v>253</v>
      </c>
      <c r="D50" s="271"/>
      <c r="E50" s="271"/>
      <c r="F50" s="271"/>
      <c r="G50" s="271"/>
      <c r="H50" s="271"/>
    </row>
    <row r="51" spans="1:11" x14ac:dyDescent="0.2">
      <c r="A51" s="80"/>
      <c r="B51" s="65" t="s">
        <v>251</v>
      </c>
      <c r="C51" s="33" t="s">
        <v>254</v>
      </c>
      <c r="D51" s="271"/>
      <c r="E51" s="271"/>
      <c r="F51" s="271"/>
      <c r="G51" s="271"/>
      <c r="H51" s="271"/>
      <c r="K51" s="81"/>
    </row>
    <row r="52" spans="1:11" x14ac:dyDescent="0.2">
      <c r="A52" s="79" t="s">
        <v>166</v>
      </c>
      <c r="B52" s="80"/>
      <c r="C52" s="33" t="s">
        <v>130</v>
      </c>
      <c r="D52" s="271"/>
      <c r="E52" s="271"/>
      <c r="F52" s="271"/>
      <c r="G52" s="271"/>
      <c r="H52" s="271"/>
      <c r="K52" s="81"/>
    </row>
    <row r="53" spans="1:11" x14ac:dyDescent="0.2">
      <c r="A53" s="79" t="s">
        <v>167</v>
      </c>
      <c r="B53" s="80"/>
      <c r="C53" s="33" t="s">
        <v>255</v>
      </c>
      <c r="D53" s="271"/>
      <c r="E53" s="271"/>
      <c r="F53" s="271"/>
      <c r="G53" s="271"/>
      <c r="H53" s="271"/>
    </row>
    <row r="54" spans="1:11" ht="20.25" customHeight="1" thickBot="1" x14ac:dyDescent="0.3">
      <c r="A54" s="198" t="s">
        <v>168</v>
      </c>
      <c r="B54" s="82"/>
      <c r="C54" s="73"/>
      <c r="D54" s="74">
        <f>SUM(D45:D53)</f>
        <v>4948319.91</v>
      </c>
      <c r="E54" s="74">
        <f>SUM(E45:E53)</f>
        <v>4049579</v>
      </c>
      <c r="F54" s="74">
        <f>SUM(F45:F53)</f>
        <v>4050865</v>
      </c>
      <c r="G54" s="74">
        <f>SUM(G45:G53)</f>
        <v>0</v>
      </c>
      <c r="H54" s="74">
        <f>SUM(H45:H53)</f>
        <v>0</v>
      </c>
    </row>
    <row r="55" spans="1:11" ht="20.25" customHeight="1" thickTop="1" x14ac:dyDescent="0.25">
      <c r="A55" s="104"/>
      <c r="B55" s="105"/>
      <c r="D55" s="96"/>
      <c r="E55" s="96"/>
      <c r="F55" s="96"/>
      <c r="G55" s="96"/>
      <c r="H55" s="96"/>
    </row>
    <row r="56" spans="1:11" x14ac:dyDescent="0.2">
      <c r="A56" s="83" t="str">
        <f>B3</f>
        <v>Quest Preparatory Academy</v>
      </c>
      <c r="B56" s="250"/>
      <c r="C56" s="251"/>
      <c r="G56" s="28" t="s">
        <v>497</v>
      </c>
    </row>
    <row r="57" spans="1:11" ht="14.25" customHeight="1" x14ac:dyDescent="0.2">
      <c r="D57" s="52"/>
    </row>
    <row r="58" spans="1:11" ht="17.25" customHeight="1" x14ac:dyDescent="0.2">
      <c r="A58" s="52" t="s">
        <v>494</v>
      </c>
      <c r="D58" s="28" t="s">
        <v>351</v>
      </c>
      <c r="G58" s="24"/>
      <c r="H58" s="24">
        <v>43732</v>
      </c>
    </row>
    <row r="59" spans="1:11" ht="17.25" customHeight="1" x14ac:dyDescent="0.2">
      <c r="G59" s="24"/>
      <c r="H59" s="24"/>
    </row>
    <row r="60" spans="1:11" ht="17.25" customHeight="1" x14ac:dyDescent="0.2">
      <c r="G60" s="24"/>
      <c r="H60" s="24"/>
    </row>
    <row r="61" spans="1:11" x14ac:dyDescent="0.2">
      <c r="A61" s="206"/>
      <c r="B61" s="47"/>
      <c r="C61" s="84"/>
      <c r="D61" s="49">
        <v>-1</v>
      </c>
      <c r="E61" s="50">
        <v>-2</v>
      </c>
      <c r="F61" s="51">
        <v>-3</v>
      </c>
      <c r="G61" s="50">
        <v>-4</v>
      </c>
      <c r="H61" s="50">
        <v>-4</v>
      </c>
    </row>
    <row r="62" spans="1:11" ht="15" x14ac:dyDescent="0.2">
      <c r="A62" s="214"/>
      <c r="B62" s="53"/>
      <c r="C62" s="54"/>
      <c r="D62" s="56"/>
      <c r="E62" s="59" t="s">
        <v>30</v>
      </c>
      <c r="F62" s="246" t="s">
        <v>495</v>
      </c>
      <c r="H62" s="31"/>
    </row>
    <row r="63" spans="1:11" ht="28.5" x14ac:dyDescent="0.2">
      <c r="A63" s="214"/>
      <c r="B63" s="53"/>
      <c r="C63" s="85"/>
      <c r="D63" s="58" t="s">
        <v>184</v>
      </c>
      <c r="E63" s="55" t="s">
        <v>186</v>
      </c>
      <c r="F63" s="56"/>
      <c r="G63" s="85"/>
      <c r="H63" s="55" t="s">
        <v>422</v>
      </c>
    </row>
    <row r="64" spans="1:11" ht="15" x14ac:dyDescent="0.2">
      <c r="A64" s="214"/>
      <c r="B64" s="53"/>
      <c r="C64" s="54" t="s">
        <v>126</v>
      </c>
      <c r="D64" s="58" t="s">
        <v>185</v>
      </c>
      <c r="E64" s="55" t="s">
        <v>185</v>
      </c>
      <c r="F64" s="58" t="s">
        <v>187</v>
      </c>
      <c r="G64" s="55" t="s">
        <v>58</v>
      </c>
      <c r="H64" s="55" t="s">
        <v>58</v>
      </c>
    </row>
    <row r="65" spans="1:8" ht="15" x14ac:dyDescent="0.2">
      <c r="A65" s="215"/>
      <c r="B65" s="44"/>
      <c r="C65" s="45"/>
      <c r="D65" s="210">
        <v>43646</v>
      </c>
      <c r="E65" s="60">
        <v>44012</v>
      </c>
      <c r="F65" s="61" t="s">
        <v>188</v>
      </c>
      <c r="G65" s="123" t="s">
        <v>188</v>
      </c>
      <c r="H65" s="123" t="s">
        <v>188</v>
      </c>
    </row>
    <row r="66" spans="1:8" ht="15" x14ac:dyDescent="0.25">
      <c r="A66" s="200" t="s">
        <v>56</v>
      </c>
      <c r="B66" s="86"/>
      <c r="C66" s="87" t="s">
        <v>127</v>
      </c>
      <c r="D66" s="106"/>
      <c r="E66" s="31"/>
      <c r="F66" s="31"/>
      <c r="G66" s="31"/>
      <c r="H66" s="31"/>
    </row>
    <row r="67" spans="1:8" ht="28.5" x14ac:dyDescent="0.2">
      <c r="A67" s="201" t="s">
        <v>95</v>
      </c>
      <c r="B67" s="88"/>
      <c r="C67" s="69" t="s">
        <v>260</v>
      </c>
      <c r="D67" s="273"/>
      <c r="E67" s="273"/>
      <c r="F67" s="273"/>
      <c r="G67" s="273"/>
      <c r="H67" s="273"/>
    </row>
    <row r="68" spans="1:8" x14ac:dyDescent="0.2">
      <c r="A68" s="202"/>
      <c r="B68" s="88" t="s">
        <v>256</v>
      </c>
      <c r="C68" s="69" t="s">
        <v>257</v>
      </c>
      <c r="D68" s="275"/>
      <c r="E68" s="275"/>
      <c r="F68" s="275"/>
      <c r="G68" s="275"/>
      <c r="H68" s="275"/>
    </row>
    <row r="69" spans="1:8" ht="28.5" x14ac:dyDescent="0.2">
      <c r="A69" s="202" t="s">
        <v>77</v>
      </c>
      <c r="B69" s="88"/>
      <c r="C69" s="69" t="s">
        <v>362</v>
      </c>
      <c r="D69" s="275"/>
      <c r="E69" s="275"/>
      <c r="F69" s="275"/>
      <c r="G69" s="275"/>
      <c r="H69" s="275"/>
    </row>
    <row r="70" spans="1:8" x14ac:dyDescent="0.2">
      <c r="A70" s="202" t="s">
        <v>80</v>
      </c>
      <c r="B70" s="88"/>
      <c r="C70" s="69" t="s">
        <v>361</v>
      </c>
      <c r="D70" s="275"/>
      <c r="E70" s="275"/>
      <c r="F70" s="275"/>
      <c r="G70" s="275"/>
      <c r="H70" s="275"/>
    </row>
    <row r="71" spans="1:8" ht="28.5" x14ac:dyDescent="0.2">
      <c r="A71" s="202" t="s">
        <v>83</v>
      </c>
      <c r="B71" s="88"/>
      <c r="C71" s="69" t="s">
        <v>363</v>
      </c>
      <c r="D71" s="275">
        <f>106925+414494</f>
        <v>521419</v>
      </c>
      <c r="E71" s="275">
        <v>390287</v>
      </c>
      <c r="F71" s="275">
        <f>383479+150000</f>
        <v>533479</v>
      </c>
      <c r="G71" s="275"/>
      <c r="H71" s="275"/>
    </row>
    <row r="72" spans="1:8" ht="28.5" x14ac:dyDescent="0.2">
      <c r="A72" s="202" t="s">
        <v>258</v>
      </c>
      <c r="B72" s="88"/>
      <c r="C72" s="69" t="s">
        <v>259</v>
      </c>
      <c r="D72" s="275"/>
      <c r="E72" s="275"/>
      <c r="F72" s="275"/>
      <c r="G72" s="275"/>
      <c r="H72" s="275"/>
    </row>
    <row r="73" spans="1:8" x14ac:dyDescent="0.2">
      <c r="A73" s="201" t="s">
        <v>129</v>
      </c>
      <c r="B73" s="88"/>
      <c r="C73" s="69" t="s">
        <v>130</v>
      </c>
      <c r="D73" s="275"/>
      <c r="E73" s="275"/>
      <c r="F73" s="275"/>
      <c r="G73" s="275"/>
      <c r="H73" s="275"/>
    </row>
    <row r="74" spans="1:8" x14ac:dyDescent="0.2">
      <c r="A74" s="202" t="s">
        <v>61</v>
      </c>
      <c r="B74" s="88"/>
      <c r="C74" s="69" t="s">
        <v>261</v>
      </c>
      <c r="D74" s="275"/>
      <c r="E74" s="275"/>
      <c r="F74" s="275"/>
      <c r="G74" s="275"/>
      <c r="H74" s="275"/>
    </row>
    <row r="75" spans="1:8" ht="21.75" customHeight="1" thickBot="1" x14ac:dyDescent="0.3">
      <c r="A75" s="203" t="s">
        <v>131</v>
      </c>
      <c r="B75" s="92"/>
      <c r="C75" s="93"/>
      <c r="D75" s="116">
        <f>SUM(D67:D74)</f>
        <v>521419</v>
      </c>
      <c r="E75" s="94">
        <f>SUM(E67:E74)</f>
        <v>390287</v>
      </c>
      <c r="F75" s="94">
        <f>SUM(F67:F74)</f>
        <v>533479</v>
      </c>
      <c r="G75" s="94">
        <f>SUM(G67:G74)</f>
        <v>0</v>
      </c>
      <c r="H75" s="94">
        <f>SUM(H67:H74)</f>
        <v>0</v>
      </c>
    </row>
    <row r="76" spans="1:8" ht="15" thickTop="1" x14ac:dyDescent="0.2">
      <c r="A76" s="216"/>
      <c r="B76" s="47"/>
      <c r="C76" s="48"/>
      <c r="D76" s="49">
        <v>-1</v>
      </c>
      <c r="E76" s="50">
        <v>-2</v>
      </c>
      <c r="F76" s="51">
        <v>-3</v>
      </c>
      <c r="G76" s="50">
        <v>-4</v>
      </c>
      <c r="H76" s="50">
        <v>-4</v>
      </c>
    </row>
    <row r="77" spans="1:8" x14ac:dyDescent="0.2">
      <c r="A77" s="214"/>
      <c r="B77" s="57"/>
      <c r="C77" s="85"/>
      <c r="D77" s="56"/>
      <c r="E77" s="59" t="s">
        <v>30</v>
      </c>
      <c r="F77" s="246" t="s">
        <v>495</v>
      </c>
      <c r="H77" s="31"/>
    </row>
    <row r="78" spans="1:8" ht="28.5" customHeight="1" x14ac:dyDescent="0.2">
      <c r="A78" s="214"/>
      <c r="B78" s="336" t="s">
        <v>189</v>
      </c>
      <c r="C78" s="315"/>
      <c r="D78" s="58" t="s">
        <v>184</v>
      </c>
      <c r="E78" s="55" t="s">
        <v>186</v>
      </c>
      <c r="F78" s="56"/>
      <c r="G78" s="85"/>
      <c r="H78" s="55" t="s">
        <v>422</v>
      </c>
    </row>
    <row r="79" spans="1:8" ht="15" customHeight="1" x14ac:dyDescent="0.2">
      <c r="A79" s="214"/>
      <c r="B79" s="336" t="s">
        <v>190</v>
      </c>
      <c r="C79" s="315"/>
      <c r="D79" s="58" t="s">
        <v>185</v>
      </c>
      <c r="E79" s="55" t="s">
        <v>185</v>
      </c>
      <c r="F79" s="58" t="s">
        <v>187</v>
      </c>
      <c r="G79" s="55" t="s">
        <v>58</v>
      </c>
      <c r="H79" s="55" t="s">
        <v>58</v>
      </c>
    </row>
    <row r="80" spans="1:8" ht="15" x14ac:dyDescent="0.2">
      <c r="A80" s="215"/>
      <c r="B80" s="44"/>
      <c r="C80" s="45"/>
      <c r="D80" s="210">
        <f>D65</f>
        <v>43646</v>
      </c>
      <c r="E80" s="60">
        <f>E65</f>
        <v>44012</v>
      </c>
      <c r="F80" s="61" t="s">
        <v>188</v>
      </c>
      <c r="G80" s="123" t="s">
        <v>188</v>
      </c>
      <c r="H80" s="123" t="s">
        <v>188</v>
      </c>
    </row>
    <row r="81" spans="1:8" ht="15" x14ac:dyDescent="0.25">
      <c r="A81" s="200" t="s">
        <v>116</v>
      </c>
      <c r="B81" s="86"/>
      <c r="C81" s="87" t="s">
        <v>262</v>
      </c>
      <c r="D81" s="213"/>
      <c r="E81" s="95"/>
      <c r="F81" s="95"/>
      <c r="G81" s="95"/>
      <c r="H81" s="95"/>
    </row>
    <row r="82" spans="1:8" x14ac:dyDescent="0.2">
      <c r="A82" s="201" t="s">
        <v>117</v>
      </c>
      <c r="B82" s="88"/>
      <c r="C82" s="69" t="s">
        <v>263</v>
      </c>
      <c r="D82" s="266"/>
      <c r="E82" s="269"/>
      <c r="F82" s="269"/>
      <c r="G82" s="269"/>
      <c r="H82" s="269"/>
    </row>
    <row r="83" spans="1:8" x14ac:dyDescent="0.2">
      <c r="A83" s="202"/>
      <c r="B83" s="88" t="s">
        <v>264</v>
      </c>
      <c r="C83" s="69" t="s">
        <v>265</v>
      </c>
      <c r="D83" s="270"/>
      <c r="E83" s="271"/>
      <c r="F83" s="271"/>
      <c r="G83" s="271"/>
      <c r="H83" s="271"/>
    </row>
    <row r="84" spans="1:8" ht="28.5" x14ac:dyDescent="0.2">
      <c r="A84" s="202"/>
      <c r="B84" s="88" t="s">
        <v>266</v>
      </c>
      <c r="C84" s="69" t="s">
        <v>267</v>
      </c>
      <c r="D84" s="270"/>
      <c r="E84" s="271"/>
      <c r="F84" s="271"/>
      <c r="G84" s="271"/>
      <c r="H84" s="271"/>
    </row>
    <row r="85" spans="1:8" x14ac:dyDescent="0.2">
      <c r="A85" s="202" t="s">
        <v>66</v>
      </c>
      <c r="B85" s="88"/>
      <c r="C85" s="69" t="s">
        <v>268</v>
      </c>
      <c r="D85" s="270"/>
      <c r="E85" s="271"/>
      <c r="F85" s="271"/>
      <c r="G85" s="271"/>
      <c r="H85" s="271"/>
    </row>
    <row r="86" spans="1:8" ht="28.5" x14ac:dyDescent="0.2">
      <c r="A86" s="202" t="s">
        <v>57</v>
      </c>
      <c r="B86" s="88"/>
      <c r="C86" s="69" t="s">
        <v>269</v>
      </c>
      <c r="D86" s="270"/>
      <c r="E86" s="271"/>
      <c r="F86" s="271"/>
      <c r="G86" s="271"/>
      <c r="H86" s="271"/>
    </row>
    <row r="87" spans="1:8" x14ac:dyDescent="0.2">
      <c r="A87" s="202" t="s">
        <v>118</v>
      </c>
      <c r="B87" s="88"/>
      <c r="C87" s="69" t="s">
        <v>272</v>
      </c>
      <c r="D87" s="270"/>
      <c r="E87" s="271"/>
      <c r="F87" s="271"/>
      <c r="G87" s="271"/>
      <c r="H87" s="271"/>
    </row>
    <row r="88" spans="1:8" x14ac:dyDescent="0.2">
      <c r="A88" s="202" t="s">
        <v>270</v>
      </c>
      <c r="B88" s="88"/>
      <c r="C88" s="69" t="s">
        <v>273</v>
      </c>
      <c r="D88" s="270"/>
      <c r="E88" s="271"/>
      <c r="F88" s="271"/>
      <c r="G88" s="271"/>
      <c r="H88" s="271"/>
    </row>
    <row r="89" spans="1:8" x14ac:dyDescent="0.2">
      <c r="A89" s="202" t="s">
        <v>271</v>
      </c>
      <c r="B89" s="88"/>
      <c r="C89" s="69" t="s">
        <v>274</v>
      </c>
      <c r="D89" s="270"/>
      <c r="E89" s="271"/>
      <c r="F89" s="271"/>
      <c r="G89" s="271"/>
      <c r="H89" s="271"/>
    </row>
    <row r="90" spans="1:8" ht="15" x14ac:dyDescent="0.25">
      <c r="A90" s="204" t="s">
        <v>70</v>
      </c>
      <c r="B90" s="88"/>
      <c r="C90" s="97" t="s">
        <v>275</v>
      </c>
      <c r="D90" s="270"/>
      <c r="E90" s="271"/>
      <c r="F90" s="271"/>
      <c r="G90" s="271"/>
      <c r="H90" s="271"/>
    </row>
    <row r="91" spans="1:8" x14ac:dyDescent="0.2">
      <c r="A91" s="202" t="s">
        <v>276</v>
      </c>
      <c r="B91" s="88"/>
      <c r="C91" s="69" t="s">
        <v>280</v>
      </c>
      <c r="D91" s="270"/>
      <c r="E91" s="271"/>
      <c r="F91" s="271"/>
      <c r="G91" s="271"/>
      <c r="H91" s="271"/>
    </row>
    <row r="92" spans="1:8" ht="28.5" x14ac:dyDescent="0.2">
      <c r="A92" s="202" t="s">
        <v>277</v>
      </c>
      <c r="B92" s="88"/>
      <c r="C92" s="69" t="s">
        <v>281</v>
      </c>
      <c r="D92" s="270"/>
      <c r="E92" s="271"/>
      <c r="F92" s="271"/>
      <c r="G92" s="271"/>
      <c r="H92" s="271"/>
    </row>
    <row r="93" spans="1:8" x14ac:dyDescent="0.2">
      <c r="A93" s="202" t="s">
        <v>278</v>
      </c>
      <c r="B93" s="88"/>
      <c r="C93" s="69" t="s">
        <v>388</v>
      </c>
      <c r="D93" s="270"/>
      <c r="E93" s="271"/>
      <c r="F93" s="271"/>
      <c r="G93" s="271"/>
      <c r="H93" s="271"/>
    </row>
    <row r="94" spans="1:8" x14ac:dyDescent="0.2">
      <c r="A94" s="202" t="s">
        <v>279</v>
      </c>
      <c r="B94" s="88"/>
      <c r="C94" s="69" t="s">
        <v>282</v>
      </c>
      <c r="D94" s="270"/>
      <c r="E94" s="271"/>
      <c r="F94" s="271"/>
      <c r="G94" s="271"/>
      <c r="H94" s="271"/>
    </row>
    <row r="95" spans="1:8" ht="15.75" thickBot="1" x14ac:dyDescent="0.3">
      <c r="A95" s="205" t="s">
        <v>119</v>
      </c>
      <c r="B95" s="98"/>
      <c r="C95" s="35"/>
      <c r="D95" s="133">
        <f>SUM(D82:D94)</f>
        <v>0</v>
      </c>
      <c r="E95" s="99">
        <f>SUM(E82:E94)</f>
        <v>0</v>
      </c>
      <c r="F95" s="99">
        <f>SUM(F82:F94)</f>
        <v>0</v>
      </c>
      <c r="G95" s="99">
        <f>SUM(G82:G94)</f>
        <v>0</v>
      </c>
      <c r="H95" s="99">
        <f>SUM(H82:H94)</f>
        <v>0</v>
      </c>
    </row>
    <row r="96" spans="1:8" ht="15" x14ac:dyDescent="0.25">
      <c r="A96" s="204" t="s">
        <v>283</v>
      </c>
      <c r="B96" s="88"/>
      <c r="C96" s="33"/>
      <c r="D96" s="135"/>
      <c r="E96" s="68"/>
      <c r="F96" s="68"/>
      <c r="G96" s="68"/>
      <c r="H96" s="68"/>
    </row>
    <row r="97" spans="1:8" x14ac:dyDescent="0.2">
      <c r="A97" s="201"/>
      <c r="B97" s="88" t="s">
        <v>120</v>
      </c>
      <c r="C97" s="33"/>
      <c r="D97" s="271"/>
      <c r="E97" s="271">
        <v>0</v>
      </c>
      <c r="F97" s="271"/>
      <c r="G97" s="271"/>
      <c r="H97" s="271"/>
    </row>
    <row r="98" spans="1:8" x14ac:dyDescent="0.2">
      <c r="A98" s="202"/>
      <c r="B98" s="88" t="s">
        <v>121</v>
      </c>
      <c r="C98" s="33"/>
      <c r="D98" s="270">
        <v>-224737</v>
      </c>
      <c r="E98" s="271">
        <v>-227464</v>
      </c>
      <c r="F98" s="271">
        <v>-227465</v>
      </c>
      <c r="G98" s="271"/>
      <c r="H98" s="271"/>
    </row>
    <row r="99" spans="1:8" ht="15.75" thickBot="1" x14ac:dyDescent="0.3">
      <c r="A99" s="205" t="s">
        <v>122</v>
      </c>
      <c r="B99" s="98"/>
      <c r="C99" s="35"/>
      <c r="D99" s="133">
        <f>SUM(D97:D98)</f>
        <v>-224737</v>
      </c>
      <c r="E99" s="99">
        <f>SUM(E97:E98)</f>
        <v>-227464</v>
      </c>
      <c r="F99" s="99">
        <f>SUM(F97:F98)</f>
        <v>-227465</v>
      </c>
      <c r="G99" s="99">
        <f>SUM(G97:G98)</f>
        <v>0</v>
      </c>
      <c r="H99" s="99">
        <f>SUM(H97:H98)</f>
        <v>0</v>
      </c>
    </row>
    <row r="100" spans="1:8" x14ac:dyDescent="0.2">
      <c r="A100" s="202"/>
      <c r="B100" s="88" t="s">
        <v>123</v>
      </c>
      <c r="C100" s="33"/>
      <c r="D100" s="270"/>
      <c r="E100" s="271"/>
      <c r="F100" s="271"/>
      <c r="G100" s="271"/>
      <c r="H100" s="271"/>
    </row>
    <row r="101" spans="1:8" x14ac:dyDescent="0.2">
      <c r="A101" s="201"/>
      <c r="B101" s="88" t="s">
        <v>124</v>
      </c>
      <c r="C101" s="33"/>
      <c r="D101" s="270"/>
      <c r="E101" s="271"/>
      <c r="F101" s="271"/>
      <c r="G101" s="271"/>
      <c r="H101" s="271"/>
    </row>
    <row r="102" spans="1:8" ht="15.75" thickBot="1" x14ac:dyDescent="0.3">
      <c r="A102" s="203" t="s">
        <v>125</v>
      </c>
      <c r="B102" s="92"/>
      <c r="C102" s="73"/>
      <c r="D102" s="74">
        <f>D43+D54+D75+D95+D99</f>
        <v>5450842.2700000005</v>
      </c>
      <c r="E102" s="74">
        <f>E43+E54+E75+E95+E99</f>
        <v>4296502</v>
      </c>
      <c r="F102" s="74">
        <f>F43+F54+F75+F95+F99</f>
        <v>4740979</v>
      </c>
      <c r="G102" s="74">
        <f>G43+G54+G75+G95+G99</f>
        <v>0</v>
      </c>
      <c r="H102" s="74">
        <f>H43+H54+H75+H95+H99</f>
        <v>0</v>
      </c>
    </row>
    <row r="103" spans="1:8" ht="15.75" thickTop="1" x14ac:dyDescent="0.25">
      <c r="A103" s="102"/>
      <c r="B103" s="100"/>
      <c r="D103" s="96"/>
      <c r="E103" s="96"/>
      <c r="F103" s="96"/>
      <c r="G103" s="96"/>
      <c r="H103" s="96"/>
    </row>
    <row r="104" spans="1:8" ht="15" x14ac:dyDescent="0.25">
      <c r="A104" s="102"/>
      <c r="B104" s="100"/>
      <c r="D104" s="96"/>
      <c r="E104" s="96"/>
      <c r="F104" s="96"/>
      <c r="G104" s="96"/>
      <c r="H104" s="96"/>
    </row>
    <row r="105" spans="1:8" x14ac:dyDescent="0.2">
      <c r="A105" s="28" t="s">
        <v>488</v>
      </c>
      <c r="B105" s="88"/>
      <c r="C105" s="30"/>
      <c r="G105" s="28" t="s">
        <v>497</v>
      </c>
    </row>
    <row r="106" spans="1:8" x14ac:dyDescent="0.2">
      <c r="A106" s="100"/>
      <c r="B106" s="100"/>
    </row>
    <row r="107" spans="1:8" x14ac:dyDescent="0.2">
      <c r="A107" s="100"/>
      <c r="D107" s="52"/>
    </row>
    <row r="108" spans="1:8" x14ac:dyDescent="0.2">
      <c r="A108" s="52" t="s">
        <v>494</v>
      </c>
      <c r="E108" s="28" t="s">
        <v>350</v>
      </c>
      <c r="G108" s="101"/>
      <c r="H108" s="24">
        <v>43732</v>
      </c>
    </row>
  </sheetData>
  <phoneticPr fontId="0" type="noConversion"/>
  <pageMargins left="0.55000000000000004" right="0" top="0.75" bottom="0.75" header="0.5" footer="0"/>
  <pageSetup scale="79" fitToHeight="2"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61549-20A9-4AF8-8EED-26F5FCACBDEA}">
  <dimension ref="A1:L558"/>
  <sheetViews>
    <sheetView topLeftCell="A543" workbookViewId="0">
      <selection activeCell="K545" sqref="K545"/>
    </sheetView>
  </sheetViews>
  <sheetFormatPr defaultRowHeight="14.25" x14ac:dyDescent="0.2"/>
  <cols>
    <col min="1" max="1" width="2.85546875" style="52" customWidth="1"/>
    <col min="2" max="2" width="3.7109375" style="52" customWidth="1"/>
    <col min="3" max="3" width="5.42578125" style="52" customWidth="1"/>
    <col min="4" max="4" width="32.7109375" style="28" customWidth="1"/>
    <col min="5" max="6" width="17.7109375" style="28" customWidth="1"/>
    <col min="7" max="7" width="16.7109375" style="28" customWidth="1"/>
    <col min="8" max="9" width="17.7109375" style="28" customWidth="1"/>
    <col min="10" max="16384" width="9.140625" style="28"/>
  </cols>
  <sheetData>
    <row r="1" spans="1:9" ht="15" x14ac:dyDescent="0.25">
      <c r="A1" s="277" t="s">
        <v>488</v>
      </c>
      <c r="B1" s="47"/>
      <c r="C1" s="47"/>
      <c r="D1" s="48"/>
      <c r="E1" s="145">
        <v>-1</v>
      </c>
      <c r="F1" s="146">
        <v>-2</v>
      </c>
      <c r="G1" s="193">
        <v>-3</v>
      </c>
      <c r="H1" s="146">
        <v>-4</v>
      </c>
      <c r="I1" s="146">
        <v>-5</v>
      </c>
    </row>
    <row r="2" spans="1:9" x14ac:dyDescent="0.2">
      <c r="A2" s="217"/>
      <c r="B2" s="52" t="s">
        <v>496</v>
      </c>
      <c r="D2" s="31"/>
      <c r="E2" s="147"/>
      <c r="F2" s="218" t="s">
        <v>30</v>
      </c>
      <c r="G2" s="316" t="s">
        <v>495</v>
      </c>
      <c r="H2" s="3"/>
      <c r="I2" s="152"/>
    </row>
    <row r="3" spans="1:9" x14ac:dyDescent="0.2">
      <c r="A3" s="217"/>
      <c r="D3" s="31"/>
      <c r="E3" s="148" t="s">
        <v>184</v>
      </c>
      <c r="F3" s="148" t="s">
        <v>186</v>
      </c>
      <c r="G3" s="149"/>
      <c r="H3" s="219"/>
      <c r="I3" s="148" t="s">
        <v>422</v>
      </c>
    </row>
    <row r="4" spans="1:9" ht="12.75" customHeight="1" x14ac:dyDescent="0.2">
      <c r="A4" s="217"/>
      <c r="B4" s="107" t="s">
        <v>44</v>
      </c>
      <c r="C4" s="28"/>
      <c r="D4" s="31"/>
      <c r="E4" s="148" t="s">
        <v>185</v>
      </c>
      <c r="F4" s="148" t="s">
        <v>185</v>
      </c>
      <c r="G4" s="150" t="s">
        <v>187</v>
      </c>
      <c r="H4" s="148" t="s">
        <v>58</v>
      </c>
      <c r="I4" s="148" t="s">
        <v>58</v>
      </c>
    </row>
    <row r="5" spans="1:9" s="57" customFormat="1" ht="15.75" customHeight="1" x14ac:dyDescent="0.2">
      <c r="A5" s="215"/>
      <c r="B5" s="317"/>
      <c r="C5" s="317"/>
      <c r="D5" s="318"/>
      <c r="E5" s="4">
        <v>43646</v>
      </c>
      <c r="F5" s="4">
        <v>44012</v>
      </c>
      <c r="G5" s="151" t="s">
        <v>188</v>
      </c>
      <c r="H5" s="220" t="s">
        <v>188</v>
      </c>
      <c r="I5" s="220" t="s">
        <v>188</v>
      </c>
    </row>
    <row r="6" spans="1:9" ht="18.75" customHeight="1" x14ac:dyDescent="0.25">
      <c r="A6" s="196" t="s">
        <v>46</v>
      </c>
      <c r="B6" s="62"/>
      <c r="C6" s="63" t="s">
        <v>113</v>
      </c>
      <c r="D6" s="108"/>
      <c r="E6" s="78"/>
      <c r="F6" s="78"/>
      <c r="G6" s="78"/>
      <c r="H6" s="78"/>
      <c r="I6" s="78"/>
    </row>
    <row r="7" spans="1:9" x14ac:dyDescent="0.2">
      <c r="A7" s="197"/>
      <c r="B7" s="66" t="s">
        <v>107</v>
      </c>
      <c r="C7" s="66"/>
      <c r="D7" s="33" t="s">
        <v>108</v>
      </c>
      <c r="E7" s="36"/>
      <c r="F7" s="36"/>
      <c r="G7" s="36"/>
      <c r="H7" s="36"/>
      <c r="I7" s="36"/>
    </row>
    <row r="8" spans="1:9" x14ac:dyDescent="0.2">
      <c r="A8" s="197"/>
      <c r="B8" s="66"/>
      <c r="C8" s="66" t="s">
        <v>46</v>
      </c>
      <c r="D8" s="33" t="s">
        <v>47</v>
      </c>
      <c r="E8" s="275">
        <v>1549227</v>
      </c>
      <c r="F8" s="275">
        <v>1374980</v>
      </c>
      <c r="G8" s="275">
        <v>1388730</v>
      </c>
      <c r="H8" s="275"/>
      <c r="I8" s="275"/>
    </row>
    <row r="9" spans="1:9" x14ac:dyDescent="0.2">
      <c r="A9" s="197"/>
      <c r="B9" s="66"/>
      <c r="C9" s="66" t="s">
        <v>48</v>
      </c>
      <c r="D9" s="33" t="s">
        <v>49</v>
      </c>
      <c r="E9" s="275">
        <v>202639</v>
      </c>
      <c r="F9" s="275">
        <v>598339</v>
      </c>
      <c r="G9" s="275">
        <v>604332</v>
      </c>
      <c r="H9" s="275"/>
      <c r="I9" s="275"/>
    </row>
    <row r="10" spans="1:9" x14ac:dyDescent="0.2">
      <c r="A10" s="197"/>
      <c r="B10" s="66"/>
      <c r="C10" s="66" t="s">
        <v>63</v>
      </c>
      <c r="D10" s="33"/>
      <c r="E10" s="275">
        <v>13764</v>
      </c>
      <c r="F10" s="275">
        <v>38000</v>
      </c>
      <c r="G10" s="275">
        <v>15000</v>
      </c>
      <c r="H10" s="275"/>
      <c r="I10" s="275"/>
    </row>
    <row r="11" spans="1:9" x14ac:dyDescent="0.2">
      <c r="A11" s="197"/>
      <c r="B11" s="66"/>
      <c r="C11" s="66" t="s">
        <v>50</v>
      </c>
      <c r="D11" s="33" t="s">
        <v>51</v>
      </c>
      <c r="E11" s="275">
        <v>166023</v>
      </c>
      <c r="F11" s="275">
        <v>96269</v>
      </c>
      <c r="G11" s="275">
        <v>98000</v>
      </c>
      <c r="H11" s="275"/>
      <c r="I11" s="275"/>
    </row>
    <row r="12" spans="1:9" x14ac:dyDescent="0.2">
      <c r="A12" s="197"/>
      <c r="B12" s="66"/>
      <c r="C12" s="66" t="s">
        <v>54</v>
      </c>
      <c r="D12" s="33" t="s">
        <v>64</v>
      </c>
      <c r="E12" s="275">
        <v>9977</v>
      </c>
      <c r="F12" s="275">
        <v>45334</v>
      </c>
      <c r="G12" s="275">
        <v>10000</v>
      </c>
      <c r="H12" s="275"/>
      <c r="I12" s="275"/>
    </row>
    <row r="13" spans="1:9" x14ac:dyDescent="0.2">
      <c r="A13" s="197"/>
      <c r="B13" s="66"/>
      <c r="C13" s="66" t="s">
        <v>52</v>
      </c>
      <c r="D13" s="33" t="s">
        <v>53</v>
      </c>
      <c r="E13" s="275"/>
      <c r="F13" s="275">
        <v>30</v>
      </c>
      <c r="G13" s="275">
        <v>50</v>
      </c>
      <c r="H13" s="275"/>
      <c r="I13" s="275"/>
    </row>
    <row r="14" spans="1:9" x14ac:dyDescent="0.2">
      <c r="A14" s="197"/>
      <c r="B14" s="66" t="s">
        <v>301</v>
      </c>
      <c r="C14" s="66"/>
      <c r="D14" s="33"/>
      <c r="E14" s="91"/>
      <c r="F14" s="91"/>
      <c r="G14" s="91"/>
      <c r="H14" s="91"/>
      <c r="I14" s="91"/>
    </row>
    <row r="15" spans="1:9" x14ac:dyDescent="0.2">
      <c r="A15" s="197"/>
      <c r="B15" s="66"/>
      <c r="C15" s="66" t="s">
        <v>46</v>
      </c>
      <c r="D15" s="33" t="s">
        <v>47</v>
      </c>
      <c r="E15" s="275">
        <v>568668</v>
      </c>
      <c r="F15" s="275">
        <v>577724</v>
      </c>
      <c r="G15" s="275">
        <v>617726</v>
      </c>
      <c r="H15" s="275"/>
      <c r="I15" s="275"/>
    </row>
    <row r="16" spans="1:9" x14ac:dyDescent="0.2">
      <c r="A16" s="197"/>
      <c r="B16" s="66"/>
      <c r="C16" s="66" t="s">
        <v>48</v>
      </c>
      <c r="D16" s="33" t="s">
        <v>49</v>
      </c>
      <c r="E16" s="275">
        <v>74396</v>
      </c>
      <c r="F16" s="275">
        <v>250006</v>
      </c>
      <c r="G16" s="275">
        <v>252506</v>
      </c>
      <c r="H16" s="275"/>
      <c r="I16" s="275"/>
    </row>
    <row r="17" spans="1:9" x14ac:dyDescent="0.2">
      <c r="A17" s="197"/>
      <c r="B17" s="66"/>
      <c r="C17" s="66" t="s">
        <v>63</v>
      </c>
      <c r="D17" s="33"/>
      <c r="E17" s="275">
        <v>2361474</v>
      </c>
      <c r="F17" s="275">
        <v>955920</v>
      </c>
      <c r="G17" s="275">
        <v>847620</v>
      </c>
      <c r="H17" s="275"/>
      <c r="I17" s="275"/>
    </row>
    <row r="18" spans="1:9" x14ac:dyDescent="0.2">
      <c r="A18" s="197"/>
      <c r="B18" s="66"/>
      <c r="C18" s="66" t="s">
        <v>50</v>
      </c>
      <c r="D18" s="33" t="s">
        <v>51</v>
      </c>
      <c r="E18" s="275">
        <v>157523</v>
      </c>
      <c r="F18" s="275">
        <v>120142</v>
      </c>
      <c r="G18" s="275">
        <v>122000</v>
      </c>
      <c r="H18" s="275"/>
      <c r="I18" s="275"/>
    </row>
    <row r="19" spans="1:9" x14ac:dyDescent="0.2">
      <c r="A19" s="197"/>
      <c r="B19" s="66"/>
      <c r="C19" s="66" t="s">
        <v>54</v>
      </c>
      <c r="D19" s="33" t="s">
        <v>64</v>
      </c>
      <c r="E19" s="275"/>
      <c r="F19" s="275">
        <v>14326</v>
      </c>
      <c r="G19" s="275">
        <v>15000</v>
      </c>
      <c r="H19" s="275"/>
      <c r="I19" s="275"/>
    </row>
    <row r="20" spans="1:9" x14ac:dyDescent="0.2">
      <c r="A20" s="197"/>
      <c r="B20" s="66"/>
      <c r="C20" s="66" t="s">
        <v>52</v>
      </c>
      <c r="D20" s="33" t="s">
        <v>53</v>
      </c>
      <c r="E20" s="275"/>
      <c r="F20" s="275">
        <v>6509</v>
      </c>
      <c r="G20" s="275">
        <v>7000</v>
      </c>
      <c r="H20" s="275"/>
      <c r="I20" s="275"/>
    </row>
    <row r="21" spans="1:9" x14ac:dyDescent="0.2">
      <c r="A21" s="197"/>
      <c r="B21" s="66" t="s">
        <v>302</v>
      </c>
      <c r="C21" s="66"/>
      <c r="D21" s="33"/>
      <c r="E21" s="91"/>
      <c r="F21" s="91"/>
      <c r="G21" s="91"/>
      <c r="H21" s="91"/>
      <c r="I21" s="91"/>
    </row>
    <row r="22" spans="1:9" x14ac:dyDescent="0.2">
      <c r="A22" s="197"/>
      <c r="B22" s="66"/>
      <c r="C22" s="66" t="s">
        <v>46</v>
      </c>
      <c r="D22" s="33" t="s">
        <v>47</v>
      </c>
      <c r="E22" s="275"/>
      <c r="F22" s="275"/>
      <c r="G22" s="275"/>
      <c r="H22" s="275"/>
      <c r="I22" s="275"/>
    </row>
    <row r="23" spans="1:9" x14ac:dyDescent="0.2">
      <c r="A23" s="197"/>
      <c r="B23" s="66"/>
      <c r="C23" s="66" t="s">
        <v>48</v>
      </c>
      <c r="D23" s="33" t="s">
        <v>49</v>
      </c>
      <c r="E23" s="275"/>
      <c r="F23" s="275"/>
      <c r="G23" s="275"/>
      <c r="H23" s="275"/>
      <c r="I23" s="275"/>
    </row>
    <row r="24" spans="1:9" x14ac:dyDescent="0.2">
      <c r="A24" s="197"/>
      <c r="B24" s="66"/>
      <c r="C24" s="66" t="s">
        <v>63</v>
      </c>
      <c r="D24" s="33"/>
      <c r="E24" s="275"/>
      <c r="F24" s="275"/>
      <c r="G24" s="275"/>
      <c r="H24" s="275"/>
      <c r="I24" s="275"/>
    </row>
    <row r="25" spans="1:9" x14ac:dyDescent="0.2">
      <c r="A25" s="197"/>
      <c r="B25" s="66"/>
      <c r="C25" s="66" t="s">
        <v>50</v>
      </c>
      <c r="D25" s="33" t="s">
        <v>51</v>
      </c>
      <c r="E25" s="275"/>
      <c r="F25" s="275"/>
      <c r="G25" s="275"/>
      <c r="H25" s="275"/>
      <c r="I25" s="275"/>
    </row>
    <row r="26" spans="1:9" x14ac:dyDescent="0.2">
      <c r="A26" s="197"/>
      <c r="B26" s="66"/>
      <c r="C26" s="66" t="s">
        <v>54</v>
      </c>
      <c r="D26" s="33" t="s">
        <v>64</v>
      </c>
      <c r="E26" s="275"/>
      <c r="F26" s="275"/>
      <c r="G26" s="275"/>
      <c r="H26" s="275"/>
      <c r="I26" s="275"/>
    </row>
    <row r="27" spans="1:9" x14ac:dyDescent="0.2">
      <c r="A27" s="197"/>
      <c r="B27" s="66"/>
      <c r="C27" s="66" t="s">
        <v>52</v>
      </c>
      <c r="D27" s="33" t="s">
        <v>53</v>
      </c>
      <c r="E27" s="275"/>
      <c r="F27" s="275"/>
      <c r="G27" s="275"/>
      <c r="H27" s="275"/>
      <c r="I27" s="275"/>
    </row>
    <row r="28" spans="1:9" ht="18.75" customHeight="1" thickBot="1" x14ac:dyDescent="0.3">
      <c r="A28" s="207" t="s">
        <v>114</v>
      </c>
      <c r="B28" s="82"/>
      <c r="C28" s="82"/>
      <c r="D28" s="38"/>
      <c r="E28" s="109">
        <f>SUM(E8:E27)</f>
        <v>5103691</v>
      </c>
      <c r="F28" s="109">
        <f>SUM(F8:F27)</f>
        <v>4077579</v>
      </c>
      <c r="G28" s="109">
        <f>SUM(G8:G27)</f>
        <v>3977964</v>
      </c>
      <c r="H28" s="109">
        <f>SUM(H8:H27)</f>
        <v>0</v>
      </c>
      <c r="I28" s="109">
        <f>SUM(I8:I27)</f>
        <v>0</v>
      </c>
    </row>
    <row r="29" spans="1:9" ht="18.75" customHeight="1" thickTop="1" x14ac:dyDescent="0.25">
      <c r="A29" s="199" t="s">
        <v>284</v>
      </c>
      <c r="B29" s="75"/>
      <c r="C29" s="77" t="s">
        <v>285</v>
      </c>
      <c r="D29" s="110"/>
      <c r="E29" s="111"/>
      <c r="F29" s="111"/>
      <c r="G29" s="111"/>
      <c r="H29" s="111"/>
      <c r="I29" s="111"/>
    </row>
    <row r="30" spans="1:9" x14ac:dyDescent="0.2">
      <c r="A30" s="197"/>
      <c r="B30" s="66" t="s">
        <v>107</v>
      </c>
      <c r="C30" s="66"/>
      <c r="D30" s="33" t="s">
        <v>108</v>
      </c>
      <c r="E30" s="113"/>
      <c r="F30" s="91"/>
      <c r="G30" s="91"/>
      <c r="H30" s="91"/>
      <c r="I30" s="91"/>
    </row>
    <row r="31" spans="1:9" x14ac:dyDescent="0.2">
      <c r="A31" s="197"/>
      <c r="B31" s="66"/>
      <c r="C31" s="66" t="s">
        <v>46</v>
      </c>
      <c r="D31" s="33" t="s">
        <v>47</v>
      </c>
      <c r="E31" s="275"/>
      <c r="F31" s="275"/>
      <c r="G31" s="275"/>
      <c r="H31" s="275"/>
      <c r="I31" s="275"/>
    </row>
    <row r="32" spans="1:9" x14ac:dyDescent="0.2">
      <c r="A32" s="197"/>
      <c r="B32" s="66"/>
      <c r="C32" s="66" t="s">
        <v>48</v>
      </c>
      <c r="D32" s="33" t="s">
        <v>49</v>
      </c>
      <c r="E32" s="272"/>
      <c r="F32" s="273"/>
      <c r="G32" s="273"/>
      <c r="H32" s="273"/>
      <c r="I32" s="273"/>
    </row>
    <row r="33" spans="1:12" x14ac:dyDescent="0.2">
      <c r="A33" s="197"/>
      <c r="B33" s="66"/>
      <c r="C33" s="66" t="s">
        <v>63</v>
      </c>
      <c r="D33" s="33"/>
      <c r="E33" s="275"/>
      <c r="F33" s="275"/>
      <c r="G33" s="275"/>
      <c r="H33" s="275"/>
      <c r="I33" s="275"/>
    </row>
    <row r="34" spans="1:12" x14ac:dyDescent="0.2">
      <c r="A34" s="197"/>
      <c r="B34" s="66"/>
      <c r="C34" s="66" t="s">
        <v>50</v>
      </c>
      <c r="D34" s="33" t="s">
        <v>51</v>
      </c>
      <c r="E34" s="275"/>
      <c r="F34" s="275"/>
      <c r="G34" s="275"/>
      <c r="H34" s="275"/>
      <c r="I34" s="275"/>
    </row>
    <row r="35" spans="1:12" x14ac:dyDescent="0.2">
      <c r="A35" s="197"/>
      <c r="B35" s="66"/>
      <c r="C35" s="66" t="s">
        <v>54</v>
      </c>
      <c r="D35" s="33" t="s">
        <v>64</v>
      </c>
      <c r="E35" s="275"/>
      <c r="F35" s="275"/>
      <c r="G35" s="275"/>
      <c r="H35" s="275"/>
      <c r="I35" s="275"/>
    </row>
    <row r="36" spans="1:12" x14ac:dyDescent="0.2">
      <c r="A36" s="197"/>
      <c r="B36" s="66"/>
      <c r="C36" s="66" t="s">
        <v>52</v>
      </c>
      <c r="D36" s="33" t="s">
        <v>53</v>
      </c>
      <c r="E36" s="272"/>
      <c r="F36" s="273"/>
      <c r="G36" s="273"/>
      <c r="H36" s="273"/>
      <c r="I36" s="273"/>
    </row>
    <row r="37" spans="1:12" x14ac:dyDescent="0.2">
      <c r="A37" s="197"/>
      <c r="B37" s="66" t="s">
        <v>301</v>
      </c>
      <c r="C37" s="66"/>
      <c r="D37" s="33"/>
      <c r="E37" s="89"/>
      <c r="F37" s="90"/>
      <c r="G37" s="90"/>
      <c r="H37" s="90"/>
      <c r="I37" s="90"/>
    </row>
    <row r="38" spans="1:12" x14ac:dyDescent="0.2">
      <c r="A38" s="197"/>
      <c r="B38" s="66"/>
      <c r="C38" s="66" t="s">
        <v>46</v>
      </c>
      <c r="D38" s="33" t="s">
        <v>47</v>
      </c>
      <c r="E38" s="275"/>
      <c r="F38" s="275"/>
      <c r="G38" s="275"/>
      <c r="H38" s="275"/>
      <c r="I38" s="275"/>
    </row>
    <row r="39" spans="1:12" x14ac:dyDescent="0.2">
      <c r="A39" s="197"/>
      <c r="B39" s="66"/>
      <c r="C39" s="66" t="s">
        <v>48</v>
      </c>
      <c r="D39" s="33" t="s">
        <v>49</v>
      </c>
      <c r="E39" s="275"/>
      <c r="F39" s="275"/>
      <c r="G39" s="275"/>
      <c r="H39" s="275"/>
      <c r="I39" s="275"/>
    </row>
    <row r="40" spans="1:12" x14ac:dyDescent="0.2">
      <c r="A40" s="197"/>
      <c r="B40" s="66"/>
      <c r="C40" s="66" t="s">
        <v>63</v>
      </c>
      <c r="D40" s="33"/>
      <c r="E40" s="275"/>
      <c r="F40" s="275"/>
      <c r="G40" s="275"/>
      <c r="H40" s="275"/>
      <c r="I40" s="275"/>
    </row>
    <row r="41" spans="1:12" x14ac:dyDescent="0.2">
      <c r="A41" s="197"/>
      <c r="B41" s="66"/>
      <c r="C41" s="66" t="s">
        <v>50</v>
      </c>
      <c r="D41" s="33" t="s">
        <v>51</v>
      </c>
      <c r="E41" s="275"/>
      <c r="F41" s="275"/>
      <c r="G41" s="275"/>
      <c r="H41" s="275"/>
      <c r="I41" s="275"/>
    </row>
    <row r="42" spans="1:12" x14ac:dyDescent="0.2">
      <c r="A42" s="197"/>
      <c r="B42" s="66"/>
      <c r="C42" s="66" t="s">
        <v>54</v>
      </c>
      <c r="D42" s="33" t="s">
        <v>64</v>
      </c>
      <c r="E42" s="275"/>
      <c r="F42" s="275"/>
      <c r="G42" s="275"/>
      <c r="H42" s="275"/>
      <c r="I42" s="275"/>
    </row>
    <row r="43" spans="1:12" x14ac:dyDescent="0.2">
      <c r="A43" s="197"/>
      <c r="B43" s="66"/>
      <c r="C43" s="66" t="s">
        <v>52</v>
      </c>
      <c r="D43" s="33" t="s">
        <v>53</v>
      </c>
      <c r="E43" s="275"/>
      <c r="F43" s="275"/>
      <c r="G43" s="275"/>
      <c r="H43" s="275"/>
      <c r="I43" s="275"/>
    </row>
    <row r="44" spans="1:12" x14ac:dyDescent="0.2">
      <c r="A44" s="197"/>
      <c r="B44" s="66" t="s">
        <v>302</v>
      </c>
      <c r="C44" s="66"/>
      <c r="D44" s="33"/>
      <c r="E44" s="91"/>
      <c r="F44" s="91"/>
      <c r="G44" s="91"/>
      <c r="H44" s="91"/>
      <c r="I44" s="91"/>
      <c r="L44" s="81"/>
    </row>
    <row r="45" spans="1:12" x14ac:dyDescent="0.2">
      <c r="A45" s="197"/>
      <c r="B45" s="66"/>
      <c r="C45" s="66" t="s">
        <v>46</v>
      </c>
      <c r="D45" s="33" t="s">
        <v>47</v>
      </c>
      <c r="E45" s="275"/>
      <c r="F45" s="275"/>
      <c r="G45" s="275"/>
      <c r="H45" s="275"/>
      <c r="I45" s="275"/>
    </row>
    <row r="46" spans="1:12" ht="13.5" customHeight="1" x14ac:dyDescent="0.2">
      <c r="A46" s="197"/>
      <c r="B46" s="66"/>
      <c r="C46" s="66" t="s">
        <v>48</v>
      </c>
      <c r="D46" s="33" t="s">
        <v>49</v>
      </c>
      <c r="E46" s="274"/>
      <c r="F46" s="275"/>
      <c r="G46" s="275"/>
      <c r="H46" s="275"/>
      <c r="I46" s="275"/>
    </row>
    <row r="47" spans="1:12" x14ac:dyDescent="0.2">
      <c r="A47" s="197"/>
      <c r="B47" s="66"/>
      <c r="C47" s="66" t="s">
        <v>63</v>
      </c>
      <c r="D47" s="33"/>
      <c r="E47" s="272"/>
      <c r="F47" s="273"/>
      <c r="G47" s="273"/>
      <c r="H47" s="273"/>
      <c r="I47" s="273"/>
    </row>
    <row r="48" spans="1:12" x14ac:dyDescent="0.2">
      <c r="A48" s="197"/>
      <c r="B48" s="66"/>
      <c r="C48" s="66" t="s">
        <v>50</v>
      </c>
      <c r="D48" s="33" t="s">
        <v>51</v>
      </c>
      <c r="E48" s="274"/>
      <c r="F48" s="275"/>
      <c r="G48" s="275"/>
      <c r="H48" s="275"/>
      <c r="I48" s="275"/>
    </row>
    <row r="49" spans="1:9" x14ac:dyDescent="0.2">
      <c r="A49" s="197"/>
      <c r="B49" s="66"/>
      <c r="C49" s="66" t="s">
        <v>54</v>
      </c>
      <c r="D49" s="33" t="s">
        <v>64</v>
      </c>
      <c r="E49" s="274"/>
      <c r="F49" s="275"/>
      <c r="G49" s="275"/>
      <c r="H49" s="275"/>
      <c r="I49" s="275"/>
    </row>
    <row r="50" spans="1:9" ht="15" customHeight="1" x14ac:dyDescent="0.2">
      <c r="A50" s="197"/>
      <c r="B50" s="66"/>
      <c r="C50" s="66" t="s">
        <v>52</v>
      </c>
      <c r="D50" s="33" t="s">
        <v>53</v>
      </c>
      <c r="E50" s="274"/>
      <c r="F50" s="275"/>
      <c r="G50" s="275"/>
      <c r="H50" s="275"/>
      <c r="I50" s="275"/>
    </row>
    <row r="51" spans="1:9" ht="21" customHeight="1" thickBot="1" x14ac:dyDescent="0.3">
      <c r="A51" s="207" t="s">
        <v>286</v>
      </c>
      <c r="B51" s="82"/>
      <c r="C51" s="82"/>
      <c r="D51" s="38"/>
      <c r="E51" s="114">
        <f>SUM(E31:E50)</f>
        <v>0</v>
      </c>
      <c r="F51" s="114">
        <f>SUM(F31:F50)</f>
        <v>0</v>
      </c>
      <c r="G51" s="114">
        <f>SUM(G31:G50)</f>
        <v>0</v>
      </c>
      <c r="H51" s="114">
        <f>SUM(H31:H50)</f>
        <v>0</v>
      </c>
      <c r="I51" s="114">
        <f>SUM(I31:I50)</f>
        <v>0</v>
      </c>
    </row>
    <row r="52" spans="1:9" ht="21" customHeight="1" thickTop="1" x14ac:dyDescent="0.25">
      <c r="A52" s="104"/>
      <c r="B52" s="105"/>
      <c r="C52" s="105"/>
      <c r="D52" s="195"/>
      <c r="E52" s="227"/>
      <c r="F52" s="227"/>
      <c r="G52" s="227"/>
      <c r="H52" s="227"/>
      <c r="I52" s="227"/>
    </row>
    <row r="53" spans="1:9" ht="15" x14ac:dyDescent="0.25">
      <c r="B53" s="245" t="s">
        <v>488</v>
      </c>
      <c r="C53" s="83"/>
      <c r="I53" s="252" t="s">
        <v>497</v>
      </c>
    </row>
    <row r="54" spans="1:9" x14ac:dyDescent="0.2">
      <c r="E54" s="52"/>
    </row>
    <row r="55" spans="1:9" ht="18.75" customHeight="1" x14ac:dyDescent="0.2">
      <c r="B55" s="52" t="s">
        <v>496</v>
      </c>
      <c r="H55" s="24"/>
      <c r="I55" s="24">
        <v>43732</v>
      </c>
    </row>
    <row r="56" spans="1:9" ht="18.75" customHeight="1" x14ac:dyDescent="0.2">
      <c r="H56" s="24"/>
      <c r="I56" s="24"/>
    </row>
    <row r="57" spans="1:9" ht="18.75" customHeight="1" x14ac:dyDescent="0.2">
      <c r="H57" s="24"/>
      <c r="I57" s="24"/>
    </row>
    <row r="58" spans="1:9" x14ac:dyDescent="0.2">
      <c r="A58" s="206"/>
      <c r="B58" s="228" t="s">
        <v>488</v>
      </c>
      <c r="C58" s="47"/>
      <c r="D58" s="48"/>
      <c r="E58" s="145">
        <v>-1</v>
      </c>
      <c r="F58" s="146">
        <v>-2</v>
      </c>
      <c r="G58" s="193">
        <v>-3</v>
      </c>
      <c r="H58" s="146">
        <v>-4</v>
      </c>
      <c r="I58" s="146">
        <v>-5</v>
      </c>
    </row>
    <row r="59" spans="1:9" x14ac:dyDescent="0.2">
      <c r="A59" s="217"/>
      <c r="D59" s="31"/>
      <c r="E59" s="152"/>
      <c r="F59" s="25" t="s">
        <v>30</v>
      </c>
      <c r="G59" s="316" t="s">
        <v>495</v>
      </c>
      <c r="H59" s="3"/>
      <c r="I59" s="152"/>
    </row>
    <row r="60" spans="1:9" x14ac:dyDescent="0.2">
      <c r="A60" s="217"/>
      <c r="D60" s="31"/>
      <c r="E60" s="148" t="s">
        <v>184</v>
      </c>
      <c r="F60" s="148" t="s">
        <v>186</v>
      </c>
      <c r="G60" s="149"/>
      <c r="H60" s="219"/>
      <c r="I60" s="148" t="s">
        <v>422</v>
      </c>
    </row>
    <row r="61" spans="1:9" ht="15" x14ac:dyDescent="0.2">
      <c r="A61" s="217"/>
      <c r="B61" s="107" t="s">
        <v>44</v>
      </c>
      <c r="C61" s="28"/>
      <c r="D61" s="31"/>
      <c r="E61" s="148" t="s">
        <v>185</v>
      </c>
      <c r="F61" s="148" t="s">
        <v>185</v>
      </c>
      <c r="G61" s="150" t="s">
        <v>187</v>
      </c>
      <c r="H61" s="148" t="s">
        <v>58</v>
      </c>
      <c r="I61" s="148" t="s">
        <v>58</v>
      </c>
    </row>
    <row r="62" spans="1:9" ht="15" x14ac:dyDescent="0.2">
      <c r="A62" s="215"/>
      <c r="B62" s="317"/>
      <c r="C62" s="317"/>
      <c r="D62" s="318"/>
      <c r="E62" s="4">
        <v>43646</v>
      </c>
      <c r="F62" s="4">
        <v>44012</v>
      </c>
      <c r="G62" s="151" t="s">
        <v>188</v>
      </c>
      <c r="H62" s="220" t="s">
        <v>188</v>
      </c>
      <c r="I62" s="220" t="s">
        <v>188</v>
      </c>
    </row>
    <row r="63" spans="1:9" ht="15" x14ac:dyDescent="0.25">
      <c r="A63" s="196" t="s">
        <v>48</v>
      </c>
      <c r="B63" s="62"/>
      <c r="C63" s="63" t="s">
        <v>115</v>
      </c>
      <c r="D63" s="108"/>
      <c r="E63" s="78"/>
      <c r="F63" s="78"/>
      <c r="G63" s="78"/>
      <c r="H63" s="78"/>
      <c r="I63" s="78"/>
    </row>
    <row r="64" spans="1:9" x14ac:dyDescent="0.2">
      <c r="A64" s="197"/>
      <c r="B64" s="66" t="s">
        <v>107</v>
      </c>
      <c r="C64" s="66"/>
      <c r="D64" s="33" t="s">
        <v>108</v>
      </c>
      <c r="E64" s="91"/>
      <c r="F64" s="91"/>
      <c r="G64" s="91"/>
      <c r="H64" s="91"/>
      <c r="I64" s="91"/>
    </row>
    <row r="65" spans="1:9" x14ac:dyDescent="0.2">
      <c r="A65" s="197"/>
      <c r="B65" s="66"/>
      <c r="C65" s="66" t="s">
        <v>46</v>
      </c>
      <c r="D65" s="33" t="s">
        <v>47</v>
      </c>
      <c r="E65" s="275">
        <v>205501</v>
      </c>
      <c r="F65" s="275">
        <v>149569</v>
      </c>
      <c r="G65" s="275">
        <v>151065</v>
      </c>
      <c r="H65" s="275"/>
      <c r="I65" s="275"/>
    </row>
    <row r="66" spans="1:9" x14ac:dyDescent="0.2">
      <c r="A66" s="197"/>
      <c r="B66" s="66"/>
      <c r="C66" s="66" t="s">
        <v>48</v>
      </c>
      <c r="D66" s="33" t="s">
        <v>49</v>
      </c>
      <c r="E66" s="275">
        <v>26880</v>
      </c>
      <c r="F66" s="275">
        <v>64281</v>
      </c>
      <c r="G66" s="275">
        <v>64924</v>
      </c>
      <c r="H66" s="275"/>
      <c r="I66" s="275"/>
    </row>
    <row r="67" spans="1:9" x14ac:dyDescent="0.2">
      <c r="A67" s="197"/>
      <c r="B67" s="66"/>
      <c r="C67" s="66" t="s">
        <v>63</v>
      </c>
      <c r="D67" s="33"/>
      <c r="E67" s="275">
        <v>132977</v>
      </c>
      <c r="F67" s="275">
        <v>64523</v>
      </c>
      <c r="G67" s="275">
        <v>65000</v>
      </c>
      <c r="H67" s="275"/>
      <c r="I67" s="275"/>
    </row>
    <row r="68" spans="1:9" x14ac:dyDescent="0.2">
      <c r="A68" s="197"/>
      <c r="B68" s="66"/>
      <c r="C68" s="66" t="s">
        <v>50</v>
      </c>
      <c r="D68" s="33" t="s">
        <v>51</v>
      </c>
      <c r="E68" s="275"/>
      <c r="F68" s="275"/>
      <c r="G68" s="275"/>
      <c r="H68" s="275"/>
      <c r="I68" s="275"/>
    </row>
    <row r="69" spans="1:9" x14ac:dyDescent="0.2">
      <c r="A69" s="197"/>
      <c r="B69" s="66"/>
      <c r="C69" s="66" t="s">
        <v>54</v>
      </c>
      <c r="D69" s="33" t="s">
        <v>64</v>
      </c>
      <c r="E69" s="275"/>
      <c r="F69" s="275"/>
      <c r="G69" s="275"/>
      <c r="H69" s="275"/>
      <c r="I69" s="275"/>
    </row>
    <row r="70" spans="1:9" x14ac:dyDescent="0.2">
      <c r="A70" s="197"/>
      <c r="B70" s="66"/>
      <c r="C70" s="66" t="s">
        <v>52</v>
      </c>
      <c r="D70" s="33" t="s">
        <v>53</v>
      </c>
      <c r="E70" s="275"/>
      <c r="F70" s="275"/>
      <c r="G70" s="275"/>
      <c r="H70" s="275"/>
      <c r="I70" s="275"/>
    </row>
    <row r="71" spans="1:9" x14ac:dyDescent="0.2">
      <c r="A71" s="197"/>
      <c r="B71" s="66" t="s">
        <v>301</v>
      </c>
      <c r="C71" s="66"/>
      <c r="D71" s="33"/>
      <c r="E71" s="91"/>
      <c r="F71" s="91"/>
      <c r="G71" s="91"/>
      <c r="H71" s="91"/>
      <c r="I71" s="91"/>
    </row>
    <row r="72" spans="1:9" x14ac:dyDescent="0.2">
      <c r="A72" s="197"/>
      <c r="B72" s="66"/>
      <c r="C72" s="66" t="s">
        <v>46</v>
      </c>
      <c r="D72" s="33" t="s">
        <v>47</v>
      </c>
      <c r="E72" s="275"/>
      <c r="F72" s="275"/>
      <c r="G72" s="275"/>
      <c r="H72" s="275"/>
      <c r="I72" s="275"/>
    </row>
    <row r="73" spans="1:9" x14ac:dyDescent="0.2">
      <c r="A73" s="197"/>
      <c r="B73" s="66"/>
      <c r="C73" s="66" t="s">
        <v>48</v>
      </c>
      <c r="D73" s="33" t="s">
        <v>49</v>
      </c>
      <c r="E73" s="275"/>
      <c r="F73" s="275"/>
      <c r="G73" s="275"/>
      <c r="H73" s="275"/>
      <c r="I73" s="275"/>
    </row>
    <row r="74" spans="1:9" x14ac:dyDescent="0.2">
      <c r="A74" s="197"/>
      <c r="B74" s="66"/>
      <c r="C74" s="66" t="s">
        <v>63</v>
      </c>
      <c r="D74" s="33"/>
      <c r="E74" s="275"/>
      <c r="F74" s="275"/>
      <c r="G74" s="275"/>
      <c r="H74" s="275"/>
      <c r="I74" s="275"/>
    </row>
    <row r="75" spans="1:9" x14ac:dyDescent="0.2">
      <c r="A75" s="197"/>
      <c r="B75" s="66"/>
      <c r="C75" s="66" t="s">
        <v>50</v>
      </c>
      <c r="D75" s="33" t="s">
        <v>51</v>
      </c>
      <c r="E75" s="275"/>
      <c r="F75" s="275"/>
      <c r="G75" s="275"/>
      <c r="H75" s="275"/>
      <c r="I75" s="275"/>
    </row>
    <row r="76" spans="1:9" x14ac:dyDescent="0.2">
      <c r="A76" s="197"/>
      <c r="B76" s="66"/>
      <c r="C76" s="66" t="s">
        <v>54</v>
      </c>
      <c r="D76" s="33" t="s">
        <v>64</v>
      </c>
      <c r="E76" s="275"/>
      <c r="F76" s="275"/>
      <c r="G76" s="275"/>
      <c r="H76" s="275"/>
      <c r="I76" s="275"/>
    </row>
    <row r="77" spans="1:9" x14ac:dyDescent="0.2">
      <c r="A77" s="197"/>
      <c r="B77" s="66"/>
      <c r="C77" s="66" t="s">
        <v>52</v>
      </c>
      <c r="D77" s="33" t="s">
        <v>53</v>
      </c>
      <c r="E77" s="275"/>
      <c r="F77" s="275"/>
      <c r="G77" s="275"/>
      <c r="H77" s="275"/>
      <c r="I77" s="275"/>
    </row>
    <row r="78" spans="1:9" x14ac:dyDescent="0.2">
      <c r="A78" s="197"/>
      <c r="B78" s="66" t="s">
        <v>302</v>
      </c>
      <c r="C78" s="66"/>
      <c r="D78" s="33"/>
      <c r="E78" s="91"/>
      <c r="F78" s="91"/>
      <c r="G78" s="91"/>
      <c r="H78" s="91"/>
      <c r="I78" s="91"/>
    </row>
    <row r="79" spans="1:9" x14ac:dyDescent="0.2">
      <c r="A79" s="197"/>
      <c r="B79" s="66"/>
      <c r="C79" s="66" t="s">
        <v>46</v>
      </c>
      <c r="D79" s="33" t="s">
        <v>47</v>
      </c>
      <c r="E79" s="275"/>
      <c r="F79" s="275"/>
      <c r="G79" s="275"/>
      <c r="H79" s="275"/>
      <c r="I79" s="275"/>
    </row>
    <row r="80" spans="1:9" x14ac:dyDescent="0.2">
      <c r="A80" s="197"/>
      <c r="B80" s="66"/>
      <c r="C80" s="66" t="s">
        <v>48</v>
      </c>
      <c r="D80" s="33" t="s">
        <v>49</v>
      </c>
      <c r="E80" s="275"/>
      <c r="F80" s="275"/>
      <c r="G80" s="275"/>
      <c r="H80" s="275"/>
      <c r="I80" s="275"/>
    </row>
    <row r="81" spans="1:9" x14ac:dyDescent="0.2">
      <c r="A81" s="197"/>
      <c r="B81" s="66"/>
      <c r="C81" s="66" t="s">
        <v>63</v>
      </c>
      <c r="D81" s="33"/>
      <c r="E81" s="275"/>
      <c r="F81" s="275"/>
      <c r="G81" s="275"/>
      <c r="H81" s="275"/>
      <c r="I81" s="275"/>
    </row>
    <row r="82" spans="1:9" x14ac:dyDescent="0.2">
      <c r="A82" s="197"/>
      <c r="B82" s="66"/>
      <c r="C82" s="66" t="s">
        <v>50</v>
      </c>
      <c r="D82" s="33" t="s">
        <v>51</v>
      </c>
      <c r="E82" s="275"/>
      <c r="F82" s="275"/>
      <c r="G82" s="275"/>
      <c r="H82" s="275"/>
      <c r="I82" s="275"/>
    </row>
    <row r="83" spans="1:9" x14ac:dyDescent="0.2">
      <c r="A83" s="197"/>
      <c r="B83" s="66"/>
      <c r="C83" s="66" t="s">
        <v>54</v>
      </c>
      <c r="D83" s="33" t="s">
        <v>64</v>
      </c>
      <c r="E83" s="275"/>
      <c r="F83" s="275"/>
      <c r="G83" s="275"/>
      <c r="H83" s="275"/>
      <c r="I83" s="275"/>
    </row>
    <row r="84" spans="1:9" x14ac:dyDescent="0.2">
      <c r="A84" s="197"/>
      <c r="B84" s="66"/>
      <c r="C84" s="66" t="s">
        <v>52</v>
      </c>
      <c r="D84" s="33" t="s">
        <v>53</v>
      </c>
      <c r="E84" s="275"/>
      <c r="F84" s="275"/>
      <c r="G84" s="275"/>
      <c r="H84" s="275"/>
      <c r="I84" s="275"/>
    </row>
    <row r="85" spans="1:9" ht="15.75" thickBot="1" x14ac:dyDescent="0.3">
      <c r="A85" s="207" t="s">
        <v>288</v>
      </c>
      <c r="B85" s="82"/>
      <c r="C85" s="82"/>
      <c r="D85" s="38"/>
      <c r="E85" s="109">
        <f>SUM(E65:E84)</f>
        <v>365358</v>
      </c>
      <c r="F85" s="109">
        <f>SUM(F65:F84)</f>
        <v>278373</v>
      </c>
      <c r="G85" s="109">
        <f>SUM(G65:G84)</f>
        <v>280989</v>
      </c>
      <c r="H85" s="109">
        <f>SUM(H65:H84)</f>
        <v>0</v>
      </c>
      <c r="I85" s="109">
        <f>SUM(I65:I84)</f>
        <v>0</v>
      </c>
    </row>
    <row r="86" spans="1:9" ht="15.75" thickTop="1" x14ac:dyDescent="0.25">
      <c r="A86" s="199" t="s">
        <v>287</v>
      </c>
      <c r="B86" s="75"/>
      <c r="C86" s="77" t="s">
        <v>289</v>
      </c>
      <c r="D86" s="110"/>
      <c r="E86" s="111"/>
      <c r="F86" s="111"/>
      <c r="G86" s="111"/>
      <c r="H86" s="111"/>
      <c r="I86" s="111"/>
    </row>
    <row r="87" spans="1:9" x14ac:dyDescent="0.2">
      <c r="A87" s="197"/>
      <c r="B87" s="66" t="s">
        <v>107</v>
      </c>
      <c r="C87" s="66"/>
      <c r="D87" s="33" t="s">
        <v>108</v>
      </c>
      <c r="E87" s="113"/>
      <c r="F87" s="91"/>
      <c r="G87" s="91"/>
      <c r="H87" s="91"/>
      <c r="I87" s="91"/>
    </row>
    <row r="88" spans="1:9" x14ac:dyDescent="0.2">
      <c r="A88" s="197"/>
      <c r="B88" s="66"/>
      <c r="C88" s="66" t="s">
        <v>46</v>
      </c>
      <c r="D88" s="33" t="s">
        <v>47</v>
      </c>
      <c r="E88" s="275"/>
      <c r="F88" s="275"/>
      <c r="G88" s="275"/>
      <c r="H88" s="275"/>
      <c r="I88" s="275"/>
    </row>
    <row r="89" spans="1:9" x14ac:dyDescent="0.2">
      <c r="A89" s="197"/>
      <c r="B89" s="66"/>
      <c r="C89" s="66" t="s">
        <v>48</v>
      </c>
      <c r="D89" s="33" t="s">
        <v>49</v>
      </c>
      <c r="E89" s="272"/>
      <c r="F89" s="273"/>
      <c r="G89" s="273"/>
      <c r="H89" s="273"/>
      <c r="I89" s="273"/>
    </row>
    <row r="90" spans="1:9" x14ac:dyDescent="0.2">
      <c r="A90" s="197"/>
      <c r="B90" s="66"/>
      <c r="C90" s="66" t="s">
        <v>63</v>
      </c>
      <c r="D90" s="33"/>
      <c r="E90" s="275"/>
      <c r="F90" s="275"/>
      <c r="G90" s="275"/>
      <c r="H90" s="275"/>
      <c r="I90" s="275"/>
    </row>
    <row r="91" spans="1:9" x14ac:dyDescent="0.2">
      <c r="A91" s="197"/>
      <c r="B91" s="66"/>
      <c r="C91" s="66" t="s">
        <v>50</v>
      </c>
      <c r="D91" s="33" t="s">
        <v>51</v>
      </c>
      <c r="E91" s="275"/>
      <c r="F91" s="275"/>
      <c r="G91" s="275"/>
      <c r="H91" s="275"/>
      <c r="I91" s="275"/>
    </row>
    <row r="92" spans="1:9" x14ac:dyDescent="0.2">
      <c r="A92" s="197"/>
      <c r="B92" s="66"/>
      <c r="C92" s="66" t="s">
        <v>54</v>
      </c>
      <c r="D92" s="33" t="s">
        <v>64</v>
      </c>
      <c r="E92" s="275"/>
      <c r="F92" s="275"/>
      <c r="G92" s="275"/>
      <c r="H92" s="275"/>
      <c r="I92" s="275"/>
    </row>
    <row r="93" spans="1:9" x14ac:dyDescent="0.2">
      <c r="A93" s="197"/>
      <c r="B93" s="66"/>
      <c r="C93" s="66" t="s">
        <v>52</v>
      </c>
      <c r="D93" s="33" t="s">
        <v>53</v>
      </c>
      <c r="E93" s="272"/>
      <c r="F93" s="273"/>
      <c r="G93" s="273"/>
      <c r="H93" s="273"/>
      <c r="I93" s="273"/>
    </row>
    <row r="94" spans="1:9" x14ac:dyDescent="0.2">
      <c r="A94" s="197"/>
      <c r="B94" s="66" t="s">
        <v>301</v>
      </c>
      <c r="C94" s="66"/>
      <c r="D94" s="33"/>
      <c r="E94" s="89"/>
      <c r="F94" s="90"/>
      <c r="G94" s="90"/>
      <c r="H94" s="90"/>
      <c r="I94" s="90"/>
    </row>
    <row r="95" spans="1:9" x14ac:dyDescent="0.2">
      <c r="A95" s="197"/>
      <c r="B95" s="66"/>
      <c r="C95" s="66" t="s">
        <v>46</v>
      </c>
      <c r="D95" s="33" t="s">
        <v>47</v>
      </c>
      <c r="E95" s="275"/>
      <c r="F95" s="275"/>
      <c r="G95" s="275"/>
      <c r="H95" s="275"/>
      <c r="I95" s="275"/>
    </row>
    <row r="96" spans="1:9" x14ac:dyDescent="0.2">
      <c r="A96" s="197"/>
      <c r="B96" s="66"/>
      <c r="C96" s="66" t="s">
        <v>48</v>
      </c>
      <c r="D96" s="33" t="s">
        <v>49</v>
      </c>
      <c r="E96" s="275"/>
      <c r="F96" s="275"/>
      <c r="G96" s="275"/>
      <c r="H96" s="275"/>
      <c r="I96" s="275"/>
    </row>
    <row r="97" spans="1:9" x14ac:dyDescent="0.2">
      <c r="A97" s="197"/>
      <c r="B97" s="66"/>
      <c r="C97" s="66" t="s">
        <v>63</v>
      </c>
      <c r="D97" s="33"/>
      <c r="E97" s="275"/>
      <c r="F97" s="275"/>
      <c r="G97" s="275"/>
      <c r="H97" s="275"/>
      <c r="I97" s="275"/>
    </row>
    <row r="98" spans="1:9" x14ac:dyDescent="0.2">
      <c r="A98" s="197"/>
      <c r="B98" s="66"/>
      <c r="C98" s="66" t="s">
        <v>50</v>
      </c>
      <c r="D98" s="33" t="s">
        <v>51</v>
      </c>
      <c r="E98" s="275"/>
      <c r="F98" s="275"/>
      <c r="G98" s="275"/>
      <c r="H98" s="275"/>
      <c r="I98" s="275"/>
    </row>
    <row r="99" spans="1:9" x14ac:dyDescent="0.2">
      <c r="A99" s="197"/>
      <c r="B99" s="66"/>
      <c r="C99" s="66" t="s">
        <v>54</v>
      </c>
      <c r="D99" s="33" t="s">
        <v>64</v>
      </c>
      <c r="E99" s="275"/>
      <c r="F99" s="275"/>
      <c r="G99" s="275"/>
      <c r="H99" s="275"/>
      <c r="I99" s="275"/>
    </row>
    <row r="100" spans="1:9" x14ac:dyDescent="0.2">
      <c r="A100" s="197"/>
      <c r="B100" s="66"/>
      <c r="C100" s="66" t="s">
        <v>52</v>
      </c>
      <c r="D100" s="33" t="s">
        <v>53</v>
      </c>
      <c r="E100" s="275"/>
      <c r="F100" s="275"/>
      <c r="G100" s="275"/>
      <c r="H100" s="275"/>
      <c r="I100" s="275"/>
    </row>
    <row r="101" spans="1:9" x14ac:dyDescent="0.2">
      <c r="A101" s="197"/>
      <c r="B101" s="66" t="s">
        <v>302</v>
      </c>
      <c r="C101" s="66"/>
      <c r="D101" s="33"/>
      <c r="E101" s="91"/>
      <c r="F101" s="91"/>
      <c r="G101" s="91"/>
      <c r="H101" s="91"/>
      <c r="I101" s="91"/>
    </row>
    <row r="102" spans="1:9" x14ac:dyDescent="0.2">
      <c r="A102" s="197"/>
      <c r="B102" s="66"/>
      <c r="C102" s="66" t="s">
        <v>46</v>
      </c>
      <c r="D102" s="33" t="s">
        <v>47</v>
      </c>
      <c r="E102" s="275"/>
      <c r="F102" s="275"/>
      <c r="G102" s="275"/>
      <c r="H102" s="275"/>
      <c r="I102" s="275"/>
    </row>
    <row r="103" spans="1:9" x14ac:dyDescent="0.2">
      <c r="A103" s="197"/>
      <c r="B103" s="66"/>
      <c r="C103" s="66" t="s">
        <v>48</v>
      </c>
      <c r="D103" s="33" t="s">
        <v>49</v>
      </c>
      <c r="E103" s="274"/>
      <c r="F103" s="275"/>
      <c r="G103" s="275"/>
      <c r="H103" s="275"/>
      <c r="I103" s="275"/>
    </row>
    <row r="104" spans="1:9" x14ac:dyDescent="0.2">
      <c r="A104" s="197"/>
      <c r="B104" s="66"/>
      <c r="C104" s="66" t="s">
        <v>63</v>
      </c>
      <c r="D104" s="33"/>
      <c r="E104" s="272"/>
      <c r="F104" s="273"/>
      <c r="G104" s="273"/>
      <c r="H104" s="273"/>
      <c r="I104" s="273"/>
    </row>
    <row r="105" spans="1:9" x14ac:dyDescent="0.2">
      <c r="A105" s="197"/>
      <c r="B105" s="66"/>
      <c r="C105" s="66" t="s">
        <v>50</v>
      </c>
      <c r="D105" s="33" t="s">
        <v>51</v>
      </c>
      <c r="E105" s="274"/>
      <c r="F105" s="275"/>
      <c r="G105" s="275"/>
      <c r="H105" s="275"/>
      <c r="I105" s="275"/>
    </row>
    <row r="106" spans="1:9" x14ac:dyDescent="0.2">
      <c r="A106" s="197"/>
      <c r="B106" s="66"/>
      <c r="C106" s="66" t="s">
        <v>54</v>
      </c>
      <c r="D106" s="33" t="s">
        <v>64</v>
      </c>
      <c r="E106" s="274"/>
      <c r="F106" s="275"/>
      <c r="G106" s="275"/>
      <c r="H106" s="275"/>
      <c r="I106" s="275"/>
    </row>
    <row r="107" spans="1:9" x14ac:dyDescent="0.2">
      <c r="A107" s="197"/>
      <c r="B107" s="66"/>
      <c r="C107" s="66" t="s">
        <v>52</v>
      </c>
      <c r="D107" s="33" t="s">
        <v>53</v>
      </c>
      <c r="E107" s="274"/>
      <c r="F107" s="275"/>
      <c r="G107" s="275"/>
      <c r="H107" s="275"/>
      <c r="I107" s="275"/>
    </row>
    <row r="108" spans="1:9" ht="15.75" thickBot="1" x14ac:dyDescent="0.3">
      <c r="A108" s="207" t="s">
        <v>290</v>
      </c>
      <c r="B108" s="82"/>
      <c r="C108" s="82"/>
      <c r="D108" s="38"/>
      <c r="E108" s="114">
        <f>SUM(E88:E107)</f>
        <v>0</v>
      </c>
      <c r="F108" s="114">
        <f>SUM(F88:F107)</f>
        <v>0</v>
      </c>
      <c r="G108" s="114">
        <f>SUM(G88:G107)</f>
        <v>0</v>
      </c>
      <c r="H108" s="114">
        <f>SUM(H88:H107)</f>
        <v>0</v>
      </c>
      <c r="I108" s="114">
        <f>SUM(I88:I107)</f>
        <v>0</v>
      </c>
    </row>
    <row r="109" spans="1:9" ht="15.75" thickTop="1" x14ac:dyDescent="0.25">
      <c r="A109" s="104"/>
      <c r="B109" s="105"/>
      <c r="C109" s="105"/>
      <c r="D109" s="195"/>
      <c r="E109" s="227"/>
      <c r="F109" s="227"/>
      <c r="G109" s="227"/>
      <c r="H109" s="227"/>
      <c r="I109" s="227"/>
    </row>
    <row r="110" spans="1:9" ht="15" x14ac:dyDescent="0.25">
      <c r="B110" s="276" t="s">
        <v>488</v>
      </c>
      <c r="C110" s="253"/>
      <c r="D110" s="30"/>
      <c r="I110" s="252" t="s">
        <v>497</v>
      </c>
    </row>
    <row r="111" spans="1:9" x14ac:dyDescent="0.2">
      <c r="E111" s="52"/>
    </row>
    <row r="112" spans="1:9" x14ac:dyDescent="0.2">
      <c r="B112" s="52" t="s">
        <v>496</v>
      </c>
      <c r="H112" s="24"/>
      <c r="I112" s="24">
        <v>43732</v>
      </c>
    </row>
    <row r="113" spans="1:11" x14ac:dyDescent="0.2">
      <c r="H113" s="24"/>
      <c r="I113" s="24"/>
    </row>
    <row r="114" spans="1:11" x14ac:dyDescent="0.2">
      <c r="H114" s="24"/>
      <c r="I114" s="24"/>
    </row>
    <row r="115" spans="1:11" x14ac:dyDescent="0.2">
      <c r="A115" s="206"/>
      <c r="B115" s="47"/>
      <c r="C115" s="47"/>
      <c r="D115" s="48"/>
      <c r="E115" s="145">
        <v>-1</v>
      </c>
      <c r="F115" s="146">
        <v>-2</v>
      </c>
      <c r="G115" s="193">
        <v>-3</v>
      </c>
      <c r="H115" s="146">
        <v>-4</v>
      </c>
      <c r="I115" s="146">
        <v>-5</v>
      </c>
    </row>
    <row r="116" spans="1:11" x14ac:dyDescent="0.2">
      <c r="A116" s="217"/>
      <c r="D116" s="31"/>
      <c r="E116" s="152"/>
      <c r="F116" s="25" t="s">
        <v>30</v>
      </c>
      <c r="G116" s="316" t="s">
        <v>495</v>
      </c>
      <c r="H116" s="3"/>
      <c r="I116" s="152"/>
    </row>
    <row r="117" spans="1:11" x14ac:dyDescent="0.2">
      <c r="A117" s="217"/>
      <c r="D117" s="31"/>
      <c r="E117" s="148" t="s">
        <v>184</v>
      </c>
      <c r="F117" s="148" t="s">
        <v>186</v>
      </c>
      <c r="G117" s="149"/>
      <c r="H117" s="219"/>
      <c r="I117" s="148" t="s">
        <v>422</v>
      </c>
    </row>
    <row r="118" spans="1:11" ht="15" x14ac:dyDescent="0.2">
      <c r="A118" s="217"/>
      <c r="B118" s="107" t="s">
        <v>44</v>
      </c>
      <c r="C118" s="28"/>
      <c r="D118" s="31"/>
      <c r="E118" s="148" t="s">
        <v>185</v>
      </c>
      <c r="F118" s="148" t="s">
        <v>185</v>
      </c>
      <c r="G118" s="150" t="s">
        <v>187</v>
      </c>
      <c r="H118" s="148" t="s">
        <v>58</v>
      </c>
      <c r="I118" s="148" t="s">
        <v>58</v>
      </c>
    </row>
    <row r="119" spans="1:11" ht="15" x14ac:dyDescent="0.2">
      <c r="A119" s="215"/>
      <c r="B119" s="317"/>
      <c r="C119" s="317"/>
      <c r="D119" s="318"/>
      <c r="E119" s="4">
        <v>43646</v>
      </c>
      <c r="F119" s="4">
        <v>44012</v>
      </c>
      <c r="G119" s="151" t="s">
        <v>188</v>
      </c>
      <c r="H119" s="220" t="s">
        <v>188</v>
      </c>
      <c r="I119" s="220" t="s">
        <v>188</v>
      </c>
    </row>
    <row r="120" spans="1:11" ht="15" x14ac:dyDescent="0.25">
      <c r="A120" s="196" t="s">
        <v>291</v>
      </c>
      <c r="B120" s="62"/>
      <c r="C120" s="63" t="s">
        <v>292</v>
      </c>
      <c r="D120" s="108"/>
      <c r="E120" s="78"/>
      <c r="F120" s="78"/>
      <c r="G120" s="78"/>
      <c r="H120" s="78"/>
      <c r="I120" s="78"/>
    </row>
    <row r="121" spans="1:11" ht="15" x14ac:dyDescent="0.25">
      <c r="A121" s="197"/>
      <c r="B121" s="66" t="s">
        <v>107</v>
      </c>
      <c r="C121" s="66"/>
      <c r="D121" s="33" t="s">
        <v>108</v>
      </c>
      <c r="E121" s="36"/>
      <c r="F121" s="36"/>
      <c r="G121" s="36"/>
      <c r="H121" s="36"/>
      <c r="I121" s="36"/>
      <c r="K121" s="281"/>
    </row>
    <row r="122" spans="1:11" x14ac:dyDescent="0.2">
      <c r="A122" s="197"/>
      <c r="B122" s="66"/>
      <c r="C122" s="66" t="s">
        <v>46</v>
      </c>
      <c r="D122" s="33" t="s">
        <v>47</v>
      </c>
      <c r="E122" s="275"/>
      <c r="F122" s="275"/>
      <c r="G122" s="275"/>
      <c r="H122" s="275"/>
      <c r="I122" s="275"/>
    </row>
    <row r="123" spans="1:11" x14ac:dyDescent="0.2">
      <c r="A123" s="197"/>
      <c r="B123" s="66"/>
      <c r="C123" s="66" t="s">
        <v>48</v>
      </c>
      <c r="D123" s="33" t="s">
        <v>49</v>
      </c>
      <c r="E123" s="275"/>
      <c r="F123" s="275"/>
      <c r="G123" s="275"/>
      <c r="H123" s="275"/>
      <c r="I123" s="275"/>
    </row>
    <row r="124" spans="1:11" x14ac:dyDescent="0.2">
      <c r="A124" s="197"/>
      <c r="B124" s="66"/>
      <c r="C124" s="66" t="s">
        <v>63</v>
      </c>
      <c r="D124" s="33"/>
      <c r="E124" s="275"/>
      <c r="F124" s="275"/>
      <c r="G124" s="275"/>
      <c r="H124" s="275"/>
      <c r="I124" s="275"/>
    </row>
    <row r="125" spans="1:11" x14ac:dyDescent="0.2">
      <c r="A125" s="197"/>
      <c r="B125" s="66"/>
      <c r="C125" s="66" t="s">
        <v>50</v>
      </c>
      <c r="D125" s="33" t="s">
        <v>51</v>
      </c>
      <c r="E125" s="275"/>
      <c r="F125" s="275"/>
      <c r="G125" s="275"/>
      <c r="H125" s="275"/>
      <c r="I125" s="275"/>
    </row>
    <row r="126" spans="1:11" x14ac:dyDescent="0.2">
      <c r="A126" s="197"/>
      <c r="B126" s="66"/>
      <c r="C126" s="66" t="s">
        <v>54</v>
      </c>
      <c r="D126" s="33" t="s">
        <v>64</v>
      </c>
      <c r="E126" s="275"/>
      <c r="F126" s="275"/>
      <c r="G126" s="275"/>
      <c r="H126" s="275"/>
      <c r="I126" s="275"/>
    </row>
    <row r="127" spans="1:11" x14ac:dyDescent="0.2">
      <c r="A127" s="197"/>
      <c r="B127" s="66"/>
      <c r="C127" s="66" t="s">
        <v>52</v>
      </c>
      <c r="D127" s="33" t="s">
        <v>53</v>
      </c>
      <c r="E127" s="275"/>
      <c r="F127" s="275"/>
      <c r="G127" s="275"/>
      <c r="H127" s="275"/>
      <c r="I127" s="275"/>
    </row>
    <row r="128" spans="1:11" x14ac:dyDescent="0.2">
      <c r="A128" s="197"/>
      <c r="B128" s="66" t="s">
        <v>301</v>
      </c>
      <c r="C128" s="66"/>
      <c r="D128" s="33"/>
      <c r="E128" s="91"/>
      <c r="F128" s="91"/>
      <c r="G128" s="91"/>
      <c r="H128" s="91"/>
      <c r="I128" s="91"/>
    </row>
    <row r="129" spans="1:9" x14ac:dyDescent="0.2">
      <c r="A129" s="197"/>
      <c r="B129" s="66"/>
      <c r="C129" s="66" t="s">
        <v>46</v>
      </c>
      <c r="D129" s="33" t="s">
        <v>47</v>
      </c>
      <c r="E129" s="275"/>
      <c r="F129" s="275"/>
      <c r="G129" s="275"/>
      <c r="H129" s="275"/>
      <c r="I129" s="275"/>
    </row>
    <row r="130" spans="1:9" x14ac:dyDescent="0.2">
      <c r="A130" s="197"/>
      <c r="B130" s="66"/>
      <c r="C130" s="66" t="s">
        <v>48</v>
      </c>
      <c r="D130" s="33" t="s">
        <v>49</v>
      </c>
      <c r="E130" s="275"/>
      <c r="F130" s="275"/>
      <c r="G130" s="275"/>
      <c r="H130" s="275"/>
      <c r="I130" s="275"/>
    </row>
    <row r="131" spans="1:9" x14ac:dyDescent="0.2">
      <c r="A131" s="197"/>
      <c r="B131" s="66"/>
      <c r="C131" s="66" t="s">
        <v>63</v>
      </c>
      <c r="D131" s="33"/>
      <c r="E131" s="275"/>
      <c r="F131" s="275"/>
      <c r="G131" s="275"/>
      <c r="H131" s="275"/>
      <c r="I131" s="275"/>
    </row>
    <row r="132" spans="1:9" x14ac:dyDescent="0.2">
      <c r="A132" s="197"/>
      <c r="B132" s="66"/>
      <c r="C132" s="66" t="s">
        <v>50</v>
      </c>
      <c r="D132" s="33" t="s">
        <v>51</v>
      </c>
      <c r="E132" s="275"/>
      <c r="F132" s="275"/>
      <c r="G132" s="275"/>
      <c r="H132" s="275"/>
      <c r="I132" s="275"/>
    </row>
    <row r="133" spans="1:9" x14ac:dyDescent="0.2">
      <c r="A133" s="197"/>
      <c r="B133" s="66"/>
      <c r="C133" s="66" t="s">
        <v>54</v>
      </c>
      <c r="D133" s="33" t="s">
        <v>64</v>
      </c>
      <c r="E133" s="275"/>
      <c r="F133" s="275"/>
      <c r="G133" s="275"/>
      <c r="H133" s="275"/>
      <c r="I133" s="275"/>
    </row>
    <row r="134" spans="1:9" x14ac:dyDescent="0.2">
      <c r="A134" s="197"/>
      <c r="B134" s="66"/>
      <c r="C134" s="66" t="s">
        <v>52</v>
      </c>
      <c r="D134" s="33" t="s">
        <v>53</v>
      </c>
      <c r="E134" s="275"/>
      <c r="F134" s="275"/>
      <c r="G134" s="275"/>
      <c r="H134" s="275"/>
      <c r="I134" s="275"/>
    </row>
    <row r="135" spans="1:9" x14ac:dyDescent="0.2">
      <c r="A135" s="197"/>
      <c r="B135" s="66" t="s">
        <v>302</v>
      </c>
      <c r="C135" s="66"/>
      <c r="D135" s="33"/>
      <c r="E135" s="91"/>
      <c r="F135" s="91"/>
      <c r="G135" s="91"/>
      <c r="H135" s="91"/>
      <c r="I135" s="91"/>
    </row>
    <row r="136" spans="1:9" x14ac:dyDescent="0.2">
      <c r="A136" s="197"/>
      <c r="B136" s="66"/>
      <c r="C136" s="66" t="s">
        <v>46</v>
      </c>
      <c r="D136" s="33" t="s">
        <v>47</v>
      </c>
      <c r="E136" s="275"/>
      <c r="F136" s="275"/>
      <c r="G136" s="275"/>
      <c r="H136" s="275"/>
      <c r="I136" s="275"/>
    </row>
    <row r="137" spans="1:9" x14ac:dyDescent="0.2">
      <c r="A137" s="197"/>
      <c r="B137" s="66"/>
      <c r="C137" s="66" t="s">
        <v>48</v>
      </c>
      <c r="D137" s="33" t="s">
        <v>49</v>
      </c>
      <c r="E137" s="275"/>
      <c r="F137" s="275"/>
      <c r="G137" s="275"/>
      <c r="H137" s="275"/>
      <c r="I137" s="275"/>
    </row>
    <row r="138" spans="1:9" x14ac:dyDescent="0.2">
      <c r="A138" s="197"/>
      <c r="B138" s="66"/>
      <c r="C138" s="66" t="s">
        <v>63</v>
      </c>
      <c r="D138" s="33"/>
      <c r="E138" s="275"/>
      <c r="F138" s="275"/>
      <c r="G138" s="275"/>
      <c r="H138" s="275"/>
      <c r="I138" s="275"/>
    </row>
    <row r="139" spans="1:9" x14ac:dyDescent="0.2">
      <c r="A139" s="197"/>
      <c r="B139" s="66"/>
      <c r="C139" s="66" t="s">
        <v>50</v>
      </c>
      <c r="D139" s="33" t="s">
        <v>51</v>
      </c>
      <c r="E139" s="275"/>
      <c r="F139" s="275"/>
      <c r="G139" s="275"/>
      <c r="H139" s="275"/>
      <c r="I139" s="275"/>
    </row>
    <row r="140" spans="1:9" x14ac:dyDescent="0.2">
      <c r="A140" s="197"/>
      <c r="B140" s="66"/>
      <c r="C140" s="66" t="s">
        <v>54</v>
      </c>
      <c r="D140" s="33" t="s">
        <v>64</v>
      </c>
      <c r="E140" s="275"/>
      <c r="F140" s="275"/>
      <c r="G140" s="275"/>
      <c r="H140" s="275"/>
      <c r="I140" s="275"/>
    </row>
    <row r="141" spans="1:9" x14ac:dyDescent="0.2">
      <c r="A141" s="197"/>
      <c r="B141" s="66"/>
      <c r="C141" s="66" t="s">
        <v>52</v>
      </c>
      <c r="D141" s="33" t="s">
        <v>53</v>
      </c>
      <c r="E141" s="275"/>
      <c r="F141" s="275"/>
      <c r="G141" s="275"/>
      <c r="H141" s="275"/>
      <c r="I141" s="275"/>
    </row>
    <row r="142" spans="1:9" ht="15.75" thickBot="1" x14ac:dyDescent="0.3">
      <c r="A142" s="207" t="s">
        <v>293</v>
      </c>
      <c r="B142" s="82"/>
      <c r="C142" s="82"/>
      <c r="D142" s="38"/>
      <c r="E142" s="109">
        <f>SUM(E122:E141)</f>
        <v>0</v>
      </c>
      <c r="F142" s="109">
        <f>SUM(F122:F141)</f>
        <v>0</v>
      </c>
      <c r="G142" s="109">
        <f>SUM(G122:G141)</f>
        <v>0</v>
      </c>
      <c r="H142" s="109">
        <f>SUM(H122:H141)</f>
        <v>0</v>
      </c>
      <c r="I142" s="109">
        <f>SUM(I122:I141)</f>
        <v>0</v>
      </c>
    </row>
    <row r="143" spans="1:9" ht="15.75" thickTop="1" x14ac:dyDescent="0.25">
      <c r="A143" s="199" t="s">
        <v>112</v>
      </c>
      <c r="B143" s="75"/>
      <c r="C143" s="77" t="s">
        <v>294</v>
      </c>
      <c r="D143" s="110"/>
      <c r="E143" s="111"/>
      <c r="F143" s="111"/>
      <c r="G143" s="111"/>
      <c r="H143" s="111"/>
      <c r="I143" s="111"/>
    </row>
    <row r="144" spans="1:9" x14ac:dyDescent="0.2">
      <c r="A144" s="197"/>
      <c r="B144" s="66" t="s">
        <v>107</v>
      </c>
      <c r="C144" s="66"/>
      <c r="D144" s="33" t="s">
        <v>108</v>
      </c>
      <c r="E144" s="113"/>
      <c r="F144" s="91"/>
      <c r="G144" s="91"/>
      <c r="H144" s="91"/>
      <c r="I144" s="91"/>
    </row>
    <row r="145" spans="1:9" x14ac:dyDescent="0.2">
      <c r="A145" s="197"/>
      <c r="B145" s="66"/>
      <c r="C145" s="66" t="s">
        <v>46</v>
      </c>
      <c r="D145" s="33" t="s">
        <v>47</v>
      </c>
      <c r="E145" s="275"/>
      <c r="F145" s="275"/>
      <c r="G145" s="275"/>
      <c r="H145" s="275"/>
      <c r="I145" s="275"/>
    </row>
    <row r="146" spans="1:9" x14ac:dyDescent="0.2">
      <c r="A146" s="197"/>
      <c r="B146" s="66"/>
      <c r="C146" s="66" t="s">
        <v>48</v>
      </c>
      <c r="D146" s="33" t="s">
        <v>49</v>
      </c>
      <c r="E146" s="272"/>
      <c r="F146" s="273"/>
      <c r="G146" s="273"/>
      <c r="H146" s="273"/>
      <c r="I146" s="273"/>
    </row>
    <row r="147" spans="1:9" x14ac:dyDescent="0.2">
      <c r="A147" s="197"/>
      <c r="B147" s="66"/>
      <c r="C147" s="66" t="s">
        <v>63</v>
      </c>
      <c r="D147" s="33"/>
      <c r="E147" s="275"/>
      <c r="F147" s="275"/>
      <c r="G147" s="275"/>
      <c r="H147" s="275"/>
      <c r="I147" s="275"/>
    </row>
    <row r="148" spans="1:9" x14ac:dyDescent="0.2">
      <c r="A148" s="197"/>
      <c r="B148" s="66"/>
      <c r="C148" s="66" t="s">
        <v>50</v>
      </c>
      <c r="D148" s="33" t="s">
        <v>51</v>
      </c>
      <c r="E148" s="275"/>
      <c r="F148" s="275"/>
      <c r="G148" s="275"/>
      <c r="H148" s="275"/>
      <c r="I148" s="275"/>
    </row>
    <row r="149" spans="1:9" x14ac:dyDescent="0.2">
      <c r="A149" s="197"/>
      <c r="B149" s="66"/>
      <c r="C149" s="66" t="s">
        <v>54</v>
      </c>
      <c r="D149" s="33" t="s">
        <v>64</v>
      </c>
      <c r="E149" s="275"/>
      <c r="F149" s="275"/>
      <c r="G149" s="275"/>
      <c r="H149" s="275"/>
      <c r="I149" s="275"/>
    </row>
    <row r="150" spans="1:9" x14ac:dyDescent="0.2">
      <c r="A150" s="197"/>
      <c r="B150" s="66"/>
      <c r="C150" s="66" t="s">
        <v>52</v>
      </c>
      <c r="D150" s="33" t="s">
        <v>53</v>
      </c>
      <c r="E150" s="272"/>
      <c r="F150" s="273"/>
      <c r="G150" s="273"/>
      <c r="H150" s="273"/>
      <c r="I150" s="273"/>
    </row>
    <row r="151" spans="1:9" x14ac:dyDescent="0.2">
      <c r="A151" s="197"/>
      <c r="B151" s="66" t="s">
        <v>301</v>
      </c>
      <c r="C151" s="66"/>
      <c r="D151" s="33"/>
      <c r="E151" s="89"/>
      <c r="F151" s="90"/>
      <c r="G151" s="90"/>
      <c r="H151" s="90"/>
      <c r="I151" s="90"/>
    </row>
    <row r="152" spans="1:9" x14ac:dyDescent="0.2">
      <c r="A152" s="197"/>
      <c r="B152" s="66"/>
      <c r="C152" s="66" t="s">
        <v>46</v>
      </c>
      <c r="D152" s="33" t="s">
        <v>47</v>
      </c>
      <c r="E152" s="275"/>
      <c r="F152" s="275"/>
      <c r="G152" s="275"/>
      <c r="H152" s="275"/>
      <c r="I152" s="275"/>
    </row>
    <row r="153" spans="1:9" x14ac:dyDescent="0.2">
      <c r="A153" s="197"/>
      <c r="B153" s="66"/>
      <c r="C153" s="66" t="s">
        <v>48</v>
      </c>
      <c r="D153" s="33" t="s">
        <v>49</v>
      </c>
      <c r="E153" s="275"/>
      <c r="F153" s="275"/>
      <c r="G153" s="275"/>
      <c r="H153" s="275"/>
      <c r="I153" s="275"/>
    </row>
    <row r="154" spans="1:9" x14ac:dyDescent="0.2">
      <c r="A154" s="197"/>
      <c r="B154" s="66"/>
      <c r="C154" s="66" t="s">
        <v>63</v>
      </c>
      <c r="D154" s="33"/>
      <c r="E154" s="275"/>
      <c r="F154" s="275"/>
      <c r="G154" s="275"/>
      <c r="H154" s="275"/>
      <c r="I154" s="275"/>
    </row>
    <row r="155" spans="1:9" x14ac:dyDescent="0.2">
      <c r="A155" s="197"/>
      <c r="B155" s="66"/>
      <c r="C155" s="66" t="s">
        <v>50</v>
      </c>
      <c r="D155" s="33" t="s">
        <v>51</v>
      </c>
      <c r="E155" s="275"/>
      <c r="F155" s="275"/>
      <c r="G155" s="275"/>
      <c r="H155" s="275"/>
      <c r="I155" s="275"/>
    </row>
    <row r="156" spans="1:9" x14ac:dyDescent="0.2">
      <c r="A156" s="197"/>
      <c r="B156" s="66"/>
      <c r="C156" s="66" t="s">
        <v>54</v>
      </c>
      <c r="D156" s="33" t="s">
        <v>64</v>
      </c>
      <c r="E156" s="275"/>
      <c r="F156" s="275"/>
      <c r="G156" s="275"/>
      <c r="H156" s="275"/>
      <c r="I156" s="275"/>
    </row>
    <row r="157" spans="1:9" x14ac:dyDescent="0.2">
      <c r="A157" s="197"/>
      <c r="B157" s="66"/>
      <c r="C157" s="66" t="s">
        <v>52</v>
      </c>
      <c r="D157" s="33" t="s">
        <v>53</v>
      </c>
      <c r="E157" s="275"/>
      <c r="F157" s="275"/>
      <c r="G157" s="275"/>
      <c r="H157" s="275"/>
      <c r="I157" s="275"/>
    </row>
    <row r="158" spans="1:9" x14ac:dyDescent="0.2">
      <c r="A158" s="197"/>
      <c r="B158" s="66" t="s">
        <v>302</v>
      </c>
      <c r="C158" s="66"/>
      <c r="D158" s="33"/>
      <c r="E158" s="91"/>
      <c r="F158" s="91"/>
      <c r="G158" s="91"/>
      <c r="H158" s="91"/>
      <c r="I158" s="91"/>
    </row>
    <row r="159" spans="1:9" x14ac:dyDescent="0.2">
      <c r="A159" s="197"/>
      <c r="B159" s="66"/>
      <c r="C159" s="66" t="s">
        <v>46</v>
      </c>
      <c r="D159" s="33" t="s">
        <v>47</v>
      </c>
      <c r="E159" s="275"/>
      <c r="F159" s="275"/>
      <c r="G159" s="275"/>
      <c r="H159" s="275"/>
      <c r="I159" s="275"/>
    </row>
    <row r="160" spans="1:9" x14ac:dyDescent="0.2">
      <c r="A160" s="197"/>
      <c r="B160" s="66"/>
      <c r="C160" s="66" t="s">
        <v>48</v>
      </c>
      <c r="D160" s="33" t="s">
        <v>49</v>
      </c>
      <c r="E160" s="274"/>
      <c r="F160" s="275"/>
      <c r="G160" s="275"/>
      <c r="H160" s="275"/>
      <c r="I160" s="275"/>
    </row>
    <row r="161" spans="1:9" x14ac:dyDescent="0.2">
      <c r="A161" s="197"/>
      <c r="B161" s="66"/>
      <c r="C161" s="66" t="s">
        <v>63</v>
      </c>
      <c r="D161" s="33"/>
      <c r="E161" s="272"/>
      <c r="F161" s="273"/>
      <c r="G161" s="273"/>
      <c r="H161" s="273"/>
      <c r="I161" s="273"/>
    </row>
    <row r="162" spans="1:9" x14ac:dyDescent="0.2">
      <c r="A162" s="197"/>
      <c r="B162" s="66"/>
      <c r="C162" s="66" t="s">
        <v>50</v>
      </c>
      <c r="D162" s="33" t="s">
        <v>51</v>
      </c>
      <c r="E162" s="274"/>
      <c r="F162" s="275"/>
      <c r="G162" s="275"/>
      <c r="H162" s="275"/>
      <c r="I162" s="275"/>
    </row>
    <row r="163" spans="1:9" x14ac:dyDescent="0.2">
      <c r="A163" s="197"/>
      <c r="B163" s="66"/>
      <c r="C163" s="66" t="s">
        <v>54</v>
      </c>
      <c r="D163" s="33" t="s">
        <v>64</v>
      </c>
      <c r="E163" s="274"/>
      <c r="F163" s="275"/>
      <c r="G163" s="275"/>
      <c r="H163" s="275"/>
      <c r="I163" s="275"/>
    </row>
    <row r="164" spans="1:9" x14ac:dyDescent="0.2">
      <c r="A164" s="197"/>
      <c r="B164" s="66"/>
      <c r="C164" s="65" t="s">
        <v>52</v>
      </c>
      <c r="D164" s="33" t="s">
        <v>53</v>
      </c>
      <c r="E164" s="274"/>
      <c r="F164" s="275"/>
      <c r="G164" s="275"/>
      <c r="H164" s="275"/>
      <c r="I164" s="275"/>
    </row>
    <row r="165" spans="1:9" ht="15.75" thickBot="1" x14ac:dyDescent="0.3">
      <c r="A165" s="207" t="s">
        <v>112</v>
      </c>
      <c r="B165" s="82"/>
      <c r="C165" s="115" t="s">
        <v>295</v>
      </c>
      <c r="D165" s="38"/>
      <c r="E165" s="114">
        <f>SUM(E145:E164)</f>
        <v>0</v>
      </c>
      <c r="F165" s="114">
        <f>SUM(F145:F164)</f>
        <v>0</v>
      </c>
      <c r="G165" s="114">
        <f>SUM(G145:G164)</f>
        <v>0</v>
      </c>
      <c r="H165" s="114">
        <f>SUM(H145:H164)</f>
        <v>0</v>
      </c>
      <c r="I165" s="114">
        <f>SUM(I145:I164)</f>
        <v>0</v>
      </c>
    </row>
    <row r="166" spans="1:9" ht="15.75" thickTop="1" x14ac:dyDescent="0.25">
      <c r="A166" s="104"/>
      <c r="B166" s="105"/>
      <c r="C166" s="157"/>
      <c r="D166" s="195"/>
      <c r="E166" s="227"/>
      <c r="F166" s="227"/>
      <c r="G166" s="227"/>
      <c r="H166" s="227"/>
      <c r="I166" s="227"/>
    </row>
    <row r="167" spans="1:9" ht="15" x14ac:dyDescent="0.25">
      <c r="B167" s="276" t="s">
        <v>488</v>
      </c>
      <c r="C167" s="253"/>
      <c r="D167" s="30"/>
      <c r="I167" s="252" t="s">
        <v>497</v>
      </c>
    </row>
    <row r="168" spans="1:9" x14ac:dyDescent="0.2">
      <c r="E168" s="52"/>
    </row>
    <row r="169" spans="1:9" x14ac:dyDescent="0.2">
      <c r="B169" s="52" t="s">
        <v>496</v>
      </c>
      <c r="H169" s="24"/>
      <c r="I169" s="24">
        <v>43732</v>
      </c>
    </row>
    <row r="170" spans="1:9" x14ac:dyDescent="0.2">
      <c r="H170" s="24"/>
      <c r="I170" s="24"/>
    </row>
    <row r="171" spans="1:9" x14ac:dyDescent="0.2">
      <c r="A171" s="206"/>
      <c r="B171" s="47"/>
      <c r="C171" s="47"/>
      <c r="D171" s="48"/>
      <c r="E171" s="145">
        <v>-1</v>
      </c>
      <c r="F171" s="146">
        <v>-2</v>
      </c>
      <c r="G171" s="193">
        <v>-3</v>
      </c>
      <c r="H171" s="146">
        <v>-4</v>
      </c>
      <c r="I171" s="146">
        <v>-5</v>
      </c>
    </row>
    <row r="172" spans="1:9" x14ac:dyDescent="0.2">
      <c r="A172" s="217"/>
      <c r="D172" s="31"/>
      <c r="E172" s="152"/>
      <c r="F172" s="25" t="s">
        <v>30</v>
      </c>
      <c r="G172" s="316" t="s">
        <v>495</v>
      </c>
      <c r="H172" s="3"/>
      <c r="I172" s="152"/>
    </row>
    <row r="173" spans="1:9" x14ac:dyDescent="0.2">
      <c r="A173" s="217"/>
      <c r="D173" s="31"/>
      <c r="E173" s="148" t="s">
        <v>184</v>
      </c>
      <c r="F173" s="148" t="s">
        <v>186</v>
      </c>
      <c r="G173" s="149"/>
      <c r="H173" s="219"/>
      <c r="I173" s="148" t="s">
        <v>422</v>
      </c>
    </row>
    <row r="174" spans="1:9" ht="15" x14ac:dyDescent="0.2">
      <c r="A174" s="217"/>
      <c r="B174" s="107" t="s">
        <v>44</v>
      </c>
      <c r="C174" s="28"/>
      <c r="D174" s="31"/>
      <c r="E174" s="148" t="s">
        <v>185</v>
      </c>
      <c r="F174" s="148" t="s">
        <v>185</v>
      </c>
      <c r="G174" s="150" t="s">
        <v>187</v>
      </c>
      <c r="H174" s="148" t="s">
        <v>58</v>
      </c>
      <c r="I174" s="148" t="s">
        <v>58</v>
      </c>
    </row>
    <row r="175" spans="1:9" ht="15" x14ac:dyDescent="0.2">
      <c r="A175" s="215"/>
      <c r="B175" s="317"/>
      <c r="C175" s="317"/>
      <c r="D175" s="318"/>
      <c r="E175" s="4">
        <v>43646</v>
      </c>
      <c r="F175" s="4">
        <v>44012</v>
      </c>
      <c r="G175" s="151" t="s">
        <v>188</v>
      </c>
      <c r="H175" s="220" t="s">
        <v>188</v>
      </c>
      <c r="I175" s="220" t="s">
        <v>188</v>
      </c>
    </row>
    <row r="176" spans="1:9" ht="15" x14ac:dyDescent="0.25">
      <c r="A176" s="196" t="s">
        <v>296</v>
      </c>
      <c r="B176" s="62"/>
      <c r="C176" s="63" t="s">
        <v>297</v>
      </c>
      <c r="D176" s="108"/>
      <c r="E176" s="78"/>
      <c r="F176" s="78"/>
      <c r="G176" s="78"/>
      <c r="H176" s="78"/>
      <c r="I176" s="78"/>
    </row>
    <row r="177" spans="1:9" x14ac:dyDescent="0.2">
      <c r="A177" s="197"/>
      <c r="B177" s="66" t="s">
        <v>107</v>
      </c>
      <c r="C177" s="66"/>
      <c r="D177" s="33" t="s">
        <v>108</v>
      </c>
      <c r="E177" s="36"/>
      <c r="F177" s="36"/>
      <c r="G177" s="36"/>
      <c r="H177" s="36"/>
      <c r="I177" s="36"/>
    </row>
    <row r="178" spans="1:9" x14ac:dyDescent="0.2">
      <c r="A178" s="197"/>
      <c r="B178" s="66"/>
      <c r="C178" s="66" t="s">
        <v>46</v>
      </c>
      <c r="D178" s="33" t="s">
        <v>47</v>
      </c>
      <c r="E178" s="275"/>
      <c r="F178" s="275"/>
      <c r="G178" s="275"/>
      <c r="H178" s="275"/>
      <c r="I178" s="275"/>
    </row>
    <row r="179" spans="1:9" x14ac:dyDescent="0.2">
      <c r="A179" s="197"/>
      <c r="B179" s="66"/>
      <c r="C179" s="66" t="s">
        <v>48</v>
      </c>
      <c r="D179" s="33" t="s">
        <v>49</v>
      </c>
      <c r="E179" s="275"/>
      <c r="F179" s="275"/>
      <c r="G179" s="275"/>
      <c r="H179" s="275"/>
      <c r="I179" s="275"/>
    </row>
    <row r="180" spans="1:9" x14ac:dyDescent="0.2">
      <c r="A180" s="197"/>
      <c r="B180" s="66"/>
      <c r="C180" s="66" t="s">
        <v>63</v>
      </c>
      <c r="D180" s="33"/>
      <c r="E180" s="275"/>
      <c r="F180" s="275"/>
      <c r="G180" s="275"/>
      <c r="H180" s="275"/>
      <c r="I180" s="275"/>
    </row>
    <row r="181" spans="1:9" x14ac:dyDescent="0.2">
      <c r="A181" s="197"/>
      <c r="B181" s="66"/>
      <c r="C181" s="66" t="s">
        <v>50</v>
      </c>
      <c r="D181" s="33" t="s">
        <v>51</v>
      </c>
      <c r="E181" s="275"/>
      <c r="F181" s="275"/>
      <c r="G181" s="275"/>
      <c r="H181" s="275"/>
      <c r="I181" s="275"/>
    </row>
    <row r="182" spans="1:9" x14ac:dyDescent="0.2">
      <c r="A182" s="197"/>
      <c r="B182" s="66"/>
      <c r="C182" s="66" t="s">
        <v>54</v>
      </c>
      <c r="D182" s="33" t="s">
        <v>64</v>
      </c>
      <c r="E182" s="275"/>
      <c r="F182" s="275"/>
      <c r="G182" s="275"/>
      <c r="H182" s="275"/>
      <c r="I182" s="275"/>
    </row>
    <row r="183" spans="1:9" x14ac:dyDescent="0.2">
      <c r="A183" s="197"/>
      <c r="B183" s="66"/>
      <c r="C183" s="66" t="s">
        <v>52</v>
      </c>
      <c r="D183" s="33" t="s">
        <v>53</v>
      </c>
      <c r="E183" s="275"/>
      <c r="F183" s="275"/>
      <c r="G183" s="275"/>
      <c r="H183" s="275"/>
      <c r="I183" s="275"/>
    </row>
    <row r="184" spans="1:9" x14ac:dyDescent="0.2">
      <c r="A184" s="197"/>
      <c r="B184" s="66" t="s">
        <v>301</v>
      </c>
      <c r="C184" s="66"/>
      <c r="D184" s="33"/>
      <c r="E184" s="91"/>
      <c r="F184" s="91"/>
      <c r="G184" s="91"/>
      <c r="H184" s="91"/>
      <c r="I184" s="91"/>
    </row>
    <row r="185" spans="1:9" x14ac:dyDescent="0.2">
      <c r="A185" s="197"/>
      <c r="B185" s="66"/>
      <c r="C185" s="66" t="s">
        <v>46</v>
      </c>
      <c r="D185" s="33" t="s">
        <v>47</v>
      </c>
      <c r="E185" s="275"/>
      <c r="F185" s="275"/>
      <c r="G185" s="275"/>
      <c r="H185" s="275"/>
      <c r="I185" s="275"/>
    </row>
    <row r="186" spans="1:9" x14ac:dyDescent="0.2">
      <c r="A186" s="197"/>
      <c r="B186" s="66"/>
      <c r="C186" s="66" t="s">
        <v>48</v>
      </c>
      <c r="D186" s="33" t="s">
        <v>49</v>
      </c>
      <c r="E186" s="275"/>
      <c r="F186" s="275"/>
      <c r="G186" s="275"/>
      <c r="H186" s="275"/>
      <c r="I186" s="275"/>
    </row>
    <row r="187" spans="1:9" x14ac:dyDescent="0.2">
      <c r="A187" s="197"/>
      <c r="B187" s="66"/>
      <c r="C187" s="66" t="s">
        <v>63</v>
      </c>
      <c r="D187" s="33"/>
      <c r="E187" s="275"/>
      <c r="F187" s="275"/>
      <c r="G187" s="275"/>
      <c r="H187" s="275"/>
      <c r="I187" s="275"/>
    </row>
    <row r="188" spans="1:9" x14ac:dyDescent="0.2">
      <c r="A188" s="197"/>
      <c r="B188" s="66"/>
      <c r="C188" s="66" t="s">
        <v>50</v>
      </c>
      <c r="D188" s="33" t="s">
        <v>51</v>
      </c>
      <c r="E188" s="275"/>
      <c r="F188" s="275"/>
      <c r="G188" s="275"/>
      <c r="H188" s="275"/>
      <c r="I188" s="275"/>
    </row>
    <row r="189" spans="1:9" x14ac:dyDescent="0.2">
      <c r="A189" s="197"/>
      <c r="B189" s="66"/>
      <c r="C189" s="66" t="s">
        <v>54</v>
      </c>
      <c r="D189" s="33" t="s">
        <v>64</v>
      </c>
      <c r="E189" s="275"/>
      <c r="F189" s="275"/>
      <c r="G189" s="275"/>
      <c r="H189" s="275"/>
      <c r="I189" s="275"/>
    </row>
    <row r="190" spans="1:9" x14ac:dyDescent="0.2">
      <c r="A190" s="197"/>
      <c r="B190" s="66"/>
      <c r="C190" s="66" t="s">
        <v>52</v>
      </c>
      <c r="D190" s="33" t="s">
        <v>53</v>
      </c>
      <c r="E190" s="275"/>
      <c r="F190" s="275"/>
      <c r="G190" s="275"/>
      <c r="H190" s="275"/>
      <c r="I190" s="275"/>
    </row>
    <row r="191" spans="1:9" x14ac:dyDescent="0.2">
      <c r="A191" s="197"/>
      <c r="B191" s="66" t="s">
        <v>302</v>
      </c>
      <c r="C191" s="66"/>
      <c r="D191" s="33"/>
      <c r="E191" s="91"/>
      <c r="F191" s="91"/>
      <c r="G191" s="91"/>
      <c r="H191" s="91"/>
      <c r="I191" s="91"/>
    </row>
    <row r="192" spans="1:9" x14ac:dyDescent="0.2">
      <c r="A192" s="197"/>
      <c r="B192" s="66"/>
      <c r="C192" s="66" t="s">
        <v>46</v>
      </c>
      <c r="D192" s="33" t="s">
        <v>47</v>
      </c>
      <c r="E192" s="275"/>
      <c r="F192" s="275"/>
      <c r="G192" s="275"/>
      <c r="H192" s="275"/>
      <c r="I192" s="275"/>
    </row>
    <row r="193" spans="1:9" x14ac:dyDescent="0.2">
      <c r="A193" s="197"/>
      <c r="B193" s="66"/>
      <c r="C193" s="66" t="s">
        <v>48</v>
      </c>
      <c r="D193" s="33" t="s">
        <v>49</v>
      </c>
      <c r="E193" s="275"/>
      <c r="F193" s="275"/>
      <c r="G193" s="275"/>
      <c r="H193" s="275"/>
      <c r="I193" s="275"/>
    </row>
    <row r="194" spans="1:9" x14ac:dyDescent="0.2">
      <c r="A194" s="197"/>
      <c r="B194" s="66"/>
      <c r="C194" s="66" t="s">
        <v>63</v>
      </c>
      <c r="D194" s="33"/>
      <c r="E194" s="275"/>
      <c r="F194" s="275"/>
      <c r="G194" s="275"/>
      <c r="H194" s="275"/>
      <c r="I194" s="275"/>
    </row>
    <row r="195" spans="1:9" x14ac:dyDescent="0.2">
      <c r="A195" s="197"/>
      <c r="B195" s="66"/>
      <c r="C195" s="66" t="s">
        <v>50</v>
      </c>
      <c r="D195" s="33" t="s">
        <v>51</v>
      </c>
      <c r="E195" s="275"/>
      <c r="F195" s="275"/>
      <c r="G195" s="275"/>
      <c r="H195" s="275"/>
      <c r="I195" s="275"/>
    </row>
    <row r="196" spans="1:9" x14ac:dyDescent="0.2">
      <c r="A196" s="197"/>
      <c r="B196" s="66"/>
      <c r="C196" s="66" t="s">
        <v>54</v>
      </c>
      <c r="D196" s="33" t="s">
        <v>64</v>
      </c>
      <c r="E196" s="275"/>
      <c r="F196" s="275"/>
      <c r="G196" s="275"/>
      <c r="H196" s="275"/>
      <c r="I196" s="275"/>
    </row>
    <row r="197" spans="1:9" x14ac:dyDescent="0.2">
      <c r="A197" s="197"/>
      <c r="B197" s="66"/>
      <c r="C197" s="66" t="s">
        <v>52</v>
      </c>
      <c r="D197" s="33" t="s">
        <v>53</v>
      </c>
      <c r="E197" s="275"/>
      <c r="F197" s="275"/>
      <c r="G197" s="275"/>
      <c r="H197" s="275"/>
      <c r="I197" s="275"/>
    </row>
    <row r="198" spans="1:9" ht="15.75" thickBot="1" x14ac:dyDescent="0.3">
      <c r="A198" s="207" t="s">
        <v>296</v>
      </c>
      <c r="B198" s="82"/>
      <c r="C198" s="37" t="s">
        <v>298</v>
      </c>
      <c r="D198" s="38"/>
      <c r="E198" s="109">
        <f>SUM(E178:E197)</f>
        <v>0</v>
      </c>
      <c r="F198" s="109">
        <f>SUM(F178:F197)</f>
        <v>0</v>
      </c>
      <c r="G198" s="109">
        <f>SUM(G178:G197)</f>
        <v>0</v>
      </c>
      <c r="H198" s="109">
        <f>SUM(H178:H197)</f>
        <v>0</v>
      </c>
      <c r="I198" s="109">
        <f>SUM(I178:I197)</f>
        <v>0</v>
      </c>
    </row>
    <row r="199" spans="1:9" ht="15.75" thickTop="1" x14ac:dyDescent="0.25">
      <c r="A199" s="196" t="s">
        <v>110</v>
      </c>
      <c r="B199" s="62"/>
      <c r="C199" s="130" t="s">
        <v>299</v>
      </c>
      <c r="D199" s="108"/>
      <c r="E199" s="111"/>
      <c r="F199" s="111"/>
      <c r="G199" s="111"/>
      <c r="H199" s="111"/>
      <c r="I199" s="111"/>
    </row>
    <row r="200" spans="1:9" x14ac:dyDescent="0.2">
      <c r="A200" s="197"/>
      <c r="B200" s="66" t="s">
        <v>107</v>
      </c>
      <c r="C200" s="66"/>
      <c r="D200" s="33" t="s">
        <v>108</v>
      </c>
      <c r="E200" s="113"/>
      <c r="F200" s="91"/>
      <c r="G200" s="91"/>
      <c r="H200" s="91"/>
      <c r="I200" s="91"/>
    </row>
    <row r="201" spans="1:9" x14ac:dyDescent="0.2">
      <c r="A201" s="197"/>
      <c r="B201" s="66"/>
      <c r="C201" s="66" t="s">
        <v>46</v>
      </c>
      <c r="D201" s="33" t="s">
        <v>47</v>
      </c>
      <c r="E201" s="275"/>
      <c r="F201" s="275"/>
      <c r="G201" s="275"/>
      <c r="H201" s="275"/>
      <c r="I201" s="275"/>
    </row>
    <row r="202" spans="1:9" x14ac:dyDescent="0.2">
      <c r="A202" s="197"/>
      <c r="B202" s="66"/>
      <c r="C202" s="66" t="s">
        <v>48</v>
      </c>
      <c r="D202" s="33" t="s">
        <v>49</v>
      </c>
      <c r="E202" s="272"/>
      <c r="F202" s="273"/>
      <c r="G202" s="273"/>
      <c r="H202" s="273"/>
      <c r="I202" s="273"/>
    </row>
    <row r="203" spans="1:9" x14ac:dyDescent="0.2">
      <c r="A203" s="197"/>
      <c r="B203" s="66"/>
      <c r="C203" s="66" t="s">
        <v>63</v>
      </c>
      <c r="D203" s="33"/>
      <c r="E203" s="275"/>
      <c r="F203" s="275"/>
      <c r="G203" s="275"/>
      <c r="H203" s="275"/>
      <c r="I203" s="275"/>
    </row>
    <row r="204" spans="1:9" x14ac:dyDescent="0.2">
      <c r="A204" s="197"/>
      <c r="B204" s="66"/>
      <c r="C204" s="66" t="s">
        <v>50</v>
      </c>
      <c r="D204" s="33" t="s">
        <v>51</v>
      </c>
      <c r="E204" s="275"/>
      <c r="F204" s="275"/>
      <c r="G204" s="275"/>
      <c r="H204" s="275"/>
      <c r="I204" s="275"/>
    </row>
    <row r="205" spans="1:9" x14ac:dyDescent="0.2">
      <c r="A205" s="197"/>
      <c r="B205" s="66"/>
      <c r="C205" s="66" t="s">
        <v>54</v>
      </c>
      <c r="D205" s="33" t="s">
        <v>64</v>
      </c>
      <c r="E205" s="275"/>
      <c r="F205" s="275"/>
      <c r="G205" s="275"/>
      <c r="H205" s="275"/>
      <c r="I205" s="275"/>
    </row>
    <row r="206" spans="1:9" x14ac:dyDescent="0.2">
      <c r="A206" s="197"/>
      <c r="B206" s="66"/>
      <c r="C206" s="66" t="s">
        <v>52</v>
      </c>
      <c r="D206" s="33" t="s">
        <v>53</v>
      </c>
      <c r="E206" s="272"/>
      <c r="F206" s="273"/>
      <c r="G206" s="273"/>
      <c r="H206" s="273"/>
      <c r="I206" s="273"/>
    </row>
    <row r="207" spans="1:9" x14ac:dyDescent="0.2">
      <c r="A207" s="197"/>
      <c r="B207" s="66" t="s">
        <v>301</v>
      </c>
      <c r="C207" s="66"/>
      <c r="D207" s="33"/>
      <c r="E207" s="89"/>
      <c r="F207" s="90"/>
      <c r="G207" s="90"/>
      <c r="H207" s="90"/>
      <c r="I207" s="90"/>
    </row>
    <row r="208" spans="1:9" x14ac:dyDescent="0.2">
      <c r="A208" s="197"/>
      <c r="B208" s="66"/>
      <c r="C208" s="66" t="s">
        <v>46</v>
      </c>
      <c r="D208" s="33" t="s">
        <v>47</v>
      </c>
      <c r="E208" s="275"/>
      <c r="F208" s="275"/>
      <c r="G208" s="275"/>
      <c r="H208" s="275"/>
      <c r="I208" s="275"/>
    </row>
    <row r="209" spans="1:9" x14ac:dyDescent="0.2">
      <c r="A209" s="197"/>
      <c r="B209" s="66"/>
      <c r="C209" s="66" t="s">
        <v>48</v>
      </c>
      <c r="D209" s="33" t="s">
        <v>49</v>
      </c>
      <c r="E209" s="275"/>
      <c r="F209" s="275"/>
      <c r="G209" s="275"/>
      <c r="H209" s="275"/>
      <c r="I209" s="275"/>
    </row>
    <row r="210" spans="1:9" x14ac:dyDescent="0.2">
      <c r="A210" s="197"/>
      <c r="B210" s="66"/>
      <c r="C210" s="66" t="s">
        <v>63</v>
      </c>
      <c r="D210" s="33"/>
      <c r="E210" s="275"/>
      <c r="F210" s="275"/>
      <c r="G210" s="275"/>
      <c r="H210" s="275"/>
      <c r="I210" s="275"/>
    </row>
    <row r="211" spans="1:9" x14ac:dyDescent="0.2">
      <c r="A211" s="197"/>
      <c r="B211" s="66"/>
      <c r="C211" s="66" t="s">
        <v>50</v>
      </c>
      <c r="D211" s="33" t="s">
        <v>51</v>
      </c>
      <c r="E211" s="275"/>
      <c r="F211" s="275"/>
      <c r="G211" s="275"/>
      <c r="H211" s="275"/>
      <c r="I211" s="275"/>
    </row>
    <row r="212" spans="1:9" x14ac:dyDescent="0.2">
      <c r="A212" s="197"/>
      <c r="B212" s="66"/>
      <c r="C212" s="66" t="s">
        <v>54</v>
      </c>
      <c r="D212" s="33" t="s">
        <v>64</v>
      </c>
      <c r="E212" s="275"/>
      <c r="F212" s="275"/>
      <c r="G212" s="275"/>
      <c r="H212" s="275"/>
      <c r="I212" s="275"/>
    </row>
    <row r="213" spans="1:9" x14ac:dyDescent="0.2">
      <c r="A213" s="197"/>
      <c r="B213" s="66"/>
      <c r="C213" s="66" t="s">
        <v>52</v>
      </c>
      <c r="D213" s="33" t="s">
        <v>53</v>
      </c>
      <c r="E213" s="275"/>
      <c r="F213" s="275"/>
      <c r="G213" s="275"/>
      <c r="H213" s="275"/>
      <c r="I213" s="275"/>
    </row>
    <row r="214" spans="1:9" x14ac:dyDescent="0.2">
      <c r="A214" s="197"/>
      <c r="B214" s="66" t="s">
        <v>302</v>
      </c>
      <c r="C214" s="66"/>
      <c r="D214" s="33"/>
      <c r="E214" s="91"/>
      <c r="F214" s="91"/>
      <c r="G214" s="91"/>
      <c r="H214" s="91"/>
      <c r="I214" s="91"/>
    </row>
    <row r="215" spans="1:9" x14ac:dyDescent="0.2">
      <c r="A215" s="197"/>
      <c r="B215" s="66"/>
      <c r="C215" s="66" t="s">
        <v>46</v>
      </c>
      <c r="D215" s="33" t="s">
        <v>47</v>
      </c>
      <c r="E215" s="275"/>
      <c r="F215" s="275"/>
      <c r="G215" s="275"/>
      <c r="H215" s="275"/>
      <c r="I215" s="275"/>
    </row>
    <row r="216" spans="1:9" x14ac:dyDescent="0.2">
      <c r="A216" s="197"/>
      <c r="B216" s="66"/>
      <c r="C216" s="66" t="s">
        <v>48</v>
      </c>
      <c r="D216" s="33" t="s">
        <v>49</v>
      </c>
      <c r="E216" s="274"/>
      <c r="F216" s="275"/>
      <c r="G216" s="275"/>
      <c r="H216" s="275"/>
      <c r="I216" s="275"/>
    </row>
    <row r="217" spans="1:9" x14ac:dyDescent="0.2">
      <c r="A217" s="197"/>
      <c r="B217" s="66"/>
      <c r="C217" s="66" t="s">
        <v>63</v>
      </c>
      <c r="D217" s="33"/>
      <c r="E217" s="272"/>
      <c r="F217" s="273"/>
      <c r="G217" s="273"/>
      <c r="H217" s="273"/>
      <c r="I217" s="273"/>
    </row>
    <row r="218" spans="1:9" x14ac:dyDescent="0.2">
      <c r="A218" s="197"/>
      <c r="B218" s="66"/>
      <c r="C218" s="66" t="s">
        <v>50</v>
      </c>
      <c r="D218" s="33" t="s">
        <v>51</v>
      </c>
      <c r="E218" s="274"/>
      <c r="F218" s="275"/>
      <c r="G218" s="275"/>
      <c r="H218" s="275"/>
      <c r="I218" s="275"/>
    </row>
    <row r="219" spans="1:9" x14ac:dyDescent="0.2">
      <c r="A219" s="197"/>
      <c r="B219" s="66"/>
      <c r="C219" s="66" t="s">
        <v>54</v>
      </c>
      <c r="D219" s="33" t="s">
        <v>64</v>
      </c>
      <c r="E219" s="274"/>
      <c r="F219" s="275"/>
      <c r="G219" s="275"/>
      <c r="H219" s="275"/>
      <c r="I219" s="275"/>
    </row>
    <row r="220" spans="1:9" x14ac:dyDescent="0.2">
      <c r="A220" s="197"/>
      <c r="B220" s="66"/>
      <c r="C220" s="66" t="s">
        <v>52</v>
      </c>
      <c r="D220" s="33" t="s">
        <v>53</v>
      </c>
      <c r="E220" s="272"/>
      <c r="F220" s="273"/>
      <c r="G220" s="273"/>
      <c r="H220" s="273"/>
      <c r="I220" s="273"/>
    </row>
    <row r="221" spans="1:9" ht="15.75" thickBot="1" x14ac:dyDescent="0.3">
      <c r="A221" s="198" t="s">
        <v>353</v>
      </c>
      <c r="B221" s="71"/>
      <c r="C221" s="71"/>
      <c r="D221" s="115"/>
      <c r="E221" s="116">
        <f>SUM(E201:E220)</f>
        <v>0</v>
      </c>
      <c r="F221" s="116">
        <f>SUM(F201:F220)</f>
        <v>0</v>
      </c>
      <c r="G221" s="116">
        <f>SUM(G201:G220)</f>
        <v>0</v>
      </c>
      <c r="H221" s="116">
        <f>SUM(H201:H220)</f>
        <v>0</v>
      </c>
      <c r="I221" s="116">
        <f>SUM(I201:I220)</f>
        <v>0</v>
      </c>
    </row>
    <row r="222" spans="1:9" ht="15.75" thickTop="1" x14ac:dyDescent="0.25">
      <c r="A222" s="104"/>
      <c r="B222" s="104"/>
      <c r="C222" s="104"/>
      <c r="D222" s="157"/>
      <c r="E222" s="227"/>
      <c r="F222" s="227"/>
      <c r="G222" s="227"/>
      <c r="H222" s="227"/>
      <c r="I222" s="227"/>
    </row>
    <row r="223" spans="1:9" ht="15" x14ac:dyDescent="0.25">
      <c r="B223" s="276" t="s">
        <v>488</v>
      </c>
      <c r="C223" s="253"/>
      <c r="D223" s="30"/>
      <c r="I223" s="252" t="s">
        <v>497</v>
      </c>
    </row>
    <row r="224" spans="1:9" x14ac:dyDescent="0.2">
      <c r="E224" s="52"/>
    </row>
    <row r="225" spans="1:11" x14ac:dyDescent="0.2">
      <c r="B225" s="52" t="s">
        <v>496</v>
      </c>
      <c r="H225" s="24"/>
      <c r="I225" s="24">
        <v>43732</v>
      </c>
    </row>
    <row r="226" spans="1:11" x14ac:dyDescent="0.2">
      <c r="H226" s="24"/>
      <c r="I226" s="24"/>
    </row>
    <row r="227" spans="1:11" x14ac:dyDescent="0.2">
      <c r="A227" s="206"/>
      <c r="B227" s="47"/>
      <c r="C227" s="47"/>
      <c r="D227" s="48"/>
      <c r="E227" s="145">
        <v>-1</v>
      </c>
      <c r="F227" s="146">
        <v>-2</v>
      </c>
      <c r="G227" s="193">
        <v>-3</v>
      </c>
      <c r="H227" s="146">
        <v>-4</v>
      </c>
      <c r="I227" s="146">
        <v>-5</v>
      </c>
    </row>
    <row r="228" spans="1:11" x14ac:dyDescent="0.2">
      <c r="A228" s="217"/>
      <c r="D228" s="31"/>
      <c r="E228" s="152"/>
      <c r="F228" s="25" t="s">
        <v>30</v>
      </c>
      <c r="G228" s="316" t="s">
        <v>495</v>
      </c>
      <c r="H228" s="3"/>
      <c r="I228" s="152"/>
    </row>
    <row r="229" spans="1:11" x14ac:dyDescent="0.2">
      <c r="A229" s="217"/>
      <c r="D229" s="31"/>
      <c r="E229" s="148" t="s">
        <v>184</v>
      </c>
      <c r="F229" s="148" t="s">
        <v>186</v>
      </c>
      <c r="G229" s="149"/>
      <c r="H229" s="219"/>
      <c r="I229" s="148" t="s">
        <v>422</v>
      </c>
    </row>
    <row r="230" spans="1:11" ht="15" x14ac:dyDescent="0.2">
      <c r="A230" s="217"/>
      <c r="B230" s="107" t="s">
        <v>44</v>
      </c>
      <c r="C230" s="28"/>
      <c r="D230" s="31"/>
      <c r="E230" s="148" t="s">
        <v>185</v>
      </c>
      <c r="F230" s="148" t="s">
        <v>185</v>
      </c>
      <c r="G230" s="150" t="s">
        <v>187</v>
      </c>
      <c r="H230" s="148" t="s">
        <v>58</v>
      </c>
      <c r="I230" s="148" t="s">
        <v>58</v>
      </c>
    </row>
    <row r="231" spans="1:11" ht="15" x14ac:dyDescent="0.2">
      <c r="A231" s="215"/>
      <c r="B231" s="317"/>
      <c r="C231" s="317"/>
      <c r="D231" s="318"/>
      <c r="E231" s="4">
        <v>43646</v>
      </c>
      <c r="F231" s="4">
        <v>44012</v>
      </c>
      <c r="G231" s="151" t="s">
        <v>188</v>
      </c>
      <c r="H231" s="220" t="s">
        <v>188</v>
      </c>
      <c r="I231" s="220" t="s">
        <v>188</v>
      </c>
    </row>
    <row r="232" spans="1:11" ht="15" x14ac:dyDescent="0.25">
      <c r="A232" s="221" t="s">
        <v>428</v>
      </c>
      <c r="B232" s="119"/>
      <c r="C232" s="130" t="s">
        <v>431</v>
      </c>
      <c r="D232" s="159"/>
      <c r="E232" s="78"/>
      <c r="F232" s="78"/>
      <c r="G232" s="78"/>
      <c r="H232" s="78"/>
      <c r="I232" s="78"/>
      <c r="K232" s="281"/>
    </row>
    <row r="233" spans="1:11" x14ac:dyDescent="0.2">
      <c r="A233" s="197"/>
      <c r="B233" s="66" t="s">
        <v>107</v>
      </c>
      <c r="C233" s="66"/>
      <c r="D233" s="33" t="s">
        <v>108</v>
      </c>
      <c r="E233" s="36"/>
      <c r="F233" s="36"/>
      <c r="G233" s="36"/>
      <c r="H233" s="36"/>
      <c r="I233" s="36"/>
    </row>
    <row r="234" spans="1:11" x14ac:dyDescent="0.2">
      <c r="A234" s="197"/>
      <c r="B234" s="66"/>
      <c r="C234" s="66" t="s">
        <v>46</v>
      </c>
      <c r="D234" s="33" t="s">
        <v>47</v>
      </c>
      <c r="E234" s="275"/>
      <c r="F234" s="275"/>
      <c r="G234" s="275"/>
      <c r="H234" s="275"/>
      <c r="I234" s="275"/>
    </row>
    <row r="235" spans="1:11" x14ac:dyDescent="0.2">
      <c r="A235" s="197"/>
      <c r="B235" s="66"/>
      <c r="C235" s="66" t="s">
        <v>48</v>
      </c>
      <c r="D235" s="33" t="s">
        <v>49</v>
      </c>
      <c r="E235" s="275"/>
      <c r="F235" s="275"/>
      <c r="G235" s="275"/>
      <c r="H235" s="275"/>
      <c r="I235" s="275"/>
    </row>
    <row r="236" spans="1:11" x14ac:dyDescent="0.2">
      <c r="A236" s="197"/>
      <c r="B236" s="66"/>
      <c r="C236" s="66" t="s">
        <v>63</v>
      </c>
      <c r="D236" s="33"/>
      <c r="E236" s="275"/>
      <c r="F236" s="275"/>
      <c r="G236" s="275"/>
      <c r="H236" s="275"/>
      <c r="I236" s="275"/>
    </row>
    <row r="237" spans="1:11" x14ac:dyDescent="0.2">
      <c r="A237" s="197"/>
      <c r="B237" s="66"/>
      <c r="C237" s="66" t="s">
        <v>50</v>
      </c>
      <c r="D237" s="33" t="s">
        <v>51</v>
      </c>
      <c r="E237" s="275"/>
      <c r="F237" s="275"/>
      <c r="G237" s="275"/>
      <c r="H237" s="275"/>
      <c r="I237" s="275"/>
    </row>
    <row r="238" spans="1:11" x14ac:dyDescent="0.2">
      <c r="A238" s="197"/>
      <c r="B238" s="66"/>
      <c r="C238" s="66" t="s">
        <v>54</v>
      </c>
      <c r="D238" s="33" t="s">
        <v>64</v>
      </c>
      <c r="E238" s="275"/>
      <c r="F238" s="275"/>
      <c r="G238" s="275"/>
      <c r="H238" s="275"/>
      <c r="I238" s="275"/>
    </row>
    <row r="239" spans="1:11" x14ac:dyDescent="0.2">
      <c r="A239" s="197"/>
      <c r="B239" s="66"/>
      <c r="C239" s="66" t="s">
        <v>52</v>
      </c>
      <c r="D239" s="33" t="s">
        <v>53</v>
      </c>
      <c r="E239" s="275"/>
      <c r="F239" s="275"/>
      <c r="G239" s="275"/>
      <c r="H239" s="275"/>
      <c r="I239" s="275"/>
    </row>
    <row r="240" spans="1:11" x14ac:dyDescent="0.2">
      <c r="A240" s="197"/>
      <c r="B240" s="66" t="s">
        <v>301</v>
      </c>
      <c r="C240" s="66"/>
      <c r="D240" s="33"/>
      <c r="E240" s="91"/>
      <c r="F240" s="91"/>
      <c r="G240" s="91"/>
      <c r="H240" s="91"/>
      <c r="I240" s="91"/>
    </row>
    <row r="241" spans="1:9" x14ac:dyDescent="0.2">
      <c r="A241" s="197"/>
      <c r="B241" s="66"/>
      <c r="C241" s="66" t="s">
        <v>46</v>
      </c>
      <c r="D241" s="33" t="s">
        <v>47</v>
      </c>
      <c r="E241" s="275"/>
      <c r="F241" s="275"/>
      <c r="G241" s="275"/>
      <c r="H241" s="275"/>
      <c r="I241" s="275"/>
    </row>
    <row r="242" spans="1:9" x14ac:dyDescent="0.2">
      <c r="A242" s="197"/>
      <c r="B242" s="66"/>
      <c r="C242" s="66" t="s">
        <v>48</v>
      </c>
      <c r="D242" s="33" t="s">
        <v>49</v>
      </c>
      <c r="E242" s="275"/>
      <c r="F242" s="275"/>
      <c r="G242" s="275"/>
      <c r="H242" s="275"/>
      <c r="I242" s="275"/>
    </row>
    <row r="243" spans="1:9" x14ac:dyDescent="0.2">
      <c r="A243" s="197"/>
      <c r="B243" s="66"/>
      <c r="C243" s="66" t="s">
        <v>63</v>
      </c>
      <c r="D243" s="33"/>
      <c r="E243" s="275"/>
      <c r="F243" s="275"/>
      <c r="G243" s="275"/>
      <c r="H243" s="275"/>
      <c r="I243" s="275"/>
    </row>
    <row r="244" spans="1:9" x14ac:dyDescent="0.2">
      <c r="A244" s="197"/>
      <c r="B244" s="66"/>
      <c r="C244" s="66" t="s">
        <v>50</v>
      </c>
      <c r="D244" s="33" t="s">
        <v>51</v>
      </c>
      <c r="E244" s="275"/>
      <c r="F244" s="275"/>
      <c r="G244" s="275"/>
      <c r="H244" s="275"/>
      <c r="I244" s="275"/>
    </row>
    <row r="245" spans="1:9" x14ac:dyDescent="0.2">
      <c r="A245" s="197"/>
      <c r="B245" s="66"/>
      <c r="C245" s="66" t="s">
        <v>54</v>
      </c>
      <c r="D245" s="33" t="s">
        <v>64</v>
      </c>
      <c r="E245" s="275"/>
      <c r="F245" s="275"/>
      <c r="G245" s="275"/>
      <c r="H245" s="275"/>
      <c r="I245" s="275"/>
    </row>
    <row r="246" spans="1:9" x14ac:dyDescent="0.2">
      <c r="A246" s="197"/>
      <c r="B246" s="66"/>
      <c r="C246" s="66" t="s">
        <v>52</v>
      </c>
      <c r="D246" s="33" t="s">
        <v>53</v>
      </c>
      <c r="E246" s="275"/>
      <c r="F246" s="275"/>
      <c r="G246" s="275"/>
      <c r="H246" s="275"/>
      <c r="I246" s="275"/>
    </row>
    <row r="247" spans="1:9" x14ac:dyDescent="0.2">
      <c r="A247" s="197"/>
      <c r="B247" s="66" t="s">
        <v>302</v>
      </c>
      <c r="C247" s="66"/>
      <c r="D247" s="33"/>
      <c r="E247" s="91"/>
      <c r="F247" s="91"/>
      <c r="G247" s="91"/>
      <c r="H247" s="91"/>
      <c r="I247" s="91"/>
    </row>
    <row r="248" spans="1:9" x14ac:dyDescent="0.2">
      <c r="A248" s="197"/>
      <c r="B248" s="66"/>
      <c r="C248" s="66" t="s">
        <v>46</v>
      </c>
      <c r="D248" s="33" t="s">
        <v>47</v>
      </c>
      <c r="E248" s="275"/>
      <c r="F248" s="275"/>
      <c r="G248" s="275"/>
      <c r="H248" s="275"/>
      <c r="I248" s="275"/>
    </row>
    <row r="249" spans="1:9" x14ac:dyDescent="0.2">
      <c r="A249" s="197"/>
      <c r="B249" s="66"/>
      <c r="C249" s="66" t="s">
        <v>48</v>
      </c>
      <c r="D249" s="33" t="s">
        <v>49</v>
      </c>
      <c r="E249" s="275"/>
      <c r="F249" s="275"/>
      <c r="G249" s="275"/>
      <c r="H249" s="275"/>
      <c r="I249" s="275"/>
    </row>
    <row r="250" spans="1:9" x14ac:dyDescent="0.2">
      <c r="A250" s="197"/>
      <c r="B250" s="66"/>
      <c r="C250" s="66" t="s">
        <v>63</v>
      </c>
      <c r="D250" s="33"/>
      <c r="E250" s="275"/>
      <c r="F250" s="275"/>
      <c r="G250" s="275"/>
      <c r="H250" s="275"/>
      <c r="I250" s="275"/>
    </row>
    <row r="251" spans="1:9" x14ac:dyDescent="0.2">
      <c r="A251" s="197"/>
      <c r="B251" s="66"/>
      <c r="C251" s="66" t="s">
        <v>50</v>
      </c>
      <c r="D251" s="33" t="s">
        <v>51</v>
      </c>
      <c r="E251" s="275"/>
      <c r="F251" s="275"/>
      <c r="G251" s="275"/>
      <c r="H251" s="275"/>
      <c r="I251" s="275"/>
    </row>
    <row r="252" spans="1:9" x14ac:dyDescent="0.2">
      <c r="A252" s="197"/>
      <c r="B252" s="66"/>
      <c r="C252" s="66" t="s">
        <v>54</v>
      </c>
      <c r="D252" s="33" t="s">
        <v>64</v>
      </c>
      <c r="E252" s="275"/>
      <c r="F252" s="275"/>
      <c r="G252" s="275"/>
      <c r="H252" s="275"/>
      <c r="I252" s="275"/>
    </row>
    <row r="253" spans="1:9" x14ac:dyDescent="0.2">
      <c r="A253" s="197"/>
      <c r="B253" s="66"/>
      <c r="C253" s="66" t="s">
        <v>52</v>
      </c>
      <c r="D253" s="33" t="s">
        <v>53</v>
      </c>
      <c r="E253" s="275"/>
      <c r="F253" s="275"/>
      <c r="G253" s="275"/>
      <c r="H253" s="275"/>
      <c r="I253" s="275"/>
    </row>
    <row r="254" spans="1:9" ht="15.75" thickBot="1" x14ac:dyDescent="0.3">
      <c r="A254" s="207" t="s">
        <v>428</v>
      </c>
      <c r="B254" s="82"/>
      <c r="C254" s="117" t="s">
        <v>430</v>
      </c>
      <c r="D254" s="38"/>
      <c r="E254" s="109">
        <f>SUM(E234:E253)</f>
        <v>0</v>
      </c>
      <c r="F254" s="109">
        <f>SUM(F234:F253)</f>
        <v>0</v>
      </c>
      <c r="G254" s="109">
        <f>SUM(G234:G253)</f>
        <v>0</v>
      </c>
      <c r="H254" s="109">
        <f>SUM(H234:H253)</f>
        <v>0</v>
      </c>
      <c r="I254" s="109">
        <f>SUM(I234:I253)</f>
        <v>0</v>
      </c>
    </row>
    <row r="255" spans="1:9" ht="15.75" thickTop="1" x14ac:dyDescent="0.25">
      <c r="A255" s="221" t="s">
        <v>111</v>
      </c>
      <c r="B255" s="119"/>
      <c r="C255" s="130" t="s">
        <v>300</v>
      </c>
      <c r="D255" s="159"/>
      <c r="E255" s="78"/>
      <c r="F255" s="78"/>
      <c r="G255" s="78"/>
      <c r="H255" s="78"/>
      <c r="I255" s="78"/>
    </row>
    <row r="256" spans="1:9" x14ac:dyDescent="0.2">
      <c r="A256" s="197"/>
      <c r="B256" s="66" t="s">
        <v>107</v>
      </c>
      <c r="C256" s="66"/>
      <c r="D256" s="33" t="s">
        <v>108</v>
      </c>
      <c r="E256" s="36"/>
      <c r="F256" s="36"/>
      <c r="G256" s="36"/>
      <c r="H256" s="36"/>
      <c r="I256" s="36"/>
    </row>
    <row r="257" spans="1:12" x14ac:dyDescent="0.2">
      <c r="A257" s="197"/>
      <c r="B257" s="66"/>
      <c r="C257" s="66" t="s">
        <v>46</v>
      </c>
      <c r="D257" s="33" t="s">
        <v>47</v>
      </c>
      <c r="E257" s="275"/>
      <c r="F257" s="275"/>
      <c r="G257" s="275"/>
      <c r="H257" s="275"/>
      <c r="I257" s="275"/>
      <c r="K257" s="256"/>
      <c r="L257" s="256"/>
    </row>
    <row r="258" spans="1:12" x14ac:dyDescent="0.2">
      <c r="A258" s="197"/>
      <c r="B258" s="66"/>
      <c r="C258" s="66" t="s">
        <v>48</v>
      </c>
      <c r="D258" s="33" t="s">
        <v>49</v>
      </c>
      <c r="E258" s="275"/>
      <c r="F258" s="275"/>
      <c r="G258" s="275"/>
      <c r="H258" s="275"/>
      <c r="I258" s="275"/>
    </row>
    <row r="259" spans="1:12" x14ac:dyDescent="0.2">
      <c r="A259" s="197"/>
      <c r="B259" s="66"/>
      <c r="C259" s="66" t="s">
        <v>63</v>
      </c>
      <c r="D259" s="33"/>
      <c r="E259" s="275"/>
      <c r="F259" s="275"/>
      <c r="G259" s="275"/>
      <c r="H259" s="275"/>
      <c r="I259" s="275"/>
    </row>
    <row r="260" spans="1:12" x14ac:dyDescent="0.2">
      <c r="A260" s="197"/>
      <c r="B260" s="66"/>
      <c r="C260" s="66" t="s">
        <v>50</v>
      </c>
      <c r="D260" s="33" t="s">
        <v>51</v>
      </c>
      <c r="E260" s="275"/>
      <c r="F260" s="275"/>
      <c r="G260" s="275"/>
      <c r="H260" s="275"/>
      <c r="I260" s="275"/>
    </row>
    <row r="261" spans="1:12" x14ac:dyDescent="0.2">
      <c r="A261" s="197"/>
      <c r="B261" s="66"/>
      <c r="C261" s="66" t="s">
        <v>54</v>
      </c>
      <c r="D261" s="33" t="s">
        <v>64</v>
      </c>
      <c r="E261" s="275"/>
      <c r="F261" s="275"/>
      <c r="G261" s="275"/>
      <c r="H261" s="275"/>
      <c r="I261" s="275"/>
    </row>
    <row r="262" spans="1:12" x14ac:dyDescent="0.2">
      <c r="A262" s="197"/>
      <c r="B262" s="66"/>
      <c r="C262" s="66" t="s">
        <v>52</v>
      </c>
      <c r="D262" s="33" t="s">
        <v>53</v>
      </c>
      <c r="E262" s="275"/>
      <c r="F262" s="275"/>
      <c r="G262" s="275"/>
      <c r="H262" s="275"/>
      <c r="I262" s="275"/>
    </row>
    <row r="263" spans="1:12" x14ac:dyDescent="0.2">
      <c r="A263" s="197"/>
      <c r="B263" s="66" t="s">
        <v>301</v>
      </c>
      <c r="C263" s="66"/>
      <c r="D263" s="33"/>
      <c r="E263" s="91"/>
      <c r="F263" s="91"/>
      <c r="G263" s="91"/>
      <c r="H263" s="91"/>
      <c r="I263" s="91"/>
    </row>
    <row r="264" spans="1:12" x14ac:dyDescent="0.2">
      <c r="A264" s="197"/>
      <c r="B264" s="66"/>
      <c r="C264" s="66" t="s">
        <v>46</v>
      </c>
      <c r="D264" s="33" t="s">
        <v>47</v>
      </c>
      <c r="E264" s="275"/>
      <c r="F264" s="275"/>
      <c r="G264" s="275"/>
      <c r="H264" s="275"/>
      <c r="I264" s="275"/>
    </row>
    <row r="265" spans="1:12" x14ac:dyDescent="0.2">
      <c r="A265" s="197"/>
      <c r="B265" s="66"/>
      <c r="C265" s="66" t="s">
        <v>48</v>
      </c>
      <c r="D265" s="33" t="s">
        <v>49</v>
      </c>
      <c r="E265" s="275"/>
      <c r="F265" s="275"/>
      <c r="G265" s="275"/>
      <c r="H265" s="275"/>
      <c r="I265" s="275"/>
    </row>
    <row r="266" spans="1:12" x14ac:dyDescent="0.2">
      <c r="A266" s="197"/>
      <c r="B266" s="66"/>
      <c r="C266" s="66" t="s">
        <v>63</v>
      </c>
      <c r="D266" s="33"/>
      <c r="E266" s="275"/>
      <c r="F266" s="275"/>
      <c r="G266" s="275"/>
      <c r="H266" s="275"/>
      <c r="I266" s="275"/>
    </row>
    <row r="267" spans="1:12" x14ac:dyDescent="0.2">
      <c r="A267" s="197"/>
      <c r="B267" s="66"/>
      <c r="C267" s="66" t="s">
        <v>50</v>
      </c>
      <c r="D267" s="33" t="s">
        <v>51</v>
      </c>
      <c r="E267" s="275"/>
      <c r="F267" s="275"/>
      <c r="G267" s="275"/>
      <c r="H267" s="275"/>
      <c r="I267" s="275"/>
    </row>
    <row r="268" spans="1:12" x14ac:dyDescent="0.2">
      <c r="A268" s="197"/>
      <c r="B268" s="66"/>
      <c r="C268" s="66" t="s">
        <v>54</v>
      </c>
      <c r="D268" s="33" t="s">
        <v>64</v>
      </c>
      <c r="E268" s="275"/>
      <c r="F268" s="275"/>
      <c r="G268" s="275"/>
      <c r="H268" s="275"/>
      <c r="I268" s="275"/>
    </row>
    <row r="269" spans="1:12" x14ac:dyDescent="0.2">
      <c r="A269" s="197"/>
      <c r="B269" s="66"/>
      <c r="C269" s="66" t="s">
        <v>52</v>
      </c>
      <c r="D269" s="33" t="s">
        <v>53</v>
      </c>
      <c r="E269" s="275"/>
      <c r="F269" s="275"/>
      <c r="G269" s="275"/>
      <c r="H269" s="275"/>
      <c r="I269" s="275"/>
    </row>
    <row r="270" spans="1:12" x14ac:dyDescent="0.2">
      <c r="A270" s="197"/>
      <c r="B270" s="66" t="s">
        <v>302</v>
      </c>
      <c r="C270" s="66"/>
      <c r="D270" s="33"/>
      <c r="E270" s="91"/>
      <c r="F270" s="91"/>
      <c r="G270" s="91"/>
      <c r="H270" s="91"/>
      <c r="I270" s="91"/>
    </row>
    <row r="271" spans="1:12" x14ac:dyDescent="0.2">
      <c r="A271" s="197"/>
      <c r="B271" s="66"/>
      <c r="C271" s="66" t="s">
        <v>46</v>
      </c>
      <c r="D271" s="33" t="s">
        <v>47</v>
      </c>
      <c r="E271" s="275"/>
      <c r="F271" s="275"/>
      <c r="G271" s="275"/>
      <c r="H271" s="275"/>
      <c r="I271" s="275"/>
    </row>
    <row r="272" spans="1:12" x14ac:dyDescent="0.2">
      <c r="A272" s="197"/>
      <c r="B272" s="66"/>
      <c r="C272" s="66" t="s">
        <v>48</v>
      </c>
      <c r="D272" s="33" t="s">
        <v>49</v>
      </c>
      <c r="E272" s="275"/>
      <c r="F272" s="275"/>
      <c r="G272" s="275"/>
      <c r="H272" s="275"/>
      <c r="I272" s="275"/>
    </row>
    <row r="273" spans="1:9" x14ac:dyDescent="0.2">
      <c r="A273" s="197"/>
      <c r="B273" s="66"/>
      <c r="C273" s="66" t="s">
        <v>63</v>
      </c>
      <c r="D273" s="33"/>
      <c r="E273" s="275"/>
      <c r="F273" s="275"/>
      <c r="G273" s="275"/>
      <c r="H273" s="275"/>
      <c r="I273" s="275"/>
    </row>
    <row r="274" spans="1:9" x14ac:dyDescent="0.2">
      <c r="A274" s="197"/>
      <c r="B274" s="66"/>
      <c r="C274" s="66" t="s">
        <v>50</v>
      </c>
      <c r="D274" s="33" t="s">
        <v>51</v>
      </c>
      <c r="E274" s="275"/>
      <c r="F274" s="275"/>
      <c r="G274" s="275"/>
      <c r="H274" s="275"/>
      <c r="I274" s="275"/>
    </row>
    <row r="275" spans="1:9" x14ac:dyDescent="0.2">
      <c r="A275" s="197"/>
      <c r="B275" s="66"/>
      <c r="C275" s="66" t="s">
        <v>54</v>
      </c>
      <c r="D275" s="33" t="s">
        <v>64</v>
      </c>
      <c r="E275" s="275"/>
      <c r="F275" s="275"/>
      <c r="G275" s="275"/>
      <c r="H275" s="275"/>
      <c r="I275" s="275"/>
    </row>
    <row r="276" spans="1:9" x14ac:dyDescent="0.2">
      <c r="A276" s="197"/>
      <c r="B276" s="66"/>
      <c r="C276" s="66" t="s">
        <v>52</v>
      </c>
      <c r="D276" s="33" t="s">
        <v>53</v>
      </c>
      <c r="E276" s="275"/>
      <c r="F276" s="275"/>
      <c r="G276" s="275"/>
      <c r="H276" s="275"/>
      <c r="I276" s="275"/>
    </row>
    <row r="277" spans="1:9" ht="15.75" thickBot="1" x14ac:dyDescent="0.3">
      <c r="A277" s="207" t="s">
        <v>111</v>
      </c>
      <c r="B277" s="82"/>
      <c r="C277" s="117" t="s">
        <v>429</v>
      </c>
      <c r="D277" s="38"/>
      <c r="E277" s="109">
        <f>SUM(E257:E276)</f>
        <v>0</v>
      </c>
      <c r="F277" s="109">
        <f>SUM(F257:F276)</f>
        <v>0</v>
      </c>
      <c r="G277" s="109">
        <f>SUM(G257:G276)</f>
        <v>0</v>
      </c>
      <c r="H277" s="109">
        <f>SUM(H257:H276)</f>
        <v>0</v>
      </c>
      <c r="I277" s="109">
        <f>SUM(I257:I276)</f>
        <v>0</v>
      </c>
    </row>
    <row r="278" spans="1:9" ht="15.75" thickTop="1" thickBot="1" x14ac:dyDescent="0.25">
      <c r="A278" s="28"/>
      <c r="B278" s="28"/>
      <c r="C278" s="28"/>
    </row>
    <row r="279" spans="1:9" ht="15.75" thickTop="1" x14ac:dyDescent="0.25">
      <c r="A279" s="104"/>
      <c r="B279" s="104"/>
      <c r="C279" s="158"/>
      <c r="D279" s="157"/>
      <c r="E279" s="227"/>
      <c r="F279" s="227"/>
      <c r="G279" s="227"/>
      <c r="H279" s="227"/>
      <c r="I279" s="227"/>
    </row>
    <row r="280" spans="1:9" ht="15" x14ac:dyDescent="0.25">
      <c r="B280" s="276" t="s">
        <v>488</v>
      </c>
      <c r="C280" s="253"/>
      <c r="D280" s="30"/>
      <c r="I280" s="252" t="s">
        <v>497</v>
      </c>
    </row>
    <row r="281" spans="1:9" x14ac:dyDescent="0.2">
      <c r="E281" s="52"/>
    </row>
    <row r="282" spans="1:9" x14ac:dyDescent="0.2">
      <c r="B282" s="52" t="s">
        <v>496</v>
      </c>
      <c r="H282" s="24"/>
      <c r="I282" s="24">
        <v>43732</v>
      </c>
    </row>
    <row r="283" spans="1:9" x14ac:dyDescent="0.2">
      <c r="H283" s="24"/>
      <c r="I283" s="24"/>
    </row>
    <row r="284" spans="1:9" x14ac:dyDescent="0.2">
      <c r="A284" s="206"/>
      <c r="B284" s="47"/>
      <c r="C284" s="47"/>
      <c r="D284" s="48"/>
      <c r="E284" s="145">
        <v>-1</v>
      </c>
      <c r="F284" s="146">
        <v>-2</v>
      </c>
      <c r="G284" s="193">
        <v>-3</v>
      </c>
      <c r="H284" s="146">
        <v>-4</v>
      </c>
      <c r="I284" s="146">
        <v>-5</v>
      </c>
    </row>
    <row r="285" spans="1:9" x14ac:dyDescent="0.2">
      <c r="A285" s="217"/>
      <c r="D285" s="31"/>
      <c r="E285" s="152"/>
      <c r="F285" s="25" t="s">
        <v>30</v>
      </c>
      <c r="G285" s="316" t="s">
        <v>495</v>
      </c>
      <c r="H285" s="3"/>
      <c r="I285" s="152"/>
    </row>
    <row r="286" spans="1:9" x14ac:dyDescent="0.2">
      <c r="A286" s="217"/>
      <c r="D286" s="31"/>
      <c r="E286" s="148" t="s">
        <v>184</v>
      </c>
      <c r="F286" s="148" t="s">
        <v>186</v>
      </c>
      <c r="G286" s="149"/>
      <c r="H286" s="219"/>
      <c r="I286" s="148" t="s">
        <v>422</v>
      </c>
    </row>
    <row r="287" spans="1:9" ht="15" x14ac:dyDescent="0.2">
      <c r="A287" s="217"/>
      <c r="B287" s="107" t="s">
        <v>44</v>
      </c>
      <c r="C287" s="28"/>
      <c r="D287" s="31"/>
      <c r="E287" s="148" t="s">
        <v>185</v>
      </c>
      <c r="F287" s="148" t="s">
        <v>185</v>
      </c>
      <c r="G287" s="150" t="s">
        <v>187</v>
      </c>
      <c r="H287" s="148" t="s">
        <v>58</v>
      </c>
      <c r="I287" s="148" t="s">
        <v>58</v>
      </c>
    </row>
    <row r="288" spans="1:9" ht="15.75" thickBot="1" x14ac:dyDescent="0.25">
      <c r="A288" s="215"/>
      <c r="B288" s="319"/>
      <c r="C288" s="319"/>
      <c r="D288" s="320"/>
      <c r="E288" s="4">
        <v>43646</v>
      </c>
      <c r="F288" s="4">
        <v>44012</v>
      </c>
      <c r="G288" s="151" t="s">
        <v>188</v>
      </c>
      <c r="H288" s="220" t="s">
        <v>188</v>
      </c>
      <c r="I288" s="220" t="s">
        <v>188</v>
      </c>
    </row>
    <row r="289" spans="1:9" ht="15.75" thickTop="1" x14ac:dyDescent="0.25">
      <c r="A289" s="199" t="s">
        <v>354</v>
      </c>
      <c r="B289" s="75"/>
      <c r="C289" s="77" t="s">
        <v>355</v>
      </c>
      <c r="D289" s="110"/>
      <c r="E289" s="111"/>
      <c r="F289" s="111"/>
      <c r="G289" s="111"/>
      <c r="H289" s="111"/>
      <c r="I289" s="111"/>
    </row>
    <row r="290" spans="1:9" x14ac:dyDescent="0.2">
      <c r="A290" s="197"/>
      <c r="B290" s="66" t="s">
        <v>107</v>
      </c>
      <c r="C290" s="66"/>
      <c r="D290" s="33" t="s">
        <v>108</v>
      </c>
      <c r="E290" s="113"/>
      <c r="F290" s="91"/>
      <c r="G290" s="91"/>
      <c r="H290" s="91"/>
      <c r="I290" s="91"/>
    </row>
    <row r="291" spans="1:9" x14ac:dyDescent="0.2">
      <c r="A291" s="197"/>
      <c r="B291" s="66"/>
      <c r="C291" s="66" t="s">
        <v>46</v>
      </c>
      <c r="D291" s="33" t="s">
        <v>47</v>
      </c>
      <c r="E291" s="275"/>
      <c r="F291" s="275"/>
      <c r="G291" s="275"/>
      <c r="H291" s="275"/>
      <c r="I291" s="275"/>
    </row>
    <row r="292" spans="1:9" x14ac:dyDescent="0.2">
      <c r="A292" s="197"/>
      <c r="B292" s="66"/>
      <c r="C292" s="66" t="s">
        <v>48</v>
      </c>
      <c r="D292" s="33" t="s">
        <v>49</v>
      </c>
      <c r="E292" s="272"/>
      <c r="F292" s="273"/>
      <c r="G292" s="273"/>
      <c r="H292" s="273"/>
      <c r="I292" s="273"/>
    </row>
    <row r="293" spans="1:9" x14ac:dyDescent="0.2">
      <c r="A293" s="197"/>
      <c r="B293" s="66"/>
      <c r="C293" s="66" t="s">
        <v>63</v>
      </c>
      <c r="D293" s="33"/>
      <c r="E293" s="275"/>
      <c r="F293" s="275"/>
      <c r="G293" s="275"/>
      <c r="H293" s="275"/>
      <c r="I293" s="275"/>
    </row>
    <row r="294" spans="1:9" x14ac:dyDescent="0.2">
      <c r="A294" s="197"/>
      <c r="B294" s="66"/>
      <c r="C294" s="66" t="s">
        <v>50</v>
      </c>
      <c r="D294" s="33" t="s">
        <v>51</v>
      </c>
      <c r="E294" s="275"/>
      <c r="F294" s="275"/>
      <c r="G294" s="275"/>
      <c r="H294" s="275"/>
      <c r="I294" s="275"/>
    </row>
    <row r="295" spans="1:9" x14ac:dyDescent="0.2">
      <c r="A295" s="197"/>
      <c r="B295" s="66"/>
      <c r="C295" s="66" t="s">
        <v>54</v>
      </c>
      <c r="D295" s="33" t="s">
        <v>64</v>
      </c>
      <c r="E295" s="275"/>
      <c r="F295" s="275"/>
      <c r="G295" s="275"/>
      <c r="H295" s="275"/>
      <c r="I295" s="275"/>
    </row>
    <row r="296" spans="1:9" x14ac:dyDescent="0.2">
      <c r="A296" s="197"/>
      <c r="B296" s="66"/>
      <c r="C296" s="66" t="s">
        <v>52</v>
      </c>
      <c r="D296" s="33" t="s">
        <v>53</v>
      </c>
      <c r="E296" s="272"/>
      <c r="F296" s="273"/>
      <c r="G296" s="273"/>
      <c r="H296" s="273"/>
      <c r="I296" s="273"/>
    </row>
    <row r="297" spans="1:9" x14ac:dyDescent="0.2">
      <c r="A297" s="197"/>
      <c r="B297" s="66" t="s">
        <v>301</v>
      </c>
      <c r="C297" s="66"/>
      <c r="D297" s="33"/>
      <c r="E297" s="89"/>
      <c r="F297" s="90"/>
      <c r="G297" s="90"/>
      <c r="H297" s="90"/>
      <c r="I297" s="90"/>
    </row>
    <row r="298" spans="1:9" x14ac:dyDescent="0.2">
      <c r="A298" s="197"/>
      <c r="B298" s="66"/>
      <c r="C298" s="66" t="s">
        <v>46</v>
      </c>
      <c r="D298" s="33" t="s">
        <v>47</v>
      </c>
      <c r="E298" s="275"/>
      <c r="F298" s="275"/>
      <c r="G298" s="275"/>
      <c r="H298" s="275"/>
      <c r="I298" s="275"/>
    </row>
    <row r="299" spans="1:9" x14ac:dyDescent="0.2">
      <c r="A299" s="197"/>
      <c r="B299" s="66"/>
      <c r="C299" s="66" t="s">
        <v>48</v>
      </c>
      <c r="D299" s="33" t="s">
        <v>49</v>
      </c>
      <c r="E299" s="275"/>
      <c r="F299" s="275"/>
      <c r="G299" s="275"/>
      <c r="H299" s="275"/>
      <c r="I299" s="275"/>
    </row>
    <row r="300" spans="1:9" x14ac:dyDescent="0.2">
      <c r="A300" s="197"/>
      <c r="B300" s="66"/>
      <c r="C300" s="66" t="s">
        <v>63</v>
      </c>
      <c r="D300" s="33"/>
      <c r="E300" s="275"/>
      <c r="F300" s="275"/>
      <c r="G300" s="275"/>
      <c r="H300" s="275"/>
      <c r="I300" s="275"/>
    </row>
    <row r="301" spans="1:9" x14ac:dyDescent="0.2">
      <c r="A301" s="197"/>
      <c r="B301" s="66"/>
      <c r="C301" s="66" t="s">
        <v>50</v>
      </c>
      <c r="D301" s="33" t="s">
        <v>51</v>
      </c>
      <c r="E301" s="275"/>
      <c r="F301" s="275"/>
      <c r="G301" s="275"/>
      <c r="H301" s="275"/>
      <c r="I301" s="275"/>
    </row>
    <row r="302" spans="1:9" x14ac:dyDescent="0.2">
      <c r="A302" s="197"/>
      <c r="B302" s="66"/>
      <c r="C302" s="66" t="s">
        <v>54</v>
      </c>
      <c r="D302" s="33" t="s">
        <v>64</v>
      </c>
      <c r="E302" s="275"/>
      <c r="F302" s="275"/>
      <c r="G302" s="275"/>
      <c r="H302" s="275"/>
      <c r="I302" s="275"/>
    </row>
    <row r="303" spans="1:9" x14ac:dyDescent="0.2">
      <c r="A303" s="197"/>
      <c r="B303" s="66"/>
      <c r="C303" s="66" t="s">
        <v>52</v>
      </c>
      <c r="D303" s="33" t="s">
        <v>53</v>
      </c>
      <c r="E303" s="275"/>
      <c r="F303" s="275"/>
      <c r="G303" s="275"/>
      <c r="H303" s="275"/>
      <c r="I303" s="275"/>
    </row>
    <row r="304" spans="1:9" x14ac:dyDescent="0.2">
      <c r="A304" s="197"/>
      <c r="B304" s="66" t="s">
        <v>302</v>
      </c>
      <c r="C304" s="66"/>
      <c r="D304" s="33"/>
      <c r="E304" s="91"/>
      <c r="F304" s="91"/>
      <c r="G304" s="91"/>
      <c r="H304" s="91"/>
      <c r="I304" s="91"/>
    </row>
    <row r="305" spans="1:9" x14ac:dyDescent="0.2">
      <c r="A305" s="197"/>
      <c r="B305" s="66"/>
      <c r="C305" s="66" t="s">
        <v>46</v>
      </c>
      <c r="D305" s="33" t="s">
        <v>47</v>
      </c>
      <c r="E305" s="275"/>
      <c r="F305" s="275"/>
      <c r="G305" s="275"/>
      <c r="H305" s="275"/>
      <c r="I305" s="275"/>
    </row>
    <row r="306" spans="1:9" x14ac:dyDescent="0.2">
      <c r="A306" s="197"/>
      <c r="B306" s="66"/>
      <c r="C306" s="66" t="s">
        <v>48</v>
      </c>
      <c r="D306" s="33" t="s">
        <v>49</v>
      </c>
      <c r="E306" s="274"/>
      <c r="F306" s="275"/>
      <c r="G306" s="275"/>
      <c r="H306" s="275"/>
      <c r="I306" s="275"/>
    </row>
    <row r="307" spans="1:9" x14ac:dyDescent="0.2">
      <c r="A307" s="197"/>
      <c r="B307" s="66"/>
      <c r="C307" s="66" t="s">
        <v>63</v>
      </c>
      <c r="D307" s="33"/>
      <c r="E307" s="272"/>
      <c r="F307" s="273"/>
      <c r="G307" s="273"/>
      <c r="H307" s="273"/>
      <c r="I307" s="273"/>
    </row>
    <row r="308" spans="1:9" x14ac:dyDescent="0.2">
      <c r="A308" s="197"/>
      <c r="B308" s="66"/>
      <c r="C308" s="66" t="s">
        <v>50</v>
      </c>
      <c r="D308" s="33" t="s">
        <v>51</v>
      </c>
      <c r="E308" s="274"/>
      <c r="F308" s="275"/>
      <c r="G308" s="275"/>
      <c r="H308" s="275"/>
      <c r="I308" s="275"/>
    </row>
    <row r="309" spans="1:9" x14ac:dyDescent="0.2">
      <c r="A309" s="197"/>
      <c r="B309" s="66"/>
      <c r="C309" s="66" t="s">
        <v>54</v>
      </c>
      <c r="D309" s="33" t="s">
        <v>64</v>
      </c>
      <c r="E309" s="274"/>
      <c r="F309" s="275"/>
      <c r="G309" s="275"/>
      <c r="H309" s="275"/>
      <c r="I309" s="275"/>
    </row>
    <row r="310" spans="1:9" x14ac:dyDescent="0.2">
      <c r="A310" s="197"/>
      <c r="B310" s="66"/>
      <c r="C310" s="66" t="s">
        <v>52</v>
      </c>
      <c r="D310" s="33" t="s">
        <v>53</v>
      </c>
      <c r="E310" s="272"/>
      <c r="F310" s="273"/>
      <c r="G310" s="273"/>
      <c r="H310" s="273"/>
      <c r="I310" s="273"/>
    </row>
    <row r="311" spans="1:9" ht="15.75" thickBot="1" x14ac:dyDescent="0.3">
      <c r="A311" s="198" t="s">
        <v>354</v>
      </c>
      <c r="B311" s="71"/>
      <c r="C311" s="118" t="s">
        <v>356</v>
      </c>
      <c r="D311" s="115"/>
      <c r="E311" s="116">
        <f>SUM(E291:E310)</f>
        <v>0</v>
      </c>
      <c r="F311" s="116">
        <f>SUM(F291:F310)</f>
        <v>0</v>
      </c>
      <c r="G311" s="116">
        <f>SUM(G291:G310)</f>
        <v>0</v>
      </c>
      <c r="H311" s="116">
        <f>SUM(H291:H310)</f>
        <v>0</v>
      </c>
      <c r="I311" s="116">
        <f>SUM(I291:I310)</f>
        <v>0</v>
      </c>
    </row>
    <row r="312" spans="1:9" ht="15.75" thickTop="1" x14ac:dyDescent="0.25">
      <c r="A312" s="208"/>
      <c r="B312" s="103"/>
      <c r="C312" s="23"/>
      <c r="D312" s="27"/>
      <c r="E312" s="111"/>
      <c r="F312" s="111"/>
      <c r="G312" s="111"/>
      <c r="H312" s="111"/>
      <c r="I312" s="111"/>
    </row>
    <row r="313" spans="1:9" ht="15" x14ac:dyDescent="0.25">
      <c r="B313" s="276" t="s">
        <v>488</v>
      </c>
      <c r="C313" s="253"/>
      <c r="D313" s="30"/>
      <c r="I313" s="252" t="s">
        <v>497</v>
      </c>
    </row>
    <row r="314" spans="1:9" x14ac:dyDescent="0.2">
      <c r="E314" s="52"/>
    </row>
    <row r="315" spans="1:9" x14ac:dyDescent="0.2">
      <c r="B315" s="52" t="s">
        <v>496</v>
      </c>
      <c r="H315" s="24"/>
      <c r="I315" s="24">
        <v>43732</v>
      </c>
    </row>
    <row r="316" spans="1:9" ht="15" x14ac:dyDescent="0.25">
      <c r="A316" s="196" t="s">
        <v>52</v>
      </c>
      <c r="B316" s="62"/>
      <c r="C316" s="63" t="s">
        <v>303</v>
      </c>
      <c r="D316" s="108"/>
      <c r="E316" s="78"/>
      <c r="F316" s="78"/>
      <c r="G316" s="78"/>
      <c r="H316" s="78"/>
      <c r="I316" s="78"/>
    </row>
    <row r="317" spans="1:9" x14ac:dyDescent="0.2">
      <c r="A317" s="197"/>
      <c r="B317" s="66" t="s">
        <v>107</v>
      </c>
      <c r="C317" s="66"/>
      <c r="D317" s="33" t="s">
        <v>108</v>
      </c>
      <c r="E317" s="36"/>
      <c r="F317" s="36"/>
      <c r="G317" s="36"/>
      <c r="H317" s="36"/>
      <c r="I317" s="36"/>
    </row>
    <row r="318" spans="1:9" x14ac:dyDescent="0.2">
      <c r="A318" s="197"/>
      <c r="B318" s="66"/>
      <c r="C318" s="66" t="s">
        <v>46</v>
      </c>
      <c r="D318" s="33" t="s">
        <v>47</v>
      </c>
      <c r="E318" s="275"/>
      <c r="F318" s="275"/>
      <c r="G318" s="275"/>
      <c r="H318" s="275"/>
      <c r="I318" s="275"/>
    </row>
    <row r="319" spans="1:9" x14ac:dyDescent="0.2">
      <c r="A319" s="197"/>
      <c r="B319" s="66"/>
      <c r="C319" s="66" t="s">
        <v>48</v>
      </c>
      <c r="D319" s="33" t="s">
        <v>49</v>
      </c>
      <c r="E319" s="275"/>
      <c r="F319" s="275"/>
      <c r="G319" s="275"/>
      <c r="H319" s="275"/>
      <c r="I319" s="275"/>
    </row>
    <row r="320" spans="1:9" x14ac:dyDescent="0.2">
      <c r="A320" s="197"/>
      <c r="B320" s="66"/>
      <c r="C320" s="66" t="s">
        <v>63</v>
      </c>
      <c r="D320" s="33"/>
      <c r="E320" s="275"/>
      <c r="F320" s="275"/>
      <c r="G320" s="275"/>
      <c r="H320" s="275"/>
      <c r="I320" s="275"/>
    </row>
    <row r="321" spans="1:9" x14ac:dyDescent="0.2">
      <c r="A321" s="197"/>
      <c r="B321" s="66"/>
      <c r="C321" s="66" t="s">
        <v>50</v>
      </c>
      <c r="D321" s="33" t="s">
        <v>51</v>
      </c>
      <c r="E321" s="275"/>
      <c r="F321" s="275"/>
      <c r="G321" s="275"/>
      <c r="H321" s="275"/>
      <c r="I321" s="275"/>
    </row>
    <row r="322" spans="1:9" x14ac:dyDescent="0.2">
      <c r="A322" s="197"/>
      <c r="B322" s="66"/>
      <c r="C322" s="66" t="s">
        <v>54</v>
      </c>
      <c r="D322" s="33" t="s">
        <v>64</v>
      </c>
      <c r="E322" s="275"/>
      <c r="F322" s="275"/>
      <c r="G322" s="275"/>
      <c r="H322" s="275"/>
      <c r="I322" s="275"/>
    </row>
    <row r="323" spans="1:9" x14ac:dyDescent="0.2">
      <c r="A323" s="197"/>
      <c r="B323" s="66"/>
      <c r="C323" s="66" t="s">
        <v>52</v>
      </c>
      <c r="D323" s="33" t="s">
        <v>53</v>
      </c>
      <c r="E323" s="275"/>
      <c r="F323" s="275"/>
      <c r="G323" s="275"/>
      <c r="H323" s="275"/>
      <c r="I323" s="275"/>
    </row>
    <row r="324" spans="1:9" x14ac:dyDescent="0.2">
      <c r="A324" s="197"/>
      <c r="B324" s="66" t="s">
        <v>301</v>
      </c>
      <c r="C324" s="66"/>
      <c r="D324" s="33"/>
      <c r="E324" s="91"/>
      <c r="F324" s="91"/>
      <c r="G324" s="91"/>
      <c r="H324" s="91"/>
      <c r="I324" s="91"/>
    </row>
    <row r="325" spans="1:9" x14ac:dyDescent="0.2">
      <c r="A325" s="197"/>
      <c r="B325" s="66"/>
      <c r="C325" s="66" t="s">
        <v>46</v>
      </c>
      <c r="D325" s="33" t="s">
        <v>47</v>
      </c>
      <c r="E325" s="275"/>
      <c r="F325" s="275"/>
      <c r="G325" s="275"/>
      <c r="H325" s="275"/>
      <c r="I325" s="275"/>
    </row>
    <row r="326" spans="1:9" x14ac:dyDescent="0.2">
      <c r="A326" s="197"/>
      <c r="B326" s="66"/>
      <c r="C326" s="66" t="s">
        <v>48</v>
      </c>
      <c r="D326" s="33" t="s">
        <v>49</v>
      </c>
      <c r="E326" s="275"/>
      <c r="F326" s="275"/>
      <c r="G326" s="275"/>
      <c r="H326" s="275"/>
      <c r="I326" s="275"/>
    </row>
    <row r="327" spans="1:9" x14ac:dyDescent="0.2">
      <c r="A327" s="197"/>
      <c r="B327" s="66"/>
      <c r="C327" s="66" t="s">
        <v>63</v>
      </c>
      <c r="D327" s="33"/>
      <c r="E327" s="275"/>
      <c r="F327" s="275"/>
      <c r="G327" s="275"/>
      <c r="H327" s="275"/>
      <c r="I327" s="275"/>
    </row>
    <row r="328" spans="1:9" x14ac:dyDescent="0.2">
      <c r="A328" s="197"/>
      <c r="B328" s="66"/>
      <c r="C328" s="66" t="s">
        <v>50</v>
      </c>
      <c r="D328" s="33" t="s">
        <v>51</v>
      </c>
      <c r="E328" s="275"/>
      <c r="F328" s="275"/>
      <c r="G328" s="275"/>
      <c r="H328" s="275"/>
      <c r="I328" s="275"/>
    </row>
    <row r="329" spans="1:9" x14ac:dyDescent="0.2">
      <c r="A329" s="197"/>
      <c r="B329" s="66"/>
      <c r="C329" s="66" t="s">
        <v>54</v>
      </c>
      <c r="D329" s="33" t="s">
        <v>64</v>
      </c>
      <c r="E329" s="275"/>
      <c r="F329" s="275"/>
      <c r="G329" s="275"/>
      <c r="H329" s="275"/>
      <c r="I329" s="275"/>
    </row>
    <row r="330" spans="1:9" x14ac:dyDescent="0.2">
      <c r="A330" s="197"/>
      <c r="B330" s="66"/>
      <c r="C330" s="66" t="s">
        <v>52</v>
      </c>
      <c r="D330" s="33" t="s">
        <v>53</v>
      </c>
      <c r="E330" s="275"/>
      <c r="F330" s="275"/>
      <c r="G330" s="275"/>
      <c r="H330" s="275"/>
      <c r="I330" s="275"/>
    </row>
    <row r="331" spans="1:9" x14ac:dyDescent="0.2">
      <c r="A331" s="197"/>
      <c r="B331" s="66" t="s">
        <v>302</v>
      </c>
      <c r="C331" s="66"/>
      <c r="D331" s="33"/>
      <c r="E331" s="91"/>
      <c r="F331" s="91"/>
      <c r="G331" s="91"/>
      <c r="H331" s="91"/>
      <c r="I331" s="91"/>
    </row>
    <row r="332" spans="1:9" x14ac:dyDescent="0.2">
      <c r="A332" s="197"/>
      <c r="B332" s="66"/>
      <c r="C332" s="66" t="s">
        <v>46</v>
      </c>
      <c r="D332" s="33" t="s">
        <v>47</v>
      </c>
      <c r="E332" s="275"/>
      <c r="F332" s="275"/>
      <c r="G332" s="275"/>
      <c r="H332" s="275"/>
      <c r="I332" s="275"/>
    </row>
    <row r="333" spans="1:9" x14ac:dyDescent="0.2">
      <c r="A333" s="197"/>
      <c r="B333" s="66"/>
      <c r="C333" s="66" t="s">
        <v>48</v>
      </c>
      <c r="D333" s="33" t="s">
        <v>49</v>
      </c>
      <c r="E333" s="275"/>
      <c r="F333" s="275"/>
      <c r="G333" s="275"/>
      <c r="H333" s="275"/>
      <c r="I333" s="275"/>
    </row>
    <row r="334" spans="1:9" x14ac:dyDescent="0.2">
      <c r="A334" s="197"/>
      <c r="B334" s="66"/>
      <c r="C334" s="66" t="s">
        <v>63</v>
      </c>
      <c r="D334" s="33"/>
      <c r="E334" s="275"/>
      <c r="F334" s="275"/>
      <c r="G334" s="275"/>
      <c r="H334" s="275"/>
      <c r="I334" s="275"/>
    </row>
    <row r="335" spans="1:9" x14ac:dyDescent="0.2">
      <c r="A335" s="197"/>
      <c r="B335" s="66"/>
      <c r="C335" s="66" t="s">
        <v>50</v>
      </c>
      <c r="D335" s="33" t="s">
        <v>51</v>
      </c>
      <c r="E335" s="275"/>
      <c r="F335" s="275"/>
      <c r="G335" s="275"/>
      <c r="H335" s="275"/>
      <c r="I335" s="275"/>
    </row>
    <row r="336" spans="1:9" x14ac:dyDescent="0.2">
      <c r="A336" s="197"/>
      <c r="B336" s="66"/>
      <c r="C336" s="66" t="s">
        <v>54</v>
      </c>
      <c r="D336" s="33" t="s">
        <v>64</v>
      </c>
      <c r="E336" s="275"/>
      <c r="F336" s="275"/>
      <c r="G336" s="275"/>
      <c r="H336" s="275"/>
      <c r="I336" s="275"/>
    </row>
    <row r="337" spans="1:9" x14ac:dyDescent="0.2">
      <c r="A337" s="197"/>
      <c r="B337" s="66"/>
      <c r="C337" s="66" t="s">
        <v>52</v>
      </c>
      <c r="D337" s="33" t="s">
        <v>53</v>
      </c>
      <c r="E337" s="275"/>
      <c r="F337" s="275"/>
      <c r="G337" s="275"/>
      <c r="H337" s="275"/>
      <c r="I337" s="275"/>
    </row>
    <row r="338" spans="1:9" ht="15.75" thickBot="1" x14ac:dyDescent="0.3">
      <c r="A338" s="207" t="s">
        <v>304</v>
      </c>
      <c r="B338" s="82"/>
      <c r="C338" s="117"/>
      <c r="D338" s="38"/>
      <c r="E338" s="109">
        <f>SUM(E318:E337)</f>
        <v>0</v>
      </c>
      <c r="F338" s="109">
        <f>SUM(F318:F337)</f>
        <v>0</v>
      </c>
      <c r="G338" s="109">
        <f>SUM(G318:G337)</f>
        <v>0</v>
      </c>
      <c r="H338" s="109">
        <f>SUM(H318:H337)</f>
        <v>0</v>
      </c>
      <c r="I338" s="109">
        <f>SUM(I318:I337)</f>
        <v>0</v>
      </c>
    </row>
    <row r="339" spans="1:9" ht="15.75" thickTop="1" x14ac:dyDescent="0.25">
      <c r="A339" s="199" t="s">
        <v>305</v>
      </c>
      <c r="B339" s="75"/>
      <c r="C339" s="77"/>
      <c r="D339" s="110"/>
      <c r="E339" s="111"/>
      <c r="F339" s="111"/>
      <c r="G339" s="111"/>
      <c r="H339" s="111"/>
      <c r="I339" s="111"/>
    </row>
    <row r="340" spans="1:9" x14ac:dyDescent="0.2">
      <c r="A340" s="197"/>
      <c r="B340" s="66" t="s">
        <v>107</v>
      </c>
      <c r="C340" s="66"/>
      <c r="D340" s="33" t="s">
        <v>108</v>
      </c>
      <c r="E340" s="113"/>
      <c r="F340" s="91"/>
      <c r="G340" s="91"/>
      <c r="H340" s="91"/>
      <c r="I340" s="91"/>
    </row>
    <row r="341" spans="1:9" x14ac:dyDescent="0.2">
      <c r="A341" s="197"/>
      <c r="B341" s="66"/>
      <c r="C341" s="66" t="s">
        <v>46</v>
      </c>
      <c r="D341" s="33" t="s">
        <v>47</v>
      </c>
      <c r="E341" s="275"/>
      <c r="F341" s="275"/>
      <c r="G341" s="275"/>
      <c r="H341" s="275"/>
      <c r="I341" s="275"/>
    </row>
    <row r="342" spans="1:9" x14ac:dyDescent="0.2">
      <c r="A342" s="197"/>
      <c r="B342" s="66"/>
      <c r="C342" s="66" t="s">
        <v>48</v>
      </c>
      <c r="D342" s="33" t="s">
        <v>49</v>
      </c>
      <c r="E342" s="272"/>
      <c r="F342" s="273"/>
      <c r="G342" s="273"/>
      <c r="H342" s="273"/>
      <c r="I342" s="273"/>
    </row>
    <row r="343" spans="1:9" x14ac:dyDescent="0.2">
      <c r="A343" s="197"/>
      <c r="B343" s="66"/>
      <c r="C343" s="66" t="s">
        <v>63</v>
      </c>
      <c r="D343" s="33"/>
      <c r="E343" s="275"/>
      <c r="F343" s="275"/>
      <c r="G343" s="275"/>
      <c r="H343" s="275"/>
      <c r="I343" s="275"/>
    </row>
    <row r="344" spans="1:9" x14ac:dyDescent="0.2">
      <c r="A344" s="197"/>
      <c r="B344" s="66"/>
      <c r="C344" s="66" t="s">
        <v>50</v>
      </c>
      <c r="D344" s="33" t="s">
        <v>51</v>
      </c>
      <c r="E344" s="275"/>
      <c r="F344" s="275"/>
      <c r="G344" s="275"/>
      <c r="H344" s="275"/>
      <c r="I344" s="275"/>
    </row>
    <row r="345" spans="1:9" x14ac:dyDescent="0.2">
      <c r="A345" s="197"/>
      <c r="B345" s="66"/>
      <c r="C345" s="66" t="s">
        <v>54</v>
      </c>
      <c r="D345" s="33" t="s">
        <v>64</v>
      </c>
      <c r="E345" s="275"/>
      <c r="F345" s="275"/>
      <c r="G345" s="275"/>
      <c r="H345" s="275"/>
      <c r="I345" s="275"/>
    </row>
    <row r="346" spans="1:9" x14ac:dyDescent="0.2">
      <c r="A346" s="197"/>
      <c r="B346" s="66"/>
      <c r="C346" s="66" t="s">
        <v>52</v>
      </c>
      <c r="D346" s="33" t="s">
        <v>53</v>
      </c>
      <c r="E346" s="272"/>
      <c r="F346" s="273"/>
      <c r="G346" s="273"/>
      <c r="H346" s="273"/>
      <c r="I346" s="273"/>
    </row>
    <row r="347" spans="1:9" x14ac:dyDescent="0.2">
      <c r="A347" s="197"/>
      <c r="B347" s="66" t="s">
        <v>301</v>
      </c>
      <c r="C347" s="66"/>
      <c r="D347" s="33"/>
      <c r="E347" s="89"/>
      <c r="F347" s="90"/>
      <c r="G347" s="90"/>
      <c r="H347" s="90"/>
      <c r="I347" s="90"/>
    </row>
    <row r="348" spans="1:9" x14ac:dyDescent="0.2">
      <c r="A348" s="197"/>
      <c r="B348" s="66"/>
      <c r="C348" s="66" t="s">
        <v>46</v>
      </c>
      <c r="D348" s="33" t="s">
        <v>47</v>
      </c>
      <c r="E348" s="275"/>
      <c r="F348" s="275"/>
      <c r="G348" s="275"/>
      <c r="H348" s="275"/>
      <c r="I348" s="275"/>
    </row>
    <row r="349" spans="1:9" x14ac:dyDescent="0.2">
      <c r="A349" s="197"/>
      <c r="B349" s="66"/>
      <c r="C349" s="66" t="s">
        <v>48</v>
      </c>
      <c r="D349" s="33" t="s">
        <v>49</v>
      </c>
      <c r="E349" s="275"/>
      <c r="F349" s="275"/>
      <c r="G349" s="275"/>
      <c r="H349" s="275"/>
      <c r="I349" s="275"/>
    </row>
    <row r="350" spans="1:9" x14ac:dyDescent="0.2">
      <c r="A350" s="197"/>
      <c r="B350" s="66"/>
      <c r="C350" s="66" t="s">
        <v>63</v>
      </c>
      <c r="D350" s="33"/>
      <c r="E350" s="275"/>
      <c r="F350" s="275"/>
      <c r="G350" s="275"/>
      <c r="H350" s="275"/>
      <c r="I350" s="275"/>
    </row>
    <row r="351" spans="1:9" x14ac:dyDescent="0.2">
      <c r="A351" s="197"/>
      <c r="B351" s="66"/>
      <c r="C351" s="66" t="s">
        <v>50</v>
      </c>
      <c r="D351" s="33" t="s">
        <v>51</v>
      </c>
      <c r="E351" s="275"/>
      <c r="F351" s="275"/>
      <c r="G351" s="275"/>
      <c r="H351" s="275"/>
      <c r="I351" s="275"/>
    </row>
    <row r="352" spans="1:9" x14ac:dyDescent="0.2">
      <c r="A352" s="197"/>
      <c r="B352" s="66"/>
      <c r="C352" s="66" t="s">
        <v>54</v>
      </c>
      <c r="D352" s="33" t="s">
        <v>64</v>
      </c>
      <c r="E352" s="275"/>
      <c r="F352" s="275"/>
      <c r="G352" s="275"/>
      <c r="H352" s="275"/>
      <c r="I352" s="275"/>
    </row>
    <row r="353" spans="1:9" x14ac:dyDescent="0.2">
      <c r="A353" s="197"/>
      <c r="B353" s="66"/>
      <c r="C353" s="66" t="s">
        <v>52</v>
      </c>
      <c r="D353" s="33" t="s">
        <v>53</v>
      </c>
      <c r="E353" s="275"/>
      <c r="F353" s="275"/>
      <c r="G353" s="275"/>
      <c r="H353" s="275"/>
      <c r="I353" s="275"/>
    </row>
    <row r="354" spans="1:9" x14ac:dyDescent="0.2">
      <c r="A354" s="197"/>
      <c r="B354" s="66" t="s">
        <v>302</v>
      </c>
      <c r="C354" s="66"/>
      <c r="D354" s="33"/>
      <c r="E354" s="91"/>
      <c r="F354" s="91"/>
      <c r="G354" s="91"/>
      <c r="H354" s="91"/>
      <c r="I354" s="91"/>
    </row>
    <row r="355" spans="1:9" x14ac:dyDescent="0.2">
      <c r="A355" s="197"/>
      <c r="B355" s="66"/>
      <c r="C355" s="66" t="s">
        <v>46</v>
      </c>
      <c r="D355" s="33" t="s">
        <v>47</v>
      </c>
      <c r="E355" s="275"/>
      <c r="F355" s="275"/>
      <c r="G355" s="275"/>
      <c r="H355" s="275"/>
      <c r="I355" s="275"/>
    </row>
    <row r="356" spans="1:9" x14ac:dyDescent="0.2">
      <c r="A356" s="197"/>
      <c r="B356" s="66"/>
      <c r="C356" s="66" t="s">
        <v>48</v>
      </c>
      <c r="D356" s="33" t="s">
        <v>49</v>
      </c>
      <c r="E356" s="274"/>
      <c r="F356" s="275"/>
      <c r="G356" s="275"/>
      <c r="H356" s="275"/>
      <c r="I356" s="275"/>
    </row>
    <row r="357" spans="1:9" x14ac:dyDescent="0.2">
      <c r="A357" s="197"/>
      <c r="B357" s="66"/>
      <c r="C357" s="66" t="s">
        <v>63</v>
      </c>
      <c r="D357" s="33"/>
      <c r="E357" s="272"/>
      <c r="F357" s="273"/>
      <c r="G357" s="273"/>
      <c r="H357" s="273"/>
      <c r="I357" s="273"/>
    </row>
    <row r="358" spans="1:9" x14ac:dyDescent="0.2">
      <c r="A358" s="197"/>
      <c r="B358" s="66"/>
      <c r="C358" s="66" t="s">
        <v>50</v>
      </c>
      <c r="D358" s="33" t="s">
        <v>51</v>
      </c>
      <c r="E358" s="274"/>
      <c r="F358" s="275"/>
      <c r="G358" s="275"/>
      <c r="H358" s="275"/>
      <c r="I358" s="275"/>
    </row>
    <row r="359" spans="1:9" x14ac:dyDescent="0.2">
      <c r="A359" s="197"/>
      <c r="B359" s="66"/>
      <c r="C359" s="66" t="s">
        <v>54</v>
      </c>
      <c r="D359" s="33" t="s">
        <v>64</v>
      </c>
      <c r="E359" s="274"/>
      <c r="F359" s="275"/>
      <c r="G359" s="275"/>
      <c r="H359" s="275"/>
      <c r="I359" s="275"/>
    </row>
    <row r="360" spans="1:9" ht="15" thickBot="1" x14ac:dyDescent="0.25">
      <c r="A360" s="197"/>
      <c r="B360" s="66"/>
      <c r="C360" s="66" t="s">
        <v>52</v>
      </c>
      <c r="D360" s="33" t="s">
        <v>53</v>
      </c>
      <c r="E360" s="272"/>
      <c r="F360" s="273"/>
      <c r="G360" s="273"/>
      <c r="H360" s="273"/>
      <c r="I360" s="273"/>
    </row>
    <row r="361" spans="1:9" ht="18" customHeight="1" thickTop="1" thickBot="1" x14ac:dyDescent="0.3">
      <c r="A361" s="209" t="s">
        <v>305</v>
      </c>
      <c r="B361" s="140"/>
      <c r="C361" s="229"/>
      <c r="D361" s="230"/>
      <c r="E361" s="116">
        <f>SUM(E341:E360)</f>
        <v>0</v>
      </c>
      <c r="F361" s="116">
        <f>SUM(F341:F360)</f>
        <v>0</v>
      </c>
      <c r="G361" s="116">
        <f>SUM(G341:G360)</f>
        <v>0</v>
      </c>
      <c r="H361" s="116">
        <f>SUM(H341:H360)</f>
        <v>0</v>
      </c>
      <c r="I361" s="116">
        <f>SUM(I341:I360)</f>
        <v>0</v>
      </c>
    </row>
    <row r="362" spans="1:9" ht="18" customHeight="1" thickTop="1" x14ac:dyDescent="0.25">
      <c r="A362" s="103"/>
      <c r="B362" s="103"/>
      <c r="C362" s="26"/>
      <c r="E362" s="112"/>
      <c r="F362" s="112"/>
      <c r="G362" s="112"/>
      <c r="H362" s="112"/>
      <c r="I362" s="112"/>
    </row>
    <row r="363" spans="1:9" ht="15" x14ac:dyDescent="0.25">
      <c r="B363" s="276" t="s">
        <v>488</v>
      </c>
      <c r="C363" s="253"/>
      <c r="D363" s="30"/>
      <c r="I363" s="252" t="s">
        <v>497</v>
      </c>
    </row>
    <row r="364" spans="1:9" x14ac:dyDescent="0.2">
      <c r="E364" s="52"/>
    </row>
    <row r="365" spans="1:9" x14ac:dyDescent="0.2">
      <c r="B365" s="52" t="s">
        <v>496</v>
      </c>
      <c r="H365" s="24"/>
      <c r="I365" s="24">
        <v>43732</v>
      </c>
    </row>
    <row r="366" spans="1:9" x14ac:dyDescent="0.2">
      <c r="A366" s="206"/>
      <c r="B366" s="47"/>
      <c r="C366" s="47"/>
      <c r="D366" s="48"/>
      <c r="E366" s="145">
        <v>-1</v>
      </c>
      <c r="F366" s="146">
        <v>-2</v>
      </c>
      <c r="G366" s="193">
        <v>-3</v>
      </c>
      <c r="H366" s="146">
        <v>-4</v>
      </c>
      <c r="I366" s="146">
        <v>-5</v>
      </c>
    </row>
    <row r="367" spans="1:9" x14ac:dyDescent="0.2">
      <c r="A367" s="217"/>
      <c r="D367" s="31"/>
      <c r="E367" s="152"/>
      <c r="F367" s="25" t="s">
        <v>30</v>
      </c>
      <c r="G367" s="316" t="s">
        <v>495</v>
      </c>
      <c r="H367" s="3"/>
      <c r="I367" s="152"/>
    </row>
    <row r="368" spans="1:9" x14ac:dyDescent="0.2">
      <c r="A368" s="217"/>
      <c r="D368" s="31"/>
      <c r="E368" s="148" t="s">
        <v>184</v>
      </c>
      <c r="F368" s="148" t="s">
        <v>186</v>
      </c>
      <c r="G368" s="149"/>
      <c r="H368" s="219"/>
      <c r="I368" s="148" t="s">
        <v>422</v>
      </c>
    </row>
    <row r="369" spans="1:9" ht="15" x14ac:dyDescent="0.2">
      <c r="A369" s="217"/>
      <c r="B369" s="107" t="s">
        <v>44</v>
      </c>
      <c r="C369" s="28"/>
      <c r="D369" s="31"/>
      <c r="E369" s="148" t="s">
        <v>185</v>
      </c>
      <c r="F369" s="148" t="s">
        <v>185</v>
      </c>
      <c r="G369" s="150" t="s">
        <v>187</v>
      </c>
      <c r="H369" s="148" t="s">
        <v>58</v>
      </c>
      <c r="I369" s="148" t="s">
        <v>58</v>
      </c>
    </row>
    <row r="370" spans="1:9" ht="15" x14ac:dyDescent="0.2">
      <c r="A370" s="215"/>
      <c r="B370" s="317"/>
      <c r="C370" s="317"/>
      <c r="D370" s="318"/>
      <c r="E370" s="4">
        <v>43646</v>
      </c>
      <c r="F370" s="4">
        <v>44012</v>
      </c>
      <c r="G370" s="151" t="s">
        <v>188</v>
      </c>
      <c r="H370" s="220" t="s">
        <v>188</v>
      </c>
      <c r="I370" s="220" t="s">
        <v>188</v>
      </c>
    </row>
    <row r="371" spans="1:9" ht="15.75" x14ac:dyDescent="0.25">
      <c r="A371" s="221" t="s">
        <v>198</v>
      </c>
      <c r="B371" s="120"/>
      <c r="C371" s="121" t="s">
        <v>200</v>
      </c>
      <c r="D371" s="122"/>
      <c r="E371" s="123"/>
      <c r="F371" s="123"/>
      <c r="G371" s="123"/>
      <c r="H371" s="123"/>
      <c r="I371" s="123"/>
    </row>
    <row r="372" spans="1:9" ht="15" x14ac:dyDescent="0.25">
      <c r="A372" s="215"/>
      <c r="B372" s="124" t="s">
        <v>199</v>
      </c>
      <c r="C372" s="44"/>
      <c r="D372" s="125" t="s">
        <v>306</v>
      </c>
      <c r="E372" s="126"/>
      <c r="F372" s="126"/>
      <c r="G372" s="126"/>
      <c r="H372" s="126"/>
      <c r="I372" s="126"/>
    </row>
    <row r="373" spans="1:9" x14ac:dyDescent="0.2">
      <c r="A373" s="197"/>
      <c r="B373" s="66"/>
      <c r="C373" s="66" t="s">
        <v>46</v>
      </c>
      <c r="D373" s="33" t="s">
        <v>47</v>
      </c>
      <c r="E373" s="275"/>
      <c r="F373" s="275"/>
      <c r="G373" s="275"/>
      <c r="H373" s="275"/>
      <c r="I373" s="275"/>
    </row>
    <row r="374" spans="1:9" x14ac:dyDescent="0.2">
      <c r="A374" s="197"/>
      <c r="B374" s="66"/>
      <c r="C374" s="66" t="s">
        <v>48</v>
      </c>
      <c r="D374" s="33" t="s">
        <v>49</v>
      </c>
      <c r="E374" s="275"/>
      <c r="F374" s="275"/>
      <c r="G374" s="275"/>
      <c r="H374" s="275"/>
      <c r="I374" s="275"/>
    </row>
    <row r="375" spans="1:9" x14ac:dyDescent="0.2">
      <c r="A375" s="197"/>
      <c r="B375" s="66"/>
      <c r="C375" s="66" t="s">
        <v>63</v>
      </c>
      <c r="D375" s="33"/>
      <c r="E375" s="275"/>
      <c r="F375" s="275"/>
      <c r="G375" s="275"/>
      <c r="H375" s="275"/>
      <c r="I375" s="275"/>
    </row>
    <row r="376" spans="1:9" x14ac:dyDescent="0.2">
      <c r="A376" s="197"/>
      <c r="B376" s="66"/>
      <c r="C376" s="66" t="s">
        <v>50</v>
      </c>
      <c r="D376" s="33" t="s">
        <v>51</v>
      </c>
      <c r="E376" s="275"/>
      <c r="F376" s="275"/>
      <c r="G376" s="275"/>
      <c r="H376" s="275"/>
      <c r="I376" s="275"/>
    </row>
    <row r="377" spans="1:9" x14ac:dyDescent="0.2">
      <c r="A377" s="197"/>
      <c r="B377" s="66"/>
      <c r="C377" s="66" t="s">
        <v>54</v>
      </c>
      <c r="D377" s="33" t="s">
        <v>64</v>
      </c>
      <c r="E377" s="275"/>
      <c r="F377" s="275"/>
      <c r="G377" s="275"/>
      <c r="H377" s="275"/>
      <c r="I377" s="275"/>
    </row>
    <row r="378" spans="1:9" x14ac:dyDescent="0.2">
      <c r="A378" s="197"/>
      <c r="B378" s="66"/>
      <c r="C378" s="66" t="s">
        <v>52</v>
      </c>
      <c r="D378" s="33" t="s">
        <v>53</v>
      </c>
      <c r="E378" s="275"/>
      <c r="F378" s="275"/>
      <c r="G378" s="275"/>
      <c r="H378" s="275"/>
      <c r="I378" s="275"/>
    </row>
    <row r="379" spans="1:9" ht="15.75" thickBot="1" x14ac:dyDescent="0.3">
      <c r="A379" s="222"/>
      <c r="B379" s="128" t="s">
        <v>98</v>
      </c>
      <c r="C379" s="127"/>
      <c r="D379" s="35"/>
      <c r="E379" s="129">
        <f>SUM(E373:E378)</f>
        <v>0</v>
      </c>
      <c r="F379" s="129">
        <f>SUM(F373:F378)</f>
        <v>0</v>
      </c>
      <c r="G379" s="129">
        <f>SUM(G373:G378)</f>
        <v>0</v>
      </c>
      <c r="H379" s="129">
        <f>SUM(H373:H378)</f>
        <v>0</v>
      </c>
      <c r="I379" s="129">
        <f>SUM(I373:I378)</f>
        <v>0</v>
      </c>
    </row>
    <row r="380" spans="1:9" ht="15" x14ac:dyDescent="0.25">
      <c r="A380" s="197"/>
      <c r="B380" s="119" t="s">
        <v>99</v>
      </c>
      <c r="C380" s="119"/>
      <c r="D380" s="130" t="s">
        <v>307</v>
      </c>
      <c r="E380" s="91"/>
      <c r="F380" s="91"/>
      <c r="G380" s="91"/>
      <c r="H380" s="91"/>
      <c r="I380" s="91"/>
    </row>
    <row r="381" spans="1:9" x14ac:dyDescent="0.2">
      <c r="A381" s="197"/>
      <c r="B381" s="66"/>
      <c r="C381" s="66" t="s">
        <v>46</v>
      </c>
      <c r="D381" s="33" t="s">
        <v>47</v>
      </c>
      <c r="E381" s="275"/>
      <c r="F381" s="275"/>
      <c r="G381" s="275"/>
      <c r="H381" s="275"/>
      <c r="I381" s="275"/>
    </row>
    <row r="382" spans="1:9" x14ac:dyDescent="0.2">
      <c r="A382" s="197"/>
      <c r="B382" s="66"/>
      <c r="C382" s="66" t="s">
        <v>48</v>
      </c>
      <c r="D382" s="33" t="s">
        <v>49</v>
      </c>
      <c r="E382" s="275"/>
      <c r="F382" s="275"/>
      <c r="G382" s="275"/>
      <c r="H382" s="275"/>
      <c r="I382" s="275"/>
    </row>
    <row r="383" spans="1:9" x14ac:dyDescent="0.2">
      <c r="A383" s="197"/>
      <c r="B383" s="66"/>
      <c r="C383" s="66" t="s">
        <v>63</v>
      </c>
      <c r="D383" s="33"/>
      <c r="E383" s="275"/>
      <c r="F383" s="275"/>
      <c r="G383" s="275"/>
      <c r="H383" s="275"/>
      <c r="I383" s="275"/>
    </row>
    <row r="384" spans="1:9" x14ac:dyDescent="0.2">
      <c r="A384" s="197"/>
      <c r="B384" s="66"/>
      <c r="C384" s="66" t="s">
        <v>50</v>
      </c>
      <c r="D384" s="33" t="s">
        <v>51</v>
      </c>
      <c r="E384" s="275"/>
      <c r="F384" s="275"/>
      <c r="G384" s="275"/>
      <c r="H384" s="275"/>
      <c r="I384" s="275"/>
    </row>
    <row r="385" spans="1:9" x14ac:dyDescent="0.2">
      <c r="A385" s="197"/>
      <c r="B385" s="66"/>
      <c r="C385" s="66" t="s">
        <v>54</v>
      </c>
      <c r="D385" s="33" t="s">
        <v>64</v>
      </c>
      <c r="E385" s="275"/>
      <c r="F385" s="275"/>
      <c r="G385" s="275"/>
      <c r="H385" s="275"/>
      <c r="I385" s="275"/>
    </row>
    <row r="386" spans="1:9" x14ac:dyDescent="0.2">
      <c r="A386" s="197"/>
      <c r="B386" s="66"/>
      <c r="C386" s="66" t="s">
        <v>52</v>
      </c>
      <c r="D386" s="33" t="s">
        <v>53</v>
      </c>
      <c r="E386" s="275"/>
      <c r="F386" s="275"/>
      <c r="G386" s="275"/>
      <c r="H386" s="275"/>
      <c r="I386" s="275"/>
    </row>
    <row r="387" spans="1:9" ht="15.75" thickBot="1" x14ac:dyDescent="0.3">
      <c r="A387" s="222"/>
      <c r="B387" s="128" t="s">
        <v>100</v>
      </c>
      <c r="C387" s="127"/>
      <c r="D387" s="35"/>
      <c r="E387" s="129">
        <f>SUM(E381:E386)</f>
        <v>0</v>
      </c>
      <c r="F387" s="129">
        <f>SUM(F381:F386)</f>
        <v>0</v>
      </c>
      <c r="G387" s="129">
        <f>SUM(G381:G386)</f>
        <v>0</v>
      </c>
      <c r="H387" s="129">
        <f>SUM(H381:H386)</f>
        <v>0</v>
      </c>
      <c r="I387" s="129">
        <f>SUM(I381:I386)</f>
        <v>0</v>
      </c>
    </row>
    <row r="388" spans="1:9" ht="15" x14ac:dyDescent="0.25">
      <c r="A388" s="197"/>
      <c r="B388" s="119" t="s">
        <v>101</v>
      </c>
      <c r="C388" s="119"/>
      <c r="D388" s="130" t="s">
        <v>308</v>
      </c>
      <c r="E388" s="91"/>
      <c r="F388" s="91"/>
      <c r="G388" s="91"/>
      <c r="H388" s="91"/>
      <c r="I388" s="91"/>
    </row>
    <row r="389" spans="1:9" x14ac:dyDescent="0.2">
      <c r="A389" s="197"/>
      <c r="B389" s="66"/>
      <c r="C389" s="66" t="s">
        <v>46</v>
      </c>
      <c r="D389" s="33" t="s">
        <v>47</v>
      </c>
      <c r="E389" s="275"/>
      <c r="F389" s="275"/>
      <c r="G389" s="275"/>
      <c r="H389" s="275"/>
      <c r="I389" s="275"/>
    </row>
    <row r="390" spans="1:9" x14ac:dyDescent="0.2">
      <c r="A390" s="197"/>
      <c r="B390" s="66"/>
      <c r="C390" s="66" t="s">
        <v>48</v>
      </c>
      <c r="D390" s="33" t="s">
        <v>49</v>
      </c>
      <c r="E390" s="275"/>
      <c r="F390" s="275"/>
      <c r="G390" s="275"/>
      <c r="H390" s="275"/>
      <c r="I390" s="275"/>
    </row>
    <row r="391" spans="1:9" x14ac:dyDescent="0.2">
      <c r="A391" s="197"/>
      <c r="B391" s="66"/>
      <c r="C391" s="66" t="s">
        <v>63</v>
      </c>
      <c r="D391" s="33"/>
      <c r="E391" s="275"/>
      <c r="F391" s="275"/>
      <c r="G391" s="275"/>
      <c r="H391" s="275"/>
      <c r="I391" s="275"/>
    </row>
    <row r="392" spans="1:9" x14ac:dyDescent="0.2">
      <c r="A392" s="197"/>
      <c r="B392" s="66"/>
      <c r="C392" s="66" t="s">
        <v>50</v>
      </c>
      <c r="D392" s="33" t="s">
        <v>51</v>
      </c>
      <c r="E392" s="275"/>
      <c r="F392" s="275"/>
      <c r="G392" s="275"/>
      <c r="H392" s="275"/>
      <c r="I392" s="275"/>
    </row>
    <row r="393" spans="1:9" x14ac:dyDescent="0.2">
      <c r="A393" s="197"/>
      <c r="B393" s="66"/>
      <c r="C393" s="66" t="s">
        <v>54</v>
      </c>
      <c r="D393" s="33" t="s">
        <v>64</v>
      </c>
      <c r="E393" s="275"/>
      <c r="F393" s="275"/>
      <c r="G393" s="275"/>
      <c r="H393" s="275"/>
      <c r="I393" s="275"/>
    </row>
    <row r="394" spans="1:9" x14ac:dyDescent="0.2">
      <c r="A394" s="217"/>
      <c r="B394" s="65"/>
      <c r="C394" s="52" t="s">
        <v>52</v>
      </c>
      <c r="D394" s="31" t="s">
        <v>53</v>
      </c>
      <c r="E394" s="275"/>
      <c r="F394" s="275"/>
      <c r="G394" s="275"/>
      <c r="H394" s="275"/>
      <c r="I394" s="275"/>
    </row>
    <row r="395" spans="1:9" ht="15.75" thickBot="1" x14ac:dyDescent="0.3">
      <c r="A395" s="222"/>
      <c r="B395" s="128" t="s">
        <v>102</v>
      </c>
      <c r="C395" s="127"/>
      <c r="D395" s="35"/>
      <c r="E395" s="129">
        <f>SUM(E389:E394)</f>
        <v>0</v>
      </c>
      <c r="F395" s="129">
        <f>SUM(F389:F394)</f>
        <v>0</v>
      </c>
      <c r="G395" s="129">
        <f>SUM(G389:G394)</f>
        <v>0</v>
      </c>
      <c r="H395" s="129">
        <f>SUM(H389:H394)</f>
        <v>0</v>
      </c>
      <c r="I395" s="129">
        <f>SUM(I389:I394)</f>
        <v>0</v>
      </c>
    </row>
    <row r="396" spans="1:9" ht="15" x14ac:dyDescent="0.25">
      <c r="A396" s="197"/>
      <c r="B396" s="119" t="s">
        <v>103</v>
      </c>
      <c r="C396" s="119"/>
      <c r="D396" s="130" t="s">
        <v>309</v>
      </c>
      <c r="E396" s="91"/>
      <c r="F396" s="91"/>
      <c r="G396" s="91"/>
      <c r="H396" s="91"/>
      <c r="I396" s="91"/>
    </row>
    <row r="397" spans="1:9" x14ac:dyDescent="0.2">
      <c r="A397" s="197"/>
      <c r="B397" s="66"/>
      <c r="C397" s="66" t="s">
        <v>46</v>
      </c>
      <c r="D397" s="33" t="s">
        <v>47</v>
      </c>
      <c r="E397" s="275"/>
      <c r="F397" s="275"/>
      <c r="G397" s="275"/>
      <c r="H397" s="275"/>
      <c r="I397" s="275"/>
    </row>
    <row r="398" spans="1:9" x14ac:dyDescent="0.2">
      <c r="A398" s="197"/>
      <c r="B398" s="66"/>
      <c r="C398" s="66" t="s">
        <v>48</v>
      </c>
      <c r="D398" s="33" t="s">
        <v>49</v>
      </c>
      <c r="E398" s="272"/>
      <c r="F398" s="273"/>
      <c r="G398" s="273"/>
      <c r="H398" s="273"/>
      <c r="I398" s="273"/>
    </row>
    <row r="399" spans="1:9" x14ac:dyDescent="0.2">
      <c r="A399" s="197"/>
      <c r="B399" s="66"/>
      <c r="C399" s="66" t="s">
        <v>63</v>
      </c>
      <c r="D399" s="33"/>
      <c r="E399" s="275"/>
      <c r="F399" s="275"/>
      <c r="G399" s="275"/>
      <c r="H399" s="275"/>
      <c r="I399" s="275"/>
    </row>
    <row r="400" spans="1:9" x14ac:dyDescent="0.2">
      <c r="A400" s="197"/>
      <c r="B400" s="66"/>
      <c r="C400" s="66" t="s">
        <v>50</v>
      </c>
      <c r="D400" s="33" t="s">
        <v>51</v>
      </c>
      <c r="E400" s="275"/>
      <c r="F400" s="275"/>
      <c r="G400" s="275"/>
      <c r="H400" s="275"/>
      <c r="I400" s="275"/>
    </row>
    <row r="401" spans="1:9" x14ac:dyDescent="0.2">
      <c r="A401" s="197"/>
      <c r="B401" s="66"/>
      <c r="C401" s="66" t="s">
        <v>54</v>
      </c>
      <c r="D401" s="33" t="s">
        <v>64</v>
      </c>
      <c r="E401" s="275"/>
      <c r="F401" s="275"/>
      <c r="G401" s="275"/>
      <c r="H401" s="275"/>
      <c r="I401" s="275"/>
    </row>
    <row r="402" spans="1:9" x14ac:dyDescent="0.2">
      <c r="A402" s="197"/>
      <c r="B402" s="66"/>
      <c r="C402" s="66" t="s">
        <v>52</v>
      </c>
      <c r="D402" s="33" t="s">
        <v>53</v>
      </c>
      <c r="E402" s="272"/>
      <c r="F402" s="273"/>
      <c r="G402" s="273"/>
      <c r="H402" s="273"/>
      <c r="I402" s="273"/>
    </row>
    <row r="403" spans="1:9" ht="15.75" thickBot="1" x14ac:dyDescent="0.3">
      <c r="A403" s="222"/>
      <c r="B403" s="128" t="s">
        <v>104</v>
      </c>
      <c r="C403" s="127"/>
      <c r="D403" s="35"/>
      <c r="E403" s="131">
        <f>SUM(E397:E402)</f>
        <v>0</v>
      </c>
      <c r="F403" s="131">
        <f>SUM(F397:F402)</f>
        <v>0</v>
      </c>
      <c r="G403" s="131">
        <f>SUM(G397:G402)</f>
        <v>0</v>
      </c>
      <c r="H403" s="131">
        <f>SUM(H397:H402)</f>
        <v>0</v>
      </c>
      <c r="I403" s="131">
        <f>SUM(I397:I402)</f>
        <v>0</v>
      </c>
    </row>
    <row r="404" spans="1:9" ht="15" x14ac:dyDescent="0.25">
      <c r="A404" s="197"/>
      <c r="B404" s="119" t="s">
        <v>105</v>
      </c>
      <c r="C404" s="119"/>
      <c r="D404" s="130" t="s">
        <v>310</v>
      </c>
      <c r="E404" s="113"/>
      <c r="F404" s="91"/>
      <c r="G404" s="91"/>
      <c r="H404" s="91"/>
      <c r="I404" s="91"/>
    </row>
    <row r="405" spans="1:9" x14ac:dyDescent="0.2">
      <c r="A405" s="197"/>
      <c r="B405" s="66"/>
      <c r="C405" s="66" t="s">
        <v>46</v>
      </c>
      <c r="D405" s="33" t="s">
        <v>47</v>
      </c>
      <c r="E405" s="275"/>
      <c r="F405" s="275"/>
      <c r="G405" s="275"/>
      <c r="H405" s="275"/>
      <c r="I405" s="275"/>
    </row>
    <row r="406" spans="1:9" x14ac:dyDescent="0.2">
      <c r="A406" s="197"/>
      <c r="B406" s="66"/>
      <c r="C406" s="66" t="s">
        <v>48</v>
      </c>
      <c r="D406" s="33" t="s">
        <v>49</v>
      </c>
      <c r="E406" s="275"/>
      <c r="F406" s="275"/>
      <c r="G406" s="275"/>
      <c r="H406" s="275"/>
      <c r="I406" s="275"/>
    </row>
    <row r="407" spans="1:9" x14ac:dyDescent="0.2">
      <c r="A407" s="197"/>
      <c r="B407" s="66"/>
      <c r="C407" s="66" t="s">
        <v>63</v>
      </c>
      <c r="D407" s="33"/>
      <c r="E407" s="275"/>
      <c r="F407" s="275"/>
      <c r="G407" s="275"/>
      <c r="H407" s="275"/>
      <c r="I407" s="275"/>
    </row>
    <row r="408" spans="1:9" x14ac:dyDescent="0.2">
      <c r="A408" s="197"/>
      <c r="B408" s="66"/>
      <c r="C408" s="66" t="s">
        <v>50</v>
      </c>
      <c r="D408" s="33" t="s">
        <v>51</v>
      </c>
      <c r="E408" s="275"/>
      <c r="F408" s="275"/>
      <c r="G408" s="275"/>
      <c r="H408" s="275"/>
      <c r="I408" s="275"/>
    </row>
    <row r="409" spans="1:9" x14ac:dyDescent="0.2">
      <c r="A409" s="197"/>
      <c r="B409" s="66"/>
      <c r="C409" s="66" t="s">
        <v>54</v>
      </c>
      <c r="D409" s="33" t="s">
        <v>64</v>
      </c>
      <c r="E409" s="275"/>
      <c r="F409" s="275"/>
      <c r="G409" s="275"/>
      <c r="H409" s="275"/>
      <c r="I409" s="275"/>
    </row>
    <row r="410" spans="1:9" x14ac:dyDescent="0.2">
      <c r="A410" s="197"/>
      <c r="B410" s="66"/>
      <c r="C410" s="66" t="s">
        <v>52</v>
      </c>
      <c r="D410" s="33" t="s">
        <v>53</v>
      </c>
      <c r="E410" s="275"/>
      <c r="F410" s="275"/>
      <c r="G410" s="275"/>
      <c r="H410" s="275"/>
      <c r="I410" s="275"/>
    </row>
    <row r="411" spans="1:9" ht="15.75" thickBot="1" x14ac:dyDescent="0.3">
      <c r="A411" s="222"/>
      <c r="B411" s="128" t="s">
        <v>106</v>
      </c>
      <c r="C411" s="127"/>
      <c r="D411" s="35"/>
      <c r="E411" s="129">
        <f>SUM(E405:E410)</f>
        <v>0</v>
      </c>
      <c r="F411" s="129">
        <f>SUM(F405:F410)</f>
        <v>0</v>
      </c>
      <c r="G411" s="129">
        <f>SUM(G405:G410)</f>
        <v>0</v>
      </c>
      <c r="H411" s="129">
        <f>SUM(H405:H410)</f>
        <v>0</v>
      </c>
      <c r="I411" s="129">
        <f>SUM(I405:I410)</f>
        <v>0</v>
      </c>
    </row>
    <row r="412" spans="1:9" ht="15" x14ac:dyDescent="0.25">
      <c r="A412" s="155"/>
      <c r="B412" s="154"/>
      <c r="C412" s="155"/>
      <c r="D412" s="156"/>
      <c r="E412" s="231"/>
      <c r="F412" s="231"/>
      <c r="G412" s="231"/>
      <c r="H412" s="231"/>
      <c r="I412" s="231"/>
    </row>
    <row r="413" spans="1:9" ht="15" x14ac:dyDescent="0.25">
      <c r="B413" s="276" t="s">
        <v>488</v>
      </c>
      <c r="C413" s="253"/>
      <c r="D413" s="30"/>
      <c r="I413" s="252" t="s">
        <v>497</v>
      </c>
    </row>
    <row r="414" spans="1:9" x14ac:dyDescent="0.2">
      <c r="E414" s="52"/>
    </row>
    <row r="415" spans="1:9" x14ac:dyDescent="0.2">
      <c r="B415" s="52" t="s">
        <v>496</v>
      </c>
      <c r="H415" s="24"/>
      <c r="I415" s="24">
        <v>43732</v>
      </c>
    </row>
    <row r="416" spans="1:9" x14ac:dyDescent="0.2">
      <c r="H416" s="24"/>
      <c r="I416" s="24"/>
    </row>
    <row r="417" spans="1:9" x14ac:dyDescent="0.2">
      <c r="H417" s="24"/>
      <c r="I417" s="24"/>
    </row>
    <row r="418" spans="1:9" x14ac:dyDescent="0.2">
      <c r="H418" s="24"/>
      <c r="I418" s="24"/>
    </row>
    <row r="419" spans="1:9" x14ac:dyDescent="0.2">
      <c r="A419" s="206"/>
      <c r="B419" s="47"/>
      <c r="C419" s="47"/>
      <c r="D419" s="48"/>
      <c r="E419" s="145">
        <v>-1</v>
      </c>
      <c r="F419" s="146">
        <v>-2</v>
      </c>
      <c r="G419" s="193">
        <v>-3</v>
      </c>
      <c r="H419" s="146">
        <v>-4</v>
      </c>
      <c r="I419" s="146">
        <v>-5</v>
      </c>
    </row>
    <row r="420" spans="1:9" x14ac:dyDescent="0.2">
      <c r="A420" s="217"/>
      <c r="D420" s="31"/>
      <c r="E420" s="152"/>
      <c r="F420" s="25" t="s">
        <v>30</v>
      </c>
      <c r="G420" s="316" t="s">
        <v>495</v>
      </c>
      <c r="H420" s="3"/>
      <c r="I420" s="152"/>
    </row>
    <row r="421" spans="1:9" x14ac:dyDescent="0.2">
      <c r="A421" s="217"/>
      <c r="D421" s="31"/>
      <c r="E421" s="148" t="s">
        <v>184</v>
      </c>
      <c r="F421" s="148" t="s">
        <v>186</v>
      </c>
      <c r="G421" s="149"/>
      <c r="H421" s="219"/>
      <c r="I421" s="148" t="s">
        <v>422</v>
      </c>
    </row>
    <row r="422" spans="1:9" ht="15" x14ac:dyDescent="0.2">
      <c r="A422" s="217"/>
      <c r="B422" s="107" t="s">
        <v>44</v>
      </c>
      <c r="C422" s="28"/>
      <c r="D422" s="31"/>
      <c r="E422" s="148" t="s">
        <v>185</v>
      </c>
      <c r="F422" s="148" t="s">
        <v>185</v>
      </c>
      <c r="G422" s="150" t="s">
        <v>187</v>
      </c>
      <c r="H422" s="148" t="s">
        <v>58</v>
      </c>
      <c r="I422" s="148" t="s">
        <v>58</v>
      </c>
    </row>
    <row r="423" spans="1:9" ht="15" x14ac:dyDescent="0.2">
      <c r="A423" s="215"/>
      <c r="B423" s="317"/>
      <c r="C423" s="317"/>
      <c r="D423" s="318"/>
      <c r="E423" s="4">
        <v>43646</v>
      </c>
      <c r="F423" s="4">
        <v>44012</v>
      </c>
      <c r="G423" s="151" t="s">
        <v>188</v>
      </c>
      <c r="H423" s="220" t="s">
        <v>188</v>
      </c>
      <c r="I423" s="220" t="s">
        <v>188</v>
      </c>
    </row>
    <row r="424" spans="1:9" ht="30" x14ac:dyDescent="0.25">
      <c r="A424" s="221"/>
      <c r="B424" s="132" t="s">
        <v>86</v>
      </c>
      <c r="C424" s="119"/>
      <c r="D424" s="97" t="s">
        <v>87</v>
      </c>
      <c r="E424" s="36"/>
      <c r="F424" s="36"/>
      <c r="G424" s="36"/>
      <c r="H424" s="36"/>
      <c r="I424" s="36"/>
    </row>
    <row r="425" spans="1:9" x14ac:dyDescent="0.2">
      <c r="A425" s="197"/>
      <c r="B425" s="66"/>
      <c r="C425" s="66" t="s">
        <v>46</v>
      </c>
      <c r="D425" s="33" t="s">
        <v>47</v>
      </c>
      <c r="E425" s="271"/>
      <c r="F425" s="271"/>
      <c r="G425" s="271"/>
      <c r="H425" s="271"/>
      <c r="I425" s="271"/>
    </row>
    <row r="426" spans="1:9" x14ac:dyDescent="0.2">
      <c r="A426" s="197"/>
      <c r="B426" s="66"/>
      <c r="C426" s="66" t="s">
        <v>48</v>
      </c>
      <c r="D426" s="33" t="s">
        <v>49</v>
      </c>
      <c r="E426" s="271"/>
      <c r="F426" s="271"/>
      <c r="G426" s="271"/>
      <c r="H426" s="271"/>
      <c r="I426" s="271"/>
    </row>
    <row r="427" spans="1:9" x14ac:dyDescent="0.2">
      <c r="A427" s="197"/>
      <c r="B427" s="66"/>
      <c r="C427" s="66" t="s">
        <v>63</v>
      </c>
      <c r="D427" s="33"/>
      <c r="E427" s="271"/>
      <c r="F427" s="271"/>
      <c r="G427" s="271"/>
      <c r="H427" s="271"/>
      <c r="I427" s="271"/>
    </row>
    <row r="428" spans="1:9" x14ac:dyDescent="0.2">
      <c r="A428" s="197"/>
      <c r="B428" s="66"/>
      <c r="C428" s="66" t="s">
        <v>50</v>
      </c>
      <c r="D428" s="33" t="s">
        <v>51</v>
      </c>
      <c r="E428" s="271"/>
      <c r="F428" s="271"/>
      <c r="G428" s="271"/>
      <c r="H428" s="271"/>
      <c r="I428" s="271"/>
    </row>
    <row r="429" spans="1:9" x14ac:dyDescent="0.2">
      <c r="A429" s="197"/>
      <c r="B429" s="66"/>
      <c r="C429" s="66" t="s">
        <v>54</v>
      </c>
      <c r="D429" s="33" t="s">
        <v>64</v>
      </c>
      <c r="E429" s="271"/>
      <c r="F429" s="271"/>
      <c r="G429" s="271"/>
      <c r="H429" s="271"/>
      <c r="I429" s="271"/>
    </row>
    <row r="430" spans="1:9" x14ac:dyDescent="0.2">
      <c r="A430" s="197"/>
      <c r="B430" s="66"/>
      <c r="C430" s="66" t="s">
        <v>52</v>
      </c>
      <c r="D430" s="33" t="s">
        <v>53</v>
      </c>
      <c r="E430" s="271"/>
      <c r="F430" s="271"/>
      <c r="G430" s="271"/>
      <c r="H430" s="271"/>
      <c r="I430" s="271"/>
    </row>
    <row r="431" spans="1:9" ht="15.75" thickBot="1" x14ac:dyDescent="0.3">
      <c r="A431" s="222"/>
      <c r="B431" s="128" t="s">
        <v>88</v>
      </c>
      <c r="C431" s="127"/>
      <c r="D431" s="35"/>
      <c r="E431" s="99">
        <f>SUM(E425:E430)</f>
        <v>0</v>
      </c>
      <c r="F431" s="99">
        <f>SUM(F425:F430)</f>
        <v>0</v>
      </c>
      <c r="G431" s="99">
        <f>SUM(G425:G430)</f>
        <v>0</v>
      </c>
      <c r="H431" s="99">
        <f>SUM(H425:H430)</f>
        <v>0</v>
      </c>
      <c r="I431" s="99">
        <f>SUM(I425:I430)</f>
        <v>0</v>
      </c>
    </row>
    <row r="432" spans="1:9" ht="15" x14ac:dyDescent="0.25">
      <c r="A432" s="197"/>
      <c r="B432" s="119" t="s">
        <v>89</v>
      </c>
      <c r="C432" s="119"/>
      <c r="D432" s="130" t="s">
        <v>90</v>
      </c>
      <c r="E432" s="68"/>
      <c r="F432" s="68"/>
      <c r="G432" s="68"/>
      <c r="H432" s="68"/>
      <c r="I432" s="68"/>
    </row>
    <row r="433" spans="1:9" x14ac:dyDescent="0.2">
      <c r="A433" s="197"/>
      <c r="B433" s="66"/>
      <c r="C433" s="66" t="s">
        <v>46</v>
      </c>
      <c r="D433" s="33" t="s">
        <v>47</v>
      </c>
      <c r="E433" s="271"/>
      <c r="F433" s="271"/>
      <c r="G433" s="271"/>
      <c r="H433" s="271"/>
      <c r="I433" s="271"/>
    </row>
    <row r="434" spans="1:9" x14ac:dyDescent="0.2">
      <c r="A434" s="197"/>
      <c r="B434" s="66"/>
      <c r="C434" s="66" t="s">
        <v>48</v>
      </c>
      <c r="D434" s="33" t="s">
        <v>49</v>
      </c>
      <c r="E434" s="271"/>
      <c r="F434" s="271"/>
      <c r="G434" s="271"/>
      <c r="H434" s="271"/>
      <c r="I434" s="271"/>
    </row>
    <row r="435" spans="1:9" x14ac:dyDescent="0.2">
      <c r="A435" s="197"/>
      <c r="B435" s="66"/>
      <c r="C435" s="66" t="s">
        <v>63</v>
      </c>
      <c r="D435" s="33"/>
      <c r="E435" s="271"/>
      <c r="F435" s="271"/>
      <c r="G435" s="271"/>
      <c r="H435" s="271"/>
      <c r="I435" s="271"/>
    </row>
    <row r="436" spans="1:9" x14ac:dyDescent="0.2">
      <c r="A436" s="197"/>
      <c r="B436" s="66"/>
      <c r="C436" s="66" t="s">
        <v>50</v>
      </c>
      <c r="D436" s="33" t="s">
        <v>51</v>
      </c>
      <c r="E436" s="271"/>
      <c r="F436" s="271"/>
      <c r="G436" s="271"/>
      <c r="H436" s="271"/>
      <c r="I436" s="271"/>
    </row>
    <row r="437" spans="1:9" x14ac:dyDescent="0.2">
      <c r="A437" s="197"/>
      <c r="B437" s="66"/>
      <c r="C437" s="66" t="s">
        <v>54</v>
      </c>
      <c r="D437" s="33" t="s">
        <v>64</v>
      </c>
      <c r="E437" s="271"/>
      <c r="F437" s="271"/>
      <c r="G437" s="271"/>
      <c r="H437" s="271"/>
      <c r="I437" s="271"/>
    </row>
    <row r="438" spans="1:9" x14ac:dyDescent="0.2">
      <c r="A438" s="197"/>
      <c r="B438" s="66"/>
      <c r="C438" s="66" t="s">
        <v>52</v>
      </c>
      <c r="D438" s="33" t="s">
        <v>53</v>
      </c>
      <c r="E438" s="271"/>
      <c r="F438" s="271"/>
      <c r="G438" s="271"/>
      <c r="H438" s="271"/>
      <c r="I438" s="271"/>
    </row>
    <row r="439" spans="1:9" ht="15.75" thickBot="1" x14ac:dyDescent="0.3">
      <c r="A439" s="222"/>
      <c r="B439" s="128" t="s">
        <v>91</v>
      </c>
      <c r="C439" s="127"/>
      <c r="D439" s="35"/>
      <c r="E439" s="99">
        <f>SUM(E433:E438)</f>
        <v>0</v>
      </c>
      <c r="F439" s="99">
        <f>SUM(F433:F438)</f>
        <v>0</v>
      </c>
      <c r="G439" s="99">
        <f>SUM(G433:G438)</f>
        <v>0</v>
      </c>
      <c r="H439" s="99">
        <f>SUM(H433:H438)</f>
        <v>0</v>
      </c>
      <c r="I439" s="99">
        <f>SUM(I433:I438)</f>
        <v>0</v>
      </c>
    </row>
    <row r="440" spans="1:9" ht="15" x14ac:dyDescent="0.25">
      <c r="A440" s="197"/>
      <c r="B440" s="119" t="s">
        <v>92</v>
      </c>
      <c r="C440" s="119"/>
      <c r="D440" s="130" t="s">
        <v>93</v>
      </c>
      <c r="E440" s="68"/>
      <c r="F440" s="68"/>
      <c r="G440" s="68"/>
      <c r="H440" s="68"/>
      <c r="I440" s="68"/>
    </row>
    <row r="441" spans="1:9" x14ac:dyDescent="0.2">
      <c r="A441" s="197"/>
      <c r="B441" s="66"/>
      <c r="C441" s="66" t="s">
        <v>46</v>
      </c>
      <c r="D441" s="33" t="s">
        <v>47</v>
      </c>
      <c r="E441" s="271"/>
      <c r="F441" s="271"/>
      <c r="G441" s="271"/>
      <c r="H441" s="271"/>
      <c r="I441" s="271"/>
    </row>
    <row r="442" spans="1:9" x14ac:dyDescent="0.2">
      <c r="A442" s="197"/>
      <c r="B442" s="66"/>
      <c r="C442" s="66" t="s">
        <v>48</v>
      </c>
      <c r="D442" s="33" t="s">
        <v>49</v>
      </c>
      <c r="E442" s="266"/>
      <c r="F442" s="269"/>
      <c r="G442" s="269"/>
      <c r="H442" s="269"/>
      <c r="I442" s="269"/>
    </row>
    <row r="443" spans="1:9" x14ac:dyDescent="0.2">
      <c r="A443" s="197"/>
      <c r="B443" s="66"/>
      <c r="C443" s="66" t="s">
        <v>63</v>
      </c>
      <c r="D443" s="33"/>
      <c r="E443" s="271"/>
      <c r="F443" s="271"/>
      <c r="G443" s="271"/>
      <c r="H443" s="271"/>
      <c r="I443" s="271"/>
    </row>
    <row r="444" spans="1:9" x14ac:dyDescent="0.2">
      <c r="A444" s="197"/>
      <c r="B444" s="66"/>
      <c r="C444" s="66" t="s">
        <v>50</v>
      </c>
      <c r="D444" s="33" t="s">
        <v>51</v>
      </c>
      <c r="E444" s="271"/>
      <c r="F444" s="271"/>
      <c r="G444" s="271"/>
      <c r="H444" s="271"/>
      <c r="I444" s="271"/>
    </row>
    <row r="445" spans="1:9" x14ac:dyDescent="0.2">
      <c r="A445" s="197"/>
      <c r="B445" s="66"/>
      <c r="C445" s="66" t="s">
        <v>54</v>
      </c>
      <c r="D445" s="33" t="s">
        <v>64</v>
      </c>
      <c r="E445" s="271"/>
      <c r="F445" s="271"/>
      <c r="G445" s="271"/>
      <c r="H445" s="271"/>
      <c r="I445" s="271"/>
    </row>
    <row r="446" spans="1:9" x14ac:dyDescent="0.2">
      <c r="A446" s="197"/>
      <c r="B446" s="66"/>
      <c r="C446" s="66" t="s">
        <v>52</v>
      </c>
      <c r="D446" s="33" t="s">
        <v>53</v>
      </c>
      <c r="E446" s="266"/>
      <c r="F446" s="269"/>
      <c r="G446" s="269"/>
      <c r="H446" s="269"/>
      <c r="I446" s="269"/>
    </row>
    <row r="447" spans="1:9" ht="15.75" thickBot="1" x14ac:dyDescent="0.3">
      <c r="A447" s="222"/>
      <c r="B447" s="128" t="s">
        <v>94</v>
      </c>
      <c r="C447" s="127"/>
      <c r="D447" s="35"/>
      <c r="E447" s="133">
        <f>SUM(E441:E446)</f>
        <v>0</v>
      </c>
      <c r="F447" s="133">
        <f>SUM(F441:F446)</f>
        <v>0</v>
      </c>
      <c r="G447" s="133">
        <f>SUM(G441:G446)</f>
        <v>0</v>
      </c>
      <c r="H447" s="133">
        <f>SUM(H441:H446)</f>
        <v>0</v>
      </c>
      <c r="I447" s="133">
        <f>SUM(I441:I446)</f>
        <v>0</v>
      </c>
    </row>
    <row r="448" spans="1:9" ht="19.5" customHeight="1" thickBot="1" x14ac:dyDescent="0.3">
      <c r="A448" s="198" t="s">
        <v>372</v>
      </c>
      <c r="B448" s="71"/>
      <c r="C448" s="72"/>
      <c r="D448" s="73"/>
      <c r="E448" s="134">
        <f>E379+E387+E395+E403+E411+E431+E439+E447</f>
        <v>0</v>
      </c>
      <c r="F448" s="134">
        <f>F379+F387+F395+F403+F411+F431+F439+F447</f>
        <v>0</v>
      </c>
      <c r="G448" s="134">
        <f>G379+G387+G395+G403+G411+G431+G439+G447</f>
        <v>0</v>
      </c>
      <c r="H448" s="134">
        <f>H379+H387+H395+H403+H411+H431+H439+H447</f>
        <v>0</v>
      </c>
      <c r="I448" s="134">
        <f>I379+I387+I395+I403+I411+I431+I439+I447</f>
        <v>0</v>
      </c>
    </row>
    <row r="449" spans="1:9" ht="15.75" thickTop="1" x14ac:dyDescent="0.25">
      <c r="A449" s="197"/>
      <c r="B449" s="119" t="s">
        <v>109</v>
      </c>
      <c r="C449" s="119"/>
      <c r="D449" s="130" t="s">
        <v>181</v>
      </c>
      <c r="E449" s="135"/>
      <c r="F449" s="68"/>
      <c r="G449" s="68"/>
      <c r="H449" s="68"/>
      <c r="I449" s="68"/>
    </row>
    <row r="450" spans="1:9" x14ac:dyDescent="0.2">
      <c r="A450" s="197"/>
      <c r="B450" s="66"/>
      <c r="C450" s="66" t="s">
        <v>46</v>
      </c>
      <c r="D450" s="33" t="s">
        <v>47</v>
      </c>
      <c r="E450" s="271">
        <v>62001</v>
      </c>
      <c r="F450" s="275">
        <v>60650</v>
      </c>
      <c r="G450" s="271">
        <v>61176</v>
      </c>
      <c r="H450" s="271"/>
      <c r="I450" s="271"/>
    </row>
    <row r="451" spans="1:9" x14ac:dyDescent="0.2">
      <c r="A451" s="197"/>
      <c r="B451" s="66"/>
      <c r="C451" s="66" t="s">
        <v>48</v>
      </c>
      <c r="D451" s="33" t="s">
        <v>49</v>
      </c>
      <c r="E451" s="271">
        <v>8120</v>
      </c>
      <c r="F451" s="275">
        <v>29545</v>
      </c>
      <c r="G451" s="271">
        <v>29840</v>
      </c>
      <c r="H451" s="271"/>
      <c r="I451" s="271"/>
    </row>
    <row r="452" spans="1:9" x14ac:dyDescent="0.2">
      <c r="A452" s="197"/>
      <c r="B452" s="66"/>
      <c r="C452" s="66" t="s">
        <v>63</v>
      </c>
      <c r="D452" s="33"/>
      <c r="E452" s="271">
        <v>139136</v>
      </c>
      <c r="F452" s="271"/>
      <c r="G452" s="271"/>
      <c r="H452" s="271"/>
      <c r="I452" s="271"/>
    </row>
    <row r="453" spans="1:9" x14ac:dyDescent="0.2">
      <c r="A453" s="197"/>
      <c r="B453" s="66"/>
      <c r="C453" s="66" t="s">
        <v>50</v>
      </c>
      <c r="D453" s="33" t="s">
        <v>51</v>
      </c>
      <c r="E453" s="271"/>
      <c r="F453" s="271">
        <v>77379</v>
      </c>
      <c r="G453" s="271">
        <v>80000</v>
      </c>
      <c r="H453" s="271"/>
      <c r="I453" s="271"/>
    </row>
    <row r="454" spans="1:9" x14ac:dyDescent="0.2">
      <c r="A454" s="197"/>
      <c r="B454" s="66"/>
      <c r="C454" s="66" t="s">
        <v>54</v>
      </c>
      <c r="D454" s="33" t="s">
        <v>64</v>
      </c>
      <c r="E454" s="271"/>
      <c r="F454" s="271"/>
      <c r="G454" s="271"/>
      <c r="H454" s="271"/>
      <c r="I454" s="271"/>
    </row>
    <row r="455" spans="1:9" x14ac:dyDescent="0.2">
      <c r="A455" s="197"/>
      <c r="B455" s="66"/>
      <c r="C455" s="66" t="s">
        <v>52</v>
      </c>
      <c r="D455" s="33" t="s">
        <v>53</v>
      </c>
      <c r="E455" s="271"/>
      <c r="F455" s="271">
        <v>441</v>
      </c>
      <c r="G455" s="271">
        <v>500</v>
      </c>
      <c r="H455" s="271"/>
      <c r="I455" s="271"/>
    </row>
    <row r="456" spans="1:9" ht="15.75" thickBot="1" x14ac:dyDescent="0.3">
      <c r="A456" s="223" t="s">
        <v>352</v>
      </c>
      <c r="B456" s="34"/>
      <c r="C456" s="127"/>
      <c r="D456" s="35"/>
      <c r="E456" s="99">
        <f>SUM(E450:E455)</f>
        <v>209257</v>
      </c>
      <c r="F456" s="99">
        <f>SUM(F450:F455)</f>
        <v>168015</v>
      </c>
      <c r="G456" s="99">
        <f>SUM(G450:G455)</f>
        <v>171516</v>
      </c>
      <c r="H456" s="99">
        <f>SUM(H450:H455)</f>
        <v>0</v>
      </c>
      <c r="I456" s="99">
        <f>SUM(I450:I455)</f>
        <v>0</v>
      </c>
    </row>
    <row r="457" spans="1:9" ht="15" x14ac:dyDescent="0.25">
      <c r="A457" s="154"/>
      <c r="B457" s="156"/>
      <c r="C457" s="155"/>
      <c r="D457" s="156"/>
      <c r="E457" s="232"/>
      <c r="F457" s="232"/>
      <c r="G457" s="232"/>
      <c r="H457" s="232"/>
      <c r="I457" s="232"/>
    </row>
    <row r="458" spans="1:9" ht="15" x14ac:dyDescent="0.25">
      <c r="B458" s="276" t="s">
        <v>488</v>
      </c>
      <c r="C458" s="253"/>
      <c r="D458" s="30"/>
      <c r="I458" s="252" t="s">
        <v>497</v>
      </c>
    </row>
    <row r="459" spans="1:9" x14ac:dyDescent="0.2">
      <c r="E459" s="52"/>
    </row>
    <row r="460" spans="1:9" x14ac:dyDescent="0.2">
      <c r="B460" s="52" t="s">
        <v>496</v>
      </c>
      <c r="H460" s="24"/>
      <c r="I460" s="24">
        <v>43732</v>
      </c>
    </row>
    <row r="461" spans="1:9" x14ac:dyDescent="0.2">
      <c r="H461" s="24"/>
      <c r="I461" s="24"/>
    </row>
    <row r="462" spans="1:9" x14ac:dyDescent="0.2">
      <c r="H462" s="24"/>
      <c r="I462" s="24"/>
    </row>
    <row r="463" spans="1:9" x14ac:dyDescent="0.2">
      <c r="A463" s="206"/>
      <c r="B463" s="47"/>
      <c r="C463" s="47"/>
      <c r="D463" s="48"/>
      <c r="E463" s="145">
        <v>-1</v>
      </c>
      <c r="F463" s="146">
        <v>-2</v>
      </c>
      <c r="G463" s="193">
        <v>-3</v>
      </c>
      <c r="H463" s="146">
        <v>-4</v>
      </c>
      <c r="I463" s="146">
        <v>-5</v>
      </c>
    </row>
    <row r="464" spans="1:9" x14ac:dyDescent="0.2">
      <c r="A464" s="217"/>
      <c r="D464" s="31"/>
      <c r="E464" s="152"/>
      <c r="F464" s="25" t="s">
        <v>30</v>
      </c>
      <c r="G464" s="316" t="s">
        <v>495</v>
      </c>
      <c r="H464" s="3"/>
      <c r="I464" s="152"/>
    </row>
    <row r="465" spans="1:9" x14ac:dyDescent="0.2">
      <c r="A465" s="217"/>
      <c r="D465" s="31"/>
      <c r="E465" s="148" t="s">
        <v>184</v>
      </c>
      <c r="F465" s="148" t="s">
        <v>186</v>
      </c>
      <c r="G465" s="149"/>
      <c r="H465" s="219"/>
      <c r="I465" s="148" t="s">
        <v>422</v>
      </c>
    </row>
    <row r="466" spans="1:9" ht="15" x14ac:dyDescent="0.2">
      <c r="A466" s="217"/>
      <c r="B466" s="107" t="s">
        <v>44</v>
      </c>
      <c r="C466" s="28"/>
      <c r="D466" s="31"/>
      <c r="E466" s="148" t="s">
        <v>185</v>
      </c>
      <c r="F466" s="148" t="s">
        <v>185</v>
      </c>
      <c r="G466" s="150" t="s">
        <v>187</v>
      </c>
      <c r="H466" s="148" t="s">
        <v>58</v>
      </c>
      <c r="I466" s="148" t="s">
        <v>58</v>
      </c>
    </row>
    <row r="467" spans="1:9" ht="15" x14ac:dyDescent="0.2">
      <c r="A467" s="215"/>
      <c r="B467" s="317"/>
      <c r="C467" s="317"/>
      <c r="D467" s="318"/>
      <c r="E467" s="4">
        <v>43646</v>
      </c>
      <c r="F467" s="4">
        <v>44012</v>
      </c>
      <c r="G467" s="151" t="s">
        <v>188</v>
      </c>
      <c r="H467" s="220" t="s">
        <v>188</v>
      </c>
      <c r="I467" s="220" t="s">
        <v>188</v>
      </c>
    </row>
    <row r="468" spans="1:9" ht="15" x14ac:dyDescent="0.25">
      <c r="A468" s="197"/>
      <c r="B468" s="119" t="s">
        <v>95</v>
      </c>
      <c r="C468" s="119"/>
      <c r="D468" s="130" t="s">
        <v>96</v>
      </c>
      <c r="E468" s="135"/>
      <c r="F468" s="68"/>
      <c r="G468" s="68"/>
      <c r="H468" s="68"/>
      <c r="I468" s="68"/>
    </row>
    <row r="469" spans="1:9" x14ac:dyDescent="0.2">
      <c r="A469" s="197"/>
      <c r="B469" s="66"/>
      <c r="C469" s="66" t="s">
        <v>46</v>
      </c>
      <c r="D469" s="33" t="s">
        <v>47</v>
      </c>
      <c r="E469" s="271"/>
      <c r="F469" s="271"/>
      <c r="G469" s="271"/>
      <c r="H469" s="271"/>
      <c r="I469" s="271"/>
    </row>
    <row r="470" spans="1:9" x14ac:dyDescent="0.2">
      <c r="A470" s="197"/>
      <c r="B470" s="66"/>
      <c r="C470" s="66" t="s">
        <v>48</v>
      </c>
      <c r="D470" s="33" t="s">
        <v>49</v>
      </c>
      <c r="E470" s="271"/>
      <c r="F470" s="271"/>
      <c r="G470" s="271"/>
      <c r="H470" s="271"/>
      <c r="I470" s="271"/>
    </row>
    <row r="471" spans="1:9" x14ac:dyDescent="0.2">
      <c r="A471" s="197"/>
      <c r="B471" s="66"/>
      <c r="C471" s="66" t="s">
        <v>63</v>
      </c>
      <c r="D471" s="33"/>
      <c r="E471" s="271"/>
      <c r="F471" s="271"/>
      <c r="G471" s="271"/>
      <c r="H471" s="271"/>
      <c r="I471" s="271"/>
    </row>
    <row r="472" spans="1:9" x14ac:dyDescent="0.2">
      <c r="A472" s="197"/>
      <c r="B472" s="66"/>
      <c r="C472" s="66" t="s">
        <v>50</v>
      </c>
      <c r="D472" s="33" t="s">
        <v>51</v>
      </c>
      <c r="E472" s="271"/>
      <c r="F472" s="271"/>
      <c r="G472" s="271"/>
      <c r="H472" s="271"/>
      <c r="I472" s="271"/>
    </row>
    <row r="473" spans="1:9" x14ac:dyDescent="0.2">
      <c r="A473" s="197"/>
      <c r="B473" s="66"/>
      <c r="C473" s="66" t="s">
        <v>54</v>
      </c>
      <c r="D473" s="33" t="s">
        <v>64</v>
      </c>
      <c r="E473" s="271"/>
      <c r="F473" s="271"/>
      <c r="G473" s="271"/>
      <c r="H473" s="271"/>
      <c r="I473" s="271"/>
    </row>
    <row r="474" spans="1:9" x14ac:dyDescent="0.2">
      <c r="A474" s="197"/>
      <c r="B474" s="66"/>
      <c r="C474" s="66" t="s">
        <v>52</v>
      </c>
      <c r="D474" s="33" t="s">
        <v>53</v>
      </c>
      <c r="E474" s="271"/>
      <c r="F474" s="271"/>
      <c r="G474" s="271"/>
      <c r="H474" s="271"/>
      <c r="I474" s="271"/>
    </row>
    <row r="475" spans="1:9" ht="15.75" thickBot="1" x14ac:dyDescent="0.3">
      <c r="A475" s="222"/>
      <c r="B475" s="128" t="s">
        <v>97</v>
      </c>
      <c r="C475" s="127"/>
      <c r="D475" s="35"/>
      <c r="E475" s="99">
        <f>SUM(E469:E474)</f>
        <v>0</v>
      </c>
      <c r="F475" s="99">
        <f>SUM(F469:F474)</f>
        <v>0</v>
      </c>
      <c r="G475" s="99">
        <f>SUM(G469:G474)</f>
        <v>0</v>
      </c>
      <c r="H475" s="99">
        <f>SUM(H469:H474)</f>
        <v>0</v>
      </c>
      <c r="I475" s="99">
        <f>SUM(I469:I474)</f>
        <v>0</v>
      </c>
    </row>
    <row r="476" spans="1:9" ht="15" x14ac:dyDescent="0.25">
      <c r="A476" s="197"/>
      <c r="B476" s="119" t="s">
        <v>77</v>
      </c>
      <c r="C476" s="119"/>
      <c r="D476" s="130" t="s">
        <v>311</v>
      </c>
      <c r="E476" s="68"/>
      <c r="F476" s="68"/>
      <c r="G476" s="68"/>
      <c r="H476" s="68"/>
      <c r="I476" s="68"/>
    </row>
    <row r="477" spans="1:9" x14ac:dyDescent="0.2">
      <c r="A477" s="197"/>
      <c r="B477" s="66"/>
      <c r="C477" s="66" t="s">
        <v>46</v>
      </c>
      <c r="D477" s="33" t="s">
        <v>47</v>
      </c>
      <c r="E477" s="271"/>
      <c r="F477" s="271"/>
      <c r="G477" s="271"/>
      <c r="H477" s="271"/>
      <c r="I477" s="271"/>
    </row>
    <row r="478" spans="1:9" x14ac:dyDescent="0.2">
      <c r="A478" s="197"/>
      <c r="B478" s="66"/>
      <c r="C478" s="66" t="s">
        <v>48</v>
      </c>
      <c r="D478" s="33" t="s">
        <v>49</v>
      </c>
      <c r="E478" s="271"/>
      <c r="F478" s="271"/>
      <c r="G478" s="271"/>
      <c r="H478" s="271"/>
      <c r="I478" s="271"/>
    </row>
    <row r="479" spans="1:9" x14ac:dyDescent="0.2">
      <c r="A479" s="197"/>
      <c r="B479" s="66"/>
      <c r="C479" s="66" t="s">
        <v>63</v>
      </c>
      <c r="D479" s="33"/>
      <c r="E479" s="271"/>
      <c r="F479" s="271"/>
      <c r="G479" s="271"/>
      <c r="H479" s="271"/>
      <c r="I479" s="271"/>
    </row>
    <row r="480" spans="1:9" x14ac:dyDescent="0.2">
      <c r="A480" s="197"/>
      <c r="B480" s="66"/>
      <c r="C480" s="66" t="s">
        <v>50</v>
      </c>
      <c r="D480" s="33" t="s">
        <v>51</v>
      </c>
      <c r="E480" s="271"/>
      <c r="F480" s="271"/>
      <c r="G480" s="271"/>
      <c r="H480" s="271"/>
      <c r="I480" s="271"/>
    </row>
    <row r="481" spans="1:9" x14ac:dyDescent="0.2">
      <c r="A481" s="197"/>
      <c r="B481" s="66"/>
      <c r="C481" s="66" t="s">
        <v>54</v>
      </c>
      <c r="D481" s="33" t="s">
        <v>64</v>
      </c>
      <c r="E481" s="271"/>
      <c r="F481" s="271"/>
      <c r="G481" s="271"/>
      <c r="H481" s="271"/>
      <c r="I481" s="271"/>
    </row>
    <row r="482" spans="1:9" x14ac:dyDescent="0.2">
      <c r="A482" s="197"/>
      <c r="B482" s="66"/>
      <c r="C482" s="66" t="s">
        <v>52</v>
      </c>
      <c r="D482" s="33" t="s">
        <v>53</v>
      </c>
      <c r="E482" s="271"/>
      <c r="F482" s="271"/>
      <c r="G482" s="271"/>
      <c r="H482" s="271"/>
      <c r="I482" s="271"/>
    </row>
    <row r="483" spans="1:9" ht="15.75" thickBot="1" x14ac:dyDescent="0.3">
      <c r="A483" s="222"/>
      <c r="B483" s="128" t="s">
        <v>79</v>
      </c>
      <c r="C483" s="127"/>
      <c r="D483" s="35"/>
      <c r="E483" s="99">
        <f>SUM(E477:E482)</f>
        <v>0</v>
      </c>
      <c r="F483" s="99">
        <f>SUM(F477:F482)</f>
        <v>0</v>
      </c>
      <c r="G483" s="99">
        <f>SUM(G477:G482)</f>
        <v>0</v>
      </c>
      <c r="H483" s="99">
        <f>SUM(H477:H482)</f>
        <v>0</v>
      </c>
      <c r="I483" s="99">
        <f>SUM(I477:I482)</f>
        <v>0</v>
      </c>
    </row>
    <row r="484" spans="1:9" ht="15" x14ac:dyDescent="0.25">
      <c r="A484" s="197"/>
      <c r="B484" s="119" t="s">
        <v>80</v>
      </c>
      <c r="C484" s="119"/>
      <c r="D484" s="130" t="s">
        <v>81</v>
      </c>
      <c r="E484" s="68"/>
      <c r="F484" s="68"/>
      <c r="G484" s="68"/>
      <c r="H484" s="68"/>
      <c r="I484" s="68"/>
    </row>
    <row r="485" spans="1:9" x14ac:dyDescent="0.2">
      <c r="A485" s="197"/>
      <c r="B485" s="66"/>
      <c r="C485" s="66" t="s">
        <v>46</v>
      </c>
      <c r="D485" s="33" t="s">
        <v>47</v>
      </c>
      <c r="E485" s="271"/>
      <c r="F485" s="271"/>
      <c r="G485" s="271"/>
      <c r="H485" s="271"/>
      <c r="I485" s="271"/>
    </row>
    <row r="486" spans="1:9" x14ac:dyDescent="0.2">
      <c r="A486" s="197"/>
      <c r="B486" s="66"/>
      <c r="C486" s="66" t="s">
        <v>48</v>
      </c>
      <c r="D486" s="33" t="s">
        <v>49</v>
      </c>
      <c r="E486" s="271"/>
      <c r="F486" s="271"/>
      <c r="G486" s="271"/>
      <c r="H486" s="271"/>
      <c r="I486" s="271"/>
    </row>
    <row r="487" spans="1:9" x14ac:dyDescent="0.2">
      <c r="A487" s="197"/>
      <c r="B487" s="66"/>
      <c r="C487" s="66" t="s">
        <v>63</v>
      </c>
      <c r="D487" s="33"/>
      <c r="E487" s="271"/>
      <c r="F487" s="271"/>
      <c r="G487" s="271"/>
      <c r="H487" s="271"/>
      <c r="I487" s="271"/>
    </row>
    <row r="488" spans="1:9" x14ac:dyDescent="0.2">
      <c r="A488" s="197"/>
      <c r="B488" s="66"/>
      <c r="C488" s="66" t="s">
        <v>50</v>
      </c>
      <c r="D488" s="33" t="s">
        <v>51</v>
      </c>
      <c r="E488" s="271"/>
      <c r="F488" s="271"/>
      <c r="G488" s="271"/>
      <c r="H488" s="271"/>
      <c r="I488" s="271"/>
    </row>
    <row r="489" spans="1:9" x14ac:dyDescent="0.2">
      <c r="A489" s="197"/>
      <c r="B489" s="66"/>
      <c r="C489" s="66" t="s">
        <v>54</v>
      </c>
      <c r="D489" s="33" t="s">
        <v>64</v>
      </c>
      <c r="E489" s="271"/>
      <c r="F489" s="271"/>
      <c r="G489" s="271"/>
      <c r="H489" s="271"/>
      <c r="I489" s="271"/>
    </row>
    <row r="490" spans="1:9" x14ac:dyDescent="0.2">
      <c r="A490" s="197"/>
      <c r="B490" s="66"/>
      <c r="C490" s="66" t="s">
        <v>52</v>
      </c>
      <c r="D490" s="33" t="s">
        <v>53</v>
      </c>
      <c r="E490" s="271"/>
      <c r="F490" s="271"/>
      <c r="G490" s="271"/>
      <c r="H490" s="271"/>
      <c r="I490" s="271"/>
    </row>
    <row r="491" spans="1:9" ht="15.75" thickBot="1" x14ac:dyDescent="0.3">
      <c r="A491" s="222"/>
      <c r="B491" s="128" t="s">
        <v>82</v>
      </c>
      <c r="C491" s="127"/>
      <c r="D491" s="35"/>
      <c r="E491" s="99">
        <f>SUM(E485:E490)</f>
        <v>0</v>
      </c>
      <c r="F491" s="99">
        <f>SUM(F485:F490)</f>
        <v>0</v>
      </c>
      <c r="G491" s="99">
        <f>SUM(G485:G490)</f>
        <v>0</v>
      </c>
      <c r="H491" s="99">
        <f>SUM(H485:H490)</f>
        <v>0</v>
      </c>
      <c r="I491" s="99">
        <f>SUM(I485:I490)</f>
        <v>0</v>
      </c>
    </row>
    <row r="492" spans="1:9" ht="15" x14ac:dyDescent="0.25">
      <c r="A492" s="197"/>
      <c r="B492" s="119" t="s">
        <v>312</v>
      </c>
      <c r="C492" s="119"/>
      <c r="D492" s="130" t="s">
        <v>313</v>
      </c>
      <c r="E492" s="68"/>
      <c r="F492" s="68"/>
      <c r="G492" s="68"/>
      <c r="H492" s="68"/>
      <c r="I492" s="68"/>
    </row>
    <row r="493" spans="1:9" x14ac:dyDescent="0.2">
      <c r="A493" s="197"/>
      <c r="B493" s="66"/>
      <c r="C493" s="66" t="s">
        <v>46</v>
      </c>
      <c r="D493" s="33" t="s">
        <v>47</v>
      </c>
      <c r="E493" s="271"/>
      <c r="F493" s="271"/>
      <c r="G493" s="271"/>
      <c r="H493" s="271"/>
      <c r="I493" s="271"/>
    </row>
    <row r="494" spans="1:9" x14ac:dyDescent="0.2">
      <c r="A494" s="197"/>
      <c r="B494" s="66"/>
      <c r="C494" s="66" t="s">
        <v>48</v>
      </c>
      <c r="D494" s="33" t="s">
        <v>49</v>
      </c>
      <c r="E494" s="271"/>
      <c r="F494" s="271"/>
      <c r="G494" s="271"/>
      <c r="H494" s="271"/>
      <c r="I494" s="271"/>
    </row>
    <row r="495" spans="1:9" x14ac:dyDescent="0.2">
      <c r="A495" s="197"/>
      <c r="B495" s="66"/>
      <c r="C495" s="66" t="s">
        <v>63</v>
      </c>
      <c r="D495" s="33"/>
      <c r="E495" s="271"/>
      <c r="F495" s="271"/>
      <c r="G495" s="271"/>
      <c r="H495" s="271"/>
      <c r="I495" s="271"/>
    </row>
    <row r="496" spans="1:9" x14ac:dyDescent="0.2">
      <c r="A496" s="197"/>
      <c r="B496" s="66"/>
      <c r="C496" s="66" t="s">
        <v>50</v>
      </c>
      <c r="D496" s="33" t="s">
        <v>51</v>
      </c>
      <c r="E496" s="271"/>
      <c r="F496" s="271"/>
      <c r="G496" s="271"/>
      <c r="H496" s="271"/>
      <c r="I496" s="271"/>
    </row>
    <row r="497" spans="1:9" x14ac:dyDescent="0.2">
      <c r="A497" s="197"/>
      <c r="B497" s="66"/>
      <c r="C497" s="66" t="s">
        <v>54</v>
      </c>
      <c r="D497" s="33" t="s">
        <v>64</v>
      </c>
      <c r="E497" s="271"/>
      <c r="F497" s="271"/>
      <c r="G497" s="271"/>
      <c r="H497" s="271"/>
      <c r="I497" s="271"/>
    </row>
    <row r="498" spans="1:9" x14ac:dyDescent="0.2">
      <c r="A498" s="217"/>
      <c r="B498" s="65"/>
      <c r="C498" s="52" t="s">
        <v>52</v>
      </c>
      <c r="D498" s="31" t="s">
        <v>53</v>
      </c>
      <c r="E498" s="271"/>
      <c r="F498" s="271"/>
      <c r="G498" s="271"/>
      <c r="H498" s="271"/>
      <c r="I498" s="271"/>
    </row>
    <row r="499" spans="1:9" ht="15.75" thickBot="1" x14ac:dyDescent="0.3">
      <c r="A499" s="222"/>
      <c r="B499" s="128" t="s">
        <v>314</v>
      </c>
      <c r="C499" s="127"/>
      <c r="D499" s="35"/>
      <c r="E499" s="99">
        <f>SUM(E493:E498)</f>
        <v>0</v>
      </c>
      <c r="F499" s="99">
        <f>SUM(F493:F498)</f>
        <v>0</v>
      </c>
      <c r="G499" s="99">
        <f>SUM(G493:G498)</f>
        <v>0</v>
      </c>
      <c r="H499" s="99">
        <f>SUM(H493:H498)</f>
        <v>0</v>
      </c>
      <c r="I499" s="99">
        <f>SUM(I493:I498)</f>
        <v>0</v>
      </c>
    </row>
    <row r="500" spans="1:9" ht="15" x14ac:dyDescent="0.25">
      <c r="A500" s="197"/>
      <c r="B500" s="119" t="s">
        <v>83</v>
      </c>
      <c r="C500" s="119"/>
      <c r="D500" s="130" t="s">
        <v>85</v>
      </c>
      <c r="E500" s="68"/>
      <c r="F500" s="68"/>
      <c r="G500" s="68"/>
      <c r="H500" s="68"/>
      <c r="I500" s="68"/>
    </row>
    <row r="501" spans="1:9" x14ac:dyDescent="0.2">
      <c r="A501" s="197"/>
      <c r="B501" s="66"/>
      <c r="C501" s="66" t="s">
        <v>46</v>
      </c>
      <c r="D501" s="33" t="s">
        <v>47</v>
      </c>
      <c r="E501" s="271"/>
      <c r="F501" s="271"/>
      <c r="G501" s="271"/>
      <c r="H501" s="271"/>
      <c r="I501" s="271"/>
    </row>
    <row r="502" spans="1:9" x14ac:dyDescent="0.2">
      <c r="A502" s="197"/>
      <c r="B502" s="66"/>
      <c r="C502" s="66" t="s">
        <v>48</v>
      </c>
      <c r="D502" s="33" t="s">
        <v>49</v>
      </c>
      <c r="E502" s="266"/>
      <c r="F502" s="269"/>
      <c r="G502" s="269"/>
      <c r="H502" s="269"/>
      <c r="I502" s="269"/>
    </row>
    <row r="503" spans="1:9" x14ac:dyDescent="0.2">
      <c r="A503" s="197"/>
      <c r="B503" s="66"/>
      <c r="C503" s="66" t="s">
        <v>63</v>
      </c>
      <c r="D503" s="33"/>
      <c r="E503" s="271"/>
      <c r="F503" s="271"/>
      <c r="G503" s="271"/>
      <c r="H503" s="271"/>
      <c r="I503" s="271"/>
    </row>
    <row r="504" spans="1:9" x14ac:dyDescent="0.2">
      <c r="A504" s="197"/>
      <c r="B504" s="66"/>
      <c r="C504" s="66" t="s">
        <v>50</v>
      </c>
      <c r="D504" s="33" t="s">
        <v>51</v>
      </c>
      <c r="E504" s="271"/>
      <c r="F504" s="271"/>
      <c r="G504" s="271"/>
      <c r="H504" s="271"/>
      <c r="I504" s="271"/>
    </row>
    <row r="505" spans="1:9" x14ac:dyDescent="0.2">
      <c r="A505" s="197"/>
      <c r="B505" s="66"/>
      <c r="C505" s="66" t="s">
        <v>54</v>
      </c>
      <c r="D505" s="33" t="s">
        <v>64</v>
      </c>
      <c r="E505" s="271"/>
      <c r="F505" s="271"/>
      <c r="G505" s="271"/>
      <c r="H505" s="271"/>
      <c r="I505" s="271"/>
    </row>
    <row r="506" spans="1:9" x14ac:dyDescent="0.2">
      <c r="A506" s="197"/>
      <c r="B506" s="66"/>
      <c r="C506" s="66" t="s">
        <v>52</v>
      </c>
      <c r="D506" s="33" t="s">
        <v>53</v>
      </c>
      <c r="E506" s="266"/>
      <c r="F506" s="269"/>
      <c r="G506" s="269"/>
      <c r="H506" s="269"/>
      <c r="I506" s="269"/>
    </row>
    <row r="507" spans="1:9" ht="15.75" thickBot="1" x14ac:dyDescent="0.3">
      <c r="A507" s="222"/>
      <c r="B507" s="128" t="s">
        <v>315</v>
      </c>
      <c r="C507" s="127"/>
      <c r="D507" s="35"/>
      <c r="E507" s="133">
        <f>SUM(E501:E506)</f>
        <v>0</v>
      </c>
      <c r="F507" s="133">
        <f>SUM(F501:F506)</f>
        <v>0</v>
      </c>
      <c r="G507" s="133">
        <f>SUM(G501:G506)</f>
        <v>0</v>
      </c>
      <c r="H507" s="133">
        <f>SUM(H501:H506)</f>
        <v>0</v>
      </c>
      <c r="I507" s="133">
        <f>SUM(I501:I506)</f>
        <v>0</v>
      </c>
    </row>
    <row r="508" spans="1:9" ht="15" x14ac:dyDescent="0.25">
      <c r="A508" s="197"/>
      <c r="B508" s="119" t="s">
        <v>84</v>
      </c>
      <c r="C508" s="119"/>
      <c r="D508" s="130" t="s">
        <v>78</v>
      </c>
      <c r="E508" s="91"/>
      <c r="F508" s="91"/>
      <c r="G508" s="91"/>
      <c r="H508" s="91"/>
      <c r="I508" s="91"/>
    </row>
    <row r="509" spans="1:9" x14ac:dyDescent="0.2">
      <c r="A509" s="197"/>
      <c r="B509" s="66"/>
      <c r="C509" s="66" t="s">
        <v>46</v>
      </c>
      <c r="D509" s="33" t="s">
        <v>47</v>
      </c>
      <c r="E509" s="275"/>
      <c r="F509" s="275"/>
      <c r="G509" s="275"/>
      <c r="H509" s="275"/>
      <c r="I509" s="275"/>
    </row>
    <row r="510" spans="1:9" x14ac:dyDescent="0.2">
      <c r="A510" s="197"/>
      <c r="B510" s="66"/>
      <c r="C510" s="66" t="s">
        <v>48</v>
      </c>
      <c r="D510" s="33" t="s">
        <v>49</v>
      </c>
      <c r="E510" s="275"/>
      <c r="F510" s="275"/>
      <c r="G510" s="275"/>
      <c r="H510" s="275"/>
      <c r="I510" s="275"/>
    </row>
    <row r="511" spans="1:9" x14ac:dyDescent="0.2">
      <c r="A511" s="197"/>
      <c r="B511" s="66"/>
      <c r="C511" s="66" t="s">
        <v>63</v>
      </c>
      <c r="D511" s="33"/>
      <c r="E511" s="275"/>
      <c r="F511" s="275"/>
      <c r="G511" s="275"/>
      <c r="H511" s="275"/>
      <c r="I511" s="275"/>
    </row>
    <row r="512" spans="1:9" x14ac:dyDescent="0.2">
      <c r="A512" s="197"/>
      <c r="B512" s="66"/>
      <c r="C512" s="66" t="s">
        <v>50</v>
      </c>
      <c r="D512" s="33" t="s">
        <v>51</v>
      </c>
      <c r="E512" s="275"/>
      <c r="F512" s="275"/>
      <c r="G512" s="275"/>
      <c r="H512" s="275"/>
      <c r="I512" s="275"/>
    </row>
    <row r="513" spans="1:9" x14ac:dyDescent="0.2">
      <c r="A513" s="197"/>
      <c r="B513" s="66"/>
      <c r="C513" s="66" t="s">
        <v>54</v>
      </c>
      <c r="D513" s="33" t="s">
        <v>64</v>
      </c>
      <c r="E513" s="275"/>
      <c r="F513" s="275"/>
      <c r="G513" s="275"/>
      <c r="H513" s="275"/>
      <c r="I513" s="275"/>
    </row>
    <row r="514" spans="1:9" x14ac:dyDescent="0.2">
      <c r="A514" s="217"/>
      <c r="B514" s="65"/>
      <c r="C514" s="52" t="s">
        <v>52</v>
      </c>
      <c r="D514" s="31" t="s">
        <v>53</v>
      </c>
      <c r="E514" s="275"/>
      <c r="F514" s="275"/>
      <c r="G514" s="275"/>
      <c r="H514" s="275"/>
      <c r="I514" s="275"/>
    </row>
    <row r="515" spans="1:9" ht="15.75" thickBot="1" x14ac:dyDescent="0.3">
      <c r="A515" s="222"/>
      <c r="B515" s="128" t="s">
        <v>316</v>
      </c>
      <c r="C515" s="127"/>
      <c r="D515" s="35"/>
      <c r="E515" s="129">
        <f>SUM(E509:E514)</f>
        <v>0</v>
      </c>
      <c r="F515" s="129">
        <f>SUM(F509:F514)</f>
        <v>0</v>
      </c>
      <c r="G515" s="129">
        <f>SUM(G509:G514)</f>
        <v>0</v>
      </c>
      <c r="H515" s="129">
        <f>SUM(H509:H514)</f>
        <v>0</v>
      </c>
      <c r="I515" s="129">
        <f>SUM(I509:I514)</f>
        <v>0</v>
      </c>
    </row>
    <row r="516" spans="1:9" ht="15" x14ac:dyDescent="0.25">
      <c r="A516" s="155"/>
      <c r="B516" s="154"/>
      <c r="C516" s="155"/>
      <c r="D516" s="156"/>
      <c r="E516" s="232"/>
      <c r="F516" s="232"/>
      <c r="G516" s="232"/>
      <c r="H516" s="232"/>
      <c r="I516" s="232"/>
    </row>
    <row r="517" spans="1:9" ht="15" x14ac:dyDescent="0.25">
      <c r="B517" s="276" t="s">
        <v>488</v>
      </c>
      <c r="C517" s="253"/>
      <c r="D517" s="30"/>
      <c r="I517" s="252" t="s">
        <v>497</v>
      </c>
    </row>
    <row r="518" spans="1:9" x14ac:dyDescent="0.2">
      <c r="E518" s="52"/>
    </row>
    <row r="519" spans="1:9" x14ac:dyDescent="0.2">
      <c r="B519" s="52" t="s">
        <v>496</v>
      </c>
      <c r="H519" s="24"/>
      <c r="I519" s="24">
        <v>43732</v>
      </c>
    </row>
    <row r="520" spans="1:9" x14ac:dyDescent="0.2">
      <c r="H520" s="24"/>
      <c r="I520" s="24"/>
    </row>
    <row r="521" spans="1:9" x14ac:dyDescent="0.2">
      <c r="A521" s="206"/>
      <c r="B521" s="47"/>
      <c r="C521" s="47"/>
      <c r="D521" s="48"/>
      <c r="E521" s="145">
        <v>-1</v>
      </c>
      <c r="F521" s="146">
        <v>-2</v>
      </c>
      <c r="G521" s="193">
        <v>-3</v>
      </c>
      <c r="H521" s="146">
        <v>-4</v>
      </c>
      <c r="I521" s="146">
        <v>-5</v>
      </c>
    </row>
    <row r="522" spans="1:9" x14ac:dyDescent="0.2">
      <c r="A522" s="217"/>
      <c r="D522" s="31"/>
      <c r="E522" s="147"/>
      <c r="F522" s="25" t="s">
        <v>30</v>
      </c>
      <c r="G522" s="316" t="s">
        <v>495</v>
      </c>
      <c r="H522" s="3"/>
      <c r="I522" s="152"/>
    </row>
    <row r="523" spans="1:9" x14ac:dyDescent="0.2">
      <c r="A523" s="217"/>
      <c r="D523" s="31"/>
      <c r="E523" s="150" t="s">
        <v>184</v>
      </c>
      <c r="F523" s="148" t="s">
        <v>186</v>
      </c>
      <c r="G523" s="149"/>
      <c r="H523" s="219"/>
      <c r="I523" s="148" t="s">
        <v>422</v>
      </c>
    </row>
    <row r="524" spans="1:9" ht="15" x14ac:dyDescent="0.2">
      <c r="A524" s="217"/>
      <c r="B524" s="107" t="s">
        <v>44</v>
      </c>
      <c r="C524" s="28"/>
      <c r="D524" s="31"/>
      <c r="E524" s="150" t="s">
        <v>185</v>
      </c>
      <c r="F524" s="148" t="s">
        <v>185</v>
      </c>
      <c r="G524" s="150" t="s">
        <v>187</v>
      </c>
      <c r="H524" s="148" t="s">
        <v>58</v>
      </c>
      <c r="I524" s="148" t="s">
        <v>58</v>
      </c>
    </row>
    <row r="525" spans="1:9" ht="15" x14ac:dyDescent="0.2">
      <c r="A525" s="215"/>
      <c r="B525" s="317"/>
      <c r="C525" s="317"/>
      <c r="D525" s="318"/>
      <c r="E525" s="4">
        <v>43646</v>
      </c>
      <c r="F525" s="4">
        <v>44012</v>
      </c>
      <c r="G525" s="151" t="s">
        <v>188</v>
      </c>
      <c r="H525" s="220" t="s">
        <v>188</v>
      </c>
      <c r="I525" s="220" t="s">
        <v>188</v>
      </c>
    </row>
    <row r="526" spans="1:9" ht="15" x14ac:dyDescent="0.25">
      <c r="A526" s="197"/>
      <c r="B526" s="119" t="s">
        <v>258</v>
      </c>
      <c r="C526" s="119"/>
      <c r="D526" s="130" t="s">
        <v>85</v>
      </c>
      <c r="E526" s="91"/>
      <c r="F526" s="91"/>
      <c r="G526" s="91"/>
      <c r="H526" s="91"/>
      <c r="I526" s="91"/>
    </row>
    <row r="527" spans="1:9" x14ac:dyDescent="0.2">
      <c r="A527" s="197"/>
      <c r="B527" s="66"/>
      <c r="C527" s="66" t="s">
        <v>46</v>
      </c>
      <c r="D527" s="33" t="s">
        <v>47</v>
      </c>
      <c r="E527" s="275"/>
      <c r="F527" s="275"/>
      <c r="G527" s="275"/>
      <c r="H527" s="275"/>
      <c r="I527" s="275"/>
    </row>
    <row r="528" spans="1:9" x14ac:dyDescent="0.2">
      <c r="A528" s="197"/>
      <c r="B528" s="66"/>
      <c r="C528" s="66" t="s">
        <v>48</v>
      </c>
      <c r="D528" s="33" t="s">
        <v>49</v>
      </c>
      <c r="E528" s="272"/>
      <c r="F528" s="273"/>
      <c r="G528" s="273"/>
      <c r="H528" s="273"/>
      <c r="I528" s="273"/>
    </row>
    <row r="529" spans="1:10" x14ac:dyDescent="0.2">
      <c r="A529" s="197"/>
      <c r="B529" s="66"/>
      <c r="C529" s="66" t="s">
        <v>63</v>
      </c>
      <c r="D529" s="33"/>
      <c r="E529" s="275"/>
      <c r="F529" s="275"/>
      <c r="G529" s="275"/>
      <c r="H529" s="275"/>
      <c r="I529" s="275"/>
    </row>
    <row r="530" spans="1:10" x14ac:dyDescent="0.2">
      <c r="A530" s="197"/>
      <c r="B530" s="66"/>
      <c r="C530" s="66" t="s">
        <v>50</v>
      </c>
      <c r="D530" s="33" t="s">
        <v>51</v>
      </c>
      <c r="E530" s="275"/>
      <c r="F530" s="275"/>
      <c r="G530" s="275"/>
      <c r="H530" s="275"/>
      <c r="I530" s="275"/>
    </row>
    <row r="531" spans="1:10" x14ac:dyDescent="0.2">
      <c r="A531" s="197"/>
      <c r="B531" s="66"/>
      <c r="C531" s="66" t="s">
        <v>54</v>
      </c>
      <c r="D531" s="33" t="s">
        <v>64</v>
      </c>
      <c r="E531" s="275"/>
      <c r="F531" s="275"/>
      <c r="G531" s="275"/>
      <c r="H531" s="275"/>
      <c r="I531" s="275"/>
    </row>
    <row r="532" spans="1:10" x14ac:dyDescent="0.2">
      <c r="A532" s="197"/>
      <c r="B532" s="66"/>
      <c r="C532" s="66" t="s">
        <v>52</v>
      </c>
      <c r="D532" s="33" t="s">
        <v>53</v>
      </c>
      <c r="E532" s="272"/>
      <c r="F532" s="273"/>
      <c r="G532" s="273"/>
      <c r="H532" s="273"/>
      <c r="I532" s="273"/>
    </row>
    <row r="533" spans="1:10" ht="15.75" thickBot="1" x14ac:dyDescent="0.3">
      <c r="A533" s="222"/>
      <c r="B533" s="128" t="s">
        <v>317</v>
      </c>
      <c r="C533" s="127"/>
      <c r="D533" s="35"/>
      <c r="E533" s="131">
        <f>SUM(E527:E532)</f>
        <v>0</v>
      </c>
      <c r="F533" s="131">
        <f>SUM(F527:F532)</f>
        <v>0</v>
      </c>
      <c r="G533" s="131">
        <f>SUM(G527:G532)</f>
        <v>0</v>
      </c>
      <c r="H533" s="131">
        <f>SUM(H527:H532)</f>
        <v>0</v>
      </c>
      <c r="I533" s="131">
        <f>SUM(I527:I532)</f>
        <v>0</v>
      </c>
    </row>
    <row r="534" spans="1:10" ht="15.75" thickBot="1" x14ac:dyDescent="0.3">
      <c r="A534" s="197"/>
      <c r="B534" s="119" t="s">
        <v>61</v>
      </c>
      <c r="C534" s="119"/>
      <c r="D534" s="130" t="s">
        <v>62</v>
      </c>
      <c r="E534" s="91"/>
      <c r="F534" s="91"/>
      <c r="G534" s="91"/>
      <c r="H534" s="91"/>
      <c r="I534" s="91"/>
    </row>
    <row r="535" spans="1:10" ht="15" thickBot="1" x14ac:dyDescent="0.25">
      <c r="A535" s="197"/>
      <c r="B535" s="66"/>
      <c r="C535" s="66" t="s">
        <v>46</v>
      </c>
      <c r="D535" s="33" t="s">
        <v>47</v>
      </c>
      <c r="E535" s="275"/>
      <c r="F535" s="275"/>
      <c r="G535" s="275"/>
      <c r="H535" s="275"/>
      <c r="I535" s="275"/>
      <c r="J535" s="322"/>
    </row>
    <row r="536" spans="1:10" ht="15" thickTop="1" x14ac:dyDescent="0.2">
      <c r="A536" s="197"/>
      <c r="B536" s="66"/>
      <c r="C536" s="66" t="s">
        <v>48</v>
      </c>
      <c r="D536" s="33" t="s">
        <v>49</v>
      </c>
      <c r="E536" s="275"/>
      <c r="F536" s="275"/>
      <c r="G536" s="275"/>
      <c r="H536" s="275"/>
      <c r="I536" s="275"/>
    </row>
    <row r="537" spans="1:10" x14ac:dyDescent="0.2">
      <c r="A537" s="197"/>
      <c r="B537" s="66"/>
      <c r="C537" s="66" t="s">
        <v>63</v>
      </c>
      <c r="D537" s="33"/>
      <c r="E537" s="275"/>
      <c r="F537" s="275"/>
      <c r="G537" s="275"/>
      <c r="H537" s="275"/>
      <c r="I537" s="275"/>
    </row>
    <row r="538" spans="1:10" x14ac:dyDescent="0.2">
      <c r="A538" s="197"/>
      <c r="B538" s="66"/>
      <c r="C538" s="66" t="s">
        <v>50</v>
      </c>
      <c r="D538" s="33" t="s">
        <v>51</v>
      </c>
      <c r="E538" s="275"/>
      <c r="F538" s="275"/>
      <c r="G538" s="275"/>
      <c r="H538" s="275"/>
      <c r="I538" s="275"/>
    </row>
    <row r="539" spans="1:10" x14ac:dyDescent="0.2">
      <c r="A539" s="197"/>
      <c r="B539" s="66"/>
      <c r="C539" s="66" t="s">
        <v>54</v>
      </c>
      <c r="D539" s="33" t="s">
        <v>64</v>
      </c>
      <c r="E539" s="275"/>
      <c r="F539" s="275"/>
      <c r="G539" s="275"/>
      <c r="H539" s="275"/>
      <c r="I539" s="275"/>
    </row>
    <row r="540" spans="1:10" x14ac:dyDescent="0.2">
      <c r="A540" s="197"/>
      <c r="B540" s="66"/>
      <c r="C540" s="66" t="s">
        <v>52</v>
      </c>
      <c r="D540" s="33" t="s">
        <v>53</v>
      </c>
      <c r="E540" s="275"/>
      <c r="F540" s="275"/>
      <c r="G540" s="275"/>
      <c r="H540" s="275"/>
      <c r="I540" s="275"/>
    </row>
    <row r="541" spans="1:10" ht="15.75" thickBot="1" x14ac:dyDescent="0.3">
      <c r="A541" s="222"/>
      <c r="B541" s="128" t="s">
        <v>65</v>
      </c>
      <c r="C541" s="127"/>
      <c r="D541" s="35"/>
      <c r="E541" s="129">
        <f>SUM(E535:E540)</f>
        <v>0</v>
      </c>
      <c r="F541" s="129">
        <f>SUM(F535:F540)</f>
        <v>0</v>
      </c>
      <c r="G541" s="129">
        <f>SUM(G535:G540)</f>
        <v>0</v>
      </c>
      <c r="H541" s="129">
        <f>SUM(H535:H540)</f>
        <v>0</v>
      </c>
      <c r="I541" s="129">
        <f>SUM(I535:I540)</f>
        <v>0</v>
      </c>
    </row>
    <row r="542" spans="1:10" ht="15.75" customHeight="1" thickBot="1" x14ac:dyDescent="0.3">
      <c r="A542" s="224" t="s">
        <v>371</v>
      </c>
      <c r="B542" s="71"/>
      <c r="C542" s="323" t="s">
        <v>479</v>
      </c>
      <c r="D542" s="321"/>
      <c r="E542" s="136">
        <f>E483+E491+E499+E507+E515+E533+E541+E475</f>
        <v>0</v>
      </c>
      <c r="F542" s="136">
        <f>F483+F491+F499+F507+F515+F533+F541+F475</f>
        <v>0</v>
      </c>
      <c r="G542" s="136">
        <f>G483+G491+G499+G507+G515+G533+G541+G475</f>
        <v>0</v>
      </c>
      <c r="H542" s="136">
        <f>H483+H491+H499+H507+H515+H533+H541+H475</f>
        <v>0</v>
      </c>
      <c r="I542" s="136">
        <f>I483+I491+I499+I507+I515+I533+I541+I475</f>
        <v>0</v>
      </c>
    </row>
    <row r="543" spans="1:10" ht="16.5" thickTop="1" thickBot="1" x14ac:dyDescent="0.3">
      <c r="A543" s="217"/>
      <c r="B543" s="103" t="s">
        <v>116</v>
      </c>
      <c r="C543" s="103"/>
      <c r="D543" s="27" t="s">
        <v>183</v>
      </c>
      <c r="E543" s="278"/>
      <c r="F543" s="278"/>
      <c r="G543" s="278"/>
      <c r="H543" s="278">
        <v>0</v>
      </c>
      <c r="I543" s="278"/>
    </row>
    <row r="544" spans="1:10" ht="16.5" customHeight="1" thickTop="1" thickBot="1" x14ac:dyDescent="0.3">
      <c r="A544" s="225" t="s">
        <v>67</v>
      </c>
      <c r="B544" s="138"/>
      <c r="C544" s="324" t="s">
        <v>68</v>
      </c>
      <c r="D544" s="229"/>
      <c r="E544" s="139">
        <f>E448+E542+E543+E456</f>
        <v>209257</v>
      </c>
      <c r="F544" s="139">
        <f>F448+F542+F543+F456</f>
        <v>168015</v>
      </c>
      <c r="G544" s="139">
        <f>G448+G542+G543+G456</f>
        <v>171516</v>
      </c>
      <c r="H544" s="139">
        <f>H448+H542+H543+H456</f>
        <v>0</v>
      </c>
      <c r="I544" s="139">
        <f>I448+I542+I543+I456</f>
        <v>0</v>
      </c>
    </row>
    <row r="545" spans="1:11" ht="16.5" thickTop="1" thickBot="1" x14ac:dyDescent="0.3">
      <c r="A545" s="209" t="s">
        <v>69</v>
      </c>
      <c r="B545" s="138"/>
      <c r="C545" s="138"/>
      <c r="D545" s="141"/>
      <c r="E545" s="142">
        <f>E544+E28+E51+E85+E108+E142+E165+E198+E221+E254+E277+E311+E338+E361</f>
        <v>5678306</v>
      </c>
      <c r="F545" s="142">
        <f>F544+F28+F51+F85+F108+F142+F165+F198+F221+F254+F277+F311+F338+F361</f>
        <v>4523967</v>
      </c>
      <c r="G545" s="142">
        <f>G544+G28+G51+G85+G108+G142+G165+G198+G221+G254+G277+G311+G338+G361</f>
        <v>4430469</v>
      </c>
      <c r="H545" s="142">
        <f>H544+H28+H51+H85+H108+H142+H165+H198+H221+H254+H277+H311+H338+H361</f>
        <v>0</v>
      </c>
      <c r="I545" s="142">
        <f>I544+I28+I51+I85+I108+I142+I165+I198+I221+I254+I277+I311+I338+I361</f>
        <v>0</v>
      </c>
      <c r="K545" s="28" t="s">
        <v>481</v>
      </c>
    </row>
    <row r="546" spans="1:11" ht="44.25" thickTop="1" thickBot="1" x14ac:dyDescent="0.25">
      <c r="A546" s="226"/>
      <c r="B546" s="137" t="s">
        <v>278</v>
      </c>
      <c r="C546" s="138"/>
      <c r="D546" s="143" t="s">
        <v>76</v>
      </c>
      <c r="E546" s="144" t="s">
        <v>71</v>
      </c>
      <c r="F546" s="279"/>
      <c r="G546" s="280"/>
      <c r="H546" s="280"/>
      <c r="I546" s="280"/>
    </row>
    <row r="547" spans="1:11" ht="15.75" thickTop="1" x14ac:dyDescent="0.25">
      <c r="A547" s="221" t="s">
        <v>318</v>
      </c>
      <c r="B547" s="119"/>
      <c r="C547" s="66"/>
      <c r="D547" s="33"/>
      <c r="E547" s="91"/>
      <c r="F547" s="91"/>
      <c r="G547" s="91"/>
      <c r="H547" s="91"/>
      <c r="I547" s="91"/>
    </row>
    <row r="548" spans="1:11" x14ac:dyDescent="0.2">
      <c r="A548" s="197"/>
      <c r="B548" s="66" t="s">
        <v>72</v>
      </c>
      <c r="C548" s="66"/>
      <c r="D548" s="33"/>
      <c r="E548" s="275"/>
      <c r="F548" s="275"/>
      <c r="G548" s="275"/>
      <c r="H548" s="275"/>
      <c r="I548" s="275"/>
    </row>
    <row r="549" spans="1:11" x14ac:dyDescent="0.2">
      <c r="A549" s="197"/>
      <c r="B549" s="66" t="s">
        <v>73</v>
      </c>
      <c r="C549" s="66"/>
      <c r="D549" s="33"/>
      <c r="E549" s="275">
        <v>-227464</v>
      </c>
      <c r="F549" s="275">
        <v>-227465</v>
      </c>
      <c r="G549" s="275">
        <v>310510</v>
      </c>
      <c r="H549" s="275"/>
      <c r="I549" s="275"/>
    </row>
    <row r="550" spans="1:11" ht="15.75" thickBot="1" x14ac:dyDescent="0.3">
      <c r="A550" s="207" t="s">
        <v>74</v>
      </c>
      <c r="B550" s="82"/>
      <c r="C550" s="82"/>
      <c r="D550" s="38"/>
      <c r="E550" s="109">
        <f>SUM(E548:E549)</f>
        <v>-227464</v>
      </c>
      <c r="F550" s="109">
        <f>SUM(F546:F549)</f>
        <v>-227465</v>
      </c>
      <c r="G550" s="109">
        <f>SUM(G546:G549)</f>
        <v>310510</v>
      </c>
      <c r="H550" s="109">
        <f>SUM(H546:H549)</f>
        <v>0</v>
      </c>
      <c r="I550" s="109">
        <f>SUM(I546:I549)</f>
        <v>0</v>
      </c>
    </row>
    <row r="551" spans="1:11" ht="16.5" thickTop="1" thickBot="1" x14ac:dyDescent="0.3">
      <c r="A551" s="209" t="s">
        <v>75</v>
      </c>
      <c r="B551" s="138"/>
      <c r="C551" s="138"/>
      <c r="D551" s="141"/>
      <c r="E551" s="142">
        <f>E545+E550</f>
        <v>5450842</v>
      </c>
      <c r="F551" s="142">
        <f>F545+F550</f>
        <v>4296502</v>
      </c>
      <c r="G551" s="142">
        <f>G545+G550</f>
        <v>4740979</v>
      </c>
      <c r="H551" s="142">
        <f>H545+H550</f>
        <v>0</v>
      </c>
      <c r="I551" s="142">
        <f>I545+I550</f>
        <v>0</v>
      </c>
    </row>
    <row r="552" spans="1:11" ht="15.75" thickTop="1" x14ac:dyDescent="0.25">
      <c r="A552" s="103"/>
      <c r="B552" s="105"/>
      <c r="C552" s="105"/>
      <c r="E552" s="153"/>
      <c r="F552" s="153"/>
      <c r="G552" s="153"/>
      <c r="H552" s="153"/>
      <c r="I552" s="153"/>
    </row>
    <row r="553" spans="1:11" ht="15" x14ac:dyDescent="0.25">
      <c r="A553" s="177" t="s">
        <v>373</v>
      </c>
      <c r="B553" s="178"/>
      <c r="C553" s="178"/>
      <c r="D553" s="179" t="s">
        <v>374</v>
      </c>
      <c r="E553" s="183" t="s">
        <v>376</v>
      </c>
      <c r="F553" s="180">
        <f>0.03*F545</f>
        <v>135719.01</v>
      </c>
      <c r="G553" s="180">
        <f>0.03*G545</f>
        <v>132914.07</v>
      </c>
      <c r="H553" s="180">
        <f>0.03*H545</f>
        <v>0</v>
      </c>
      <c r="I553" s="180">
        <f>0.03*I545</f>
        <v>0</v>
      </c>
    </row>
    <row r="554" spans="1:11" ht="15" x14ac:dyDescent="0.25">
      <c r="A554" s="177"/>
      <c r="B554" s="178"/>
      <c r="C554" s="178"/>
      <c r="D554" s="181" t="s">
        <v>375</v>
      </c>
      <c r="E554" s="182">
        <f>Revenues!D102-Expenses!E545</f>
        <v>-227463.72999999952</v>
      </c>
      <c r="F554" s="182">
        <f>Revenues!E102-Expenses!F545</f>
        <v>-227465</v>
      </c>
      <c r="G554" s="182">
        <f>Revenues!F102-Expenses!G545</f>
        <v>310510</v>
      </c>
      <c r="H554" s="182">
        <f>Revenues!G102-Expenses!H545</f>
        <v>0</v>
      </c>
      <c r="I554" s="182">
        <f>Revenues!H102-Expenses!I545</f>
        <v>0</v>
      </c>
    </row>
    <row r="555" spans="1:11" ht="15" x14ac:dyDescent="0.25">
      <c r="A555" s="103"/>
      <c r="E555" s="153"/>
      <c r="F555" s="153"/>
      <c r="G555" s="153"/>
      <c r="H555" s="153"/>
      <c r="I555" s="153"/>
    </row>
    <row r="556" spans="1:11" ht="15" x14ac:dyDescent="0.25">
      <c r="A556" s="66"/>
      <c r="B556" s="276" t="s">
        <v>488</v>
      </c>
      <c r="C556" s="253"/>
      <c r="D556" s="30"/>
      <c r="I556" s="252" t="s">
        <v>497</v>
      </c>
    </row>
    <row r="557" spans="1:11" x14ac:dyDescent="0.2">
      <c r="E557" s="52"/>
    </row>
    <row r="558" spans="1:11" x14ac:dyDescent="0.2">
      <c r="B558" s="52" t="s">
        <v>496</v>
      </c>
      <c r="H558" s="24"/>
      <c r="I558" s="24">
        <v>43732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93FEC-EB0E-4B60-B966-E9F458014CC7}">
  <dimension ref="A1:F76"/>
  <sheetViews>
    <sheetView workbookViewId="0">
      <selection activeCell="E37" sqref="E37"/>
    </sheetView>
  </sheetViews>
  <sheetFormatPr defaultRowHeight="14.25" x14ac:dyDescent="0.2"/>
  <cols>
    <col min="1" max="1" width="6" style="83" customWidth="1"/>
    <col min="2" max="2" width="30.28515625" style="28" customWidth="1"/>
    <col min="3" max="6" width="14.7109375" style="96" customWidth="1"/>
    <col min="7" max="9" width="9.140625" style="28"/>
    <col min="10" max="10" width="5.42578125" style="28" customWidth="1"/>
    <col min="11" max="16384" width="9.140625" style="28"/>
  </cols>
  <sheetData>
    <row r="1" spans="1:6" ht="15" x14ac:dyDescent="0.25">
      <c r="A1" s="327" t="s">
        <v>498</v>
      </c>
      <c r="B1" s="328"/>
      <c r="C1" s="67" t="s">
        <v>204</v>
      </c>
      <c r="D1" s="67" t="s">
        <v>205</v>
      </c>
      <c r="E1" s="67" t="s">
        <v>206</v>
      </c>
      <c r="F1" s="67"/>
    </row>
    <row r="2" spans="1:6" ht="57.75" customHeight="1" thickBot="1" x14ac:dyDescent="0.25">
      <c r="A2" s="326"/>
      <c r="B2" s="301" t="s">
        <v>480</v>
      </c>
      <c r="C2" s="160" t="s">
        <v>169</v>
      </c>
      <c r="D2" s="160" t="s">
        <v>170</v>
      </c>
      <c r="E2" s="160" t="s">
        <v>365</v>
      </c>
      <c r="F2" s="160" t="s">
        <v>364</v>
      </c>
    </row>
    <row r="3" spans="1:6" ht="18.75" customHeight="1" x14ac:dyDescent="0.25">
      <c r="A3" s="233" t="s">
        <v>357</v>
      </c>
      <c r="B3" s="161"/>
      <c r="C3" s="78"/>
      <c r="D3" s="78"/>
      <c r="E3" s="78"/>
      <c r="F3" s="78"/>
    </row>
    <row r="4" spans="1:6" x14ac:dyDescent="0.2">
      <c r="A4" s="234">
        <v>100</v>
      </c>
      <c r="B4" s="33" t="s">
        <v>171</v>
      </c>
      <c r="C4" s="89">
        <f>Expenses!G8+Expenses!G15+Expenses!G22+Expenses!G31+Expenses!G38+Expenses!G45</f>
        <v>2006456</v>
      </c>
      <c r="D4" s="90">
        <f>Expenses!G9+Expenses!G16+Expenses!G23+Expenses!G32+Expenses!G39+Expenses!G46</f>
        <v>856838</v>
      </c>
      <c r="E4" s="90">
        <f>Expenses!G28+Expenses!G51-'Exp Summary'!C4-'Exp Summary'!D4</f>
        <v>1114670</v>
      </c>
      <c r="F4" s="90">
        <f>SUM(C4:E4)</f>
        <v>3977964</v>
      </c>
    </row>
    <row r="5" spans="1:6" x14ac:dyDescent="0.2">
      <c r="A5" s="234">
        <v>200</v>
      </c>
      <c r="B5" s="33" t="s">
        <v>172</v>
      </c>
      <c r="C5" s="91">
        <f>Expenses!G65+Expenses!G72+Expenses!G79+Expenses!G88+Expenses!G95+Expenses!G102+Expenses!G122+Expenses!G129+Expenses!G136</f>
        <v>151065</v>
      </c>
      <c r="D5" s="91">
        <f>Expenses!G66+Expenses!G73+Expenses!G80+Expenses!G89+Expenses!G96+Expenses!G103+Expenses!G123+Expenses!G130+Expenses!G137</f>
        <v>64924</v>
      </c>
      <c r="E5" s="90">
        <f>Expenses!G85+Expenses!G108+Expenses!G142-'Exp Summary'!C5-'Exp Summary'!D5</f>
        <v>65000</v>
      </c>
      <c r="F5" s="90">
        <f t="shared" ref="F5:F11" si="0">SUM(C5:E5)</f>
        <v>280989</v>
      </c>
    </row>
    <row r="6" spans="1:6" x14ac:dyDescent="0.2">
      <c r="A6" s="234">
        <v>300</v>
      </c>
      <c r="B6" s="33" t="s">
        <v>173</v>
      </c>
      <c r="C6" s="91">
        <f>Expenses!G145+Expenses!G152+Expenses!G159+Expenses!G178+Expenses!G185+Expenses!G192</f>
        <v>0</v>
      </c>
      <c r="D6" s="91">
        <f>Expenses!G146+Expenses!G153+Expenses!G160+Expenses!G179+Expenses!G186+Expenses!G193</f>
        <v>0</v>
      </c>
      <c r="E6" s="90">
        <f>Expenses!G165+Expenses!G198-'Exp Summary'!C6-'Exp Summary'!D6</f>
        <v>0</v>
      </c>
      <c r="F6" s="90">
        <f t="shared" si="0"/>
        <v>0</v>
      </c>
    </row>
    <row r="7" spans="1:6" x14ac:dyDescent="0.2">
      <c r="A7" s="234">
        <v>400</v>
      </c>
      <c r="B7" s="33" t="s">
        <v>174</v>
      </c>
      <c r="C7" s="91">
        <f>Expenses!G201+Expenses!G208+Expenses!G215+Expenses!G257+Expenses!G264+Expenses!G271+Expenses!G291+Expenses!G298+Expenses!G305</f>
        <v>0</v>
      </c>
      <c r="D7" s="91">
        <f>Expenses!G202+Expenses!G209+Expenses!G216+Expenses!G258+Expenses!G265+Expenses!G272+Expenses!G292+Expenses!G299+Expenses!G306</f>
        <v>0</v>
      </c>
      <c r="E7" s="90">
        <f>Expenses!G221+Expenses!G277+Expenses!G311-'Exp Summary'!C7-'Exp Summary'!D7</f>
        <v>0</v>
      </c>
      <c r="F7" s="90">
        <f t="shared" si="0"/>
        <v>0</v>
      </c>
    </row>
    <row r="8" spans="1:6" x14ac:dyDescent="0.2">
      <c r="A8" s="234">
        <v>500</v>
      </c>
      <c r="B8" s="33" t="s">
        <v>175</v>
      </c>
      <c r="C8" s="162"/>
      <c r="D8" s="162"/>
      <c r="E8" s="163"/>
      <c r="F8" s="90">
        <f t="shared" si="0"/>
        <v>0</v>
      </c>
    </row>
    <row r="9" spans="1:6" x14ac:dyDescent="0.2">
      <c r="A9" s="234">
        <v>600</v>
      </c>
      <c r="B9" s="33" t="s">
        <v>128</v>
      </c>
      <c r="C9" s="162"/>
      <c r="D9" s="162"/>
      <c r="E9" s="163"/>
      <c r="F9" s="90">
        <f t="shared" si="0"/>
        <v>0</v>
      </c>
    </row>
    <row r="10" spans="1:6" x14ac:dyDescent="0.2">
      <c r="A10" s="234">
        <v>800</v>
      </c>
      <c r="B10" s="33" t="s">
        <v>176</v>
      </c>
      <c r="C10" s="91">
        <f>Expenses!G318+Expenses!G325+Expenses!G332</f>
        <v>0</v>
      </c>
      <c r="D10" s="91">
        <f>Expenses!G319+Expenses!G326+Expenses!G333</f>
        <v>0</v>
      </c>
      <c r="E10" s="90">
        <f>Expenses!G338-'Exp Summary'!C10-'Exp Summary'!D10</f>
        <v>0</v>
      </c>
      <c r="F10" s="90">
        <f t="shared" si="0"/>
        <v>0</v>
      </c>
    </row>
    <row r="11" spans="1:6" x14ac:dyDescent="0.2">
      <c r="A11" s="234">
        <v>900</v>
      </c>
      <c r="B11" s="33" t="s">
        <v>359</v>
      </c>
      <c r="C11" s="91">
        <f>Expenses!G341+Expenses!G348+Expenses!G355</f>
        <v>0</v>
      </c>
      <c r="D11" s="91">
        <f>Expenses!G342+Expenses!G349+Expenses!G356</f>
        <v>0</v>
      </c>
      <c r="E11" s="90">
        <f>Expenses!G361-'Exp Summary'!C11-'Exp Summary'!D11</f>
        <v>0</v>
      </c>
      <c r="F11" s="90">
        <f t="shared" si="0"/>
        <v>0</v>
      </c>
    </row>
    <row r="12" spans="1:6" x14ac:dyDescent="0.2">
      <c r="A12" s="234" t="s">
        <v>358</v>
      </c>
      <c r="B12" s="33"/>
      <c r="C12" s="91">
        <f>SUM(C4:C11)</f>
        <v>2157521</v>
      </c>
      <c r="D12" s="91">
        <f>SUM(D4:D11)</f>
        <v>921762</v>
      </c>
      <c r="E12" s="91">
        <f>SUM(E4:E11)</f>
        <v>1179670</v>
      </c>
      <c r="F12" s="89">
        <f>SUM(F4:F11)</f>
        <v>4258953</v>
      </c>
    </row>
    <row r="13" spans="1:6" x14ac:dyDescent="0.2">
      <c r="A13" s="234"/>
      <c r="B13" s="164"/>
      <c r="C13" s="165"/>
      <c r="D13" s="165"/>
      <c r="E13" s="165"/>
      <c r="F13" s="235"/>
    </row>
    <row r="14" spans="1:6" x14ac:dyDescent="0.2">
      <c r="A14" s="236" t="s">
        <v>198</v>
      </c>
      <c r="B14" s="33" t="s">
        <v>177</v>
      </c>
      <c r="C14" s="166"/>
      <c r="D14" s="166"/>
      <c r="E14" s="166"/>
      <c r="F14" s="91"/>
    </row>
    <row r="15" spans="1:6" x14ac:dyDescent="0.2">
      <c r="A15" s="234">
        <v>2000</v>
      </c>
      <c r="B15" s="33" t="s">
        <v>197</v>
      </c>
      <c r="C15" s="91">
        <f>Expenses!G373+Expenses!G381+Expenses!G389+Expenses!G397+Expenses!G405+Expenses!G425+Expenses!G433+Expenses!G441</f>
        <v>0</v>
      </c>
      <c r="D15" s="91">
        <f>Expenses!G374+Expenses!G382+Expenses!G390+Expenses!G398+Expenses!G406+Expenses!G426+Expenses!G434+Expenses!G442</f>
        <v>0</v>
      </c>
      <c r="E15" s="91">
        <f>Expenses!G448-'Exp Summary'!C15-'Exp Summary'!D15</f>
        <v>0</v>
      </c>
      <c r="F15" s="90">
        <f>SUM(C15:E15)</f>
        <v>0</v>
      </c>
    </row>
    <row r="16" spans="1:6" x14ac:dyDescent="0.2">
      <c r="A16" s="234">
        <v>3100</v>
      </c>
      <c r="B16" s="33" t="s">
        <v>181</v>
      </c>
      <c r="C16" s="91">
        <f>Expenses!G450</f>
        <v>61176</v>
      </c>
      <c r="D16" s="91">
        <f>Expenses!G451</f>
        <v>29840</v>
      </c>
      <c r="E16" s="91">
        <f>Expenses!G456-'Exp Summary'!C16-'Exp Summary'!D16</f>
        <v>80500</v>
      </c>
      <c r="F16" s="90">
        <f>SUM(C16:E16)</f>
        <v>171516</v>
      </c>
    </row>
    <row r="17" spans="1:6" ht="28.5" x14ac:dyDescent="0.2">
      <c r="A17" s="237">
        <v>4000</v>
      </c>
      <c r="B17" s="69" t="s">
        <v>178</v>
      </c>
      <c r="C17" s="162"/>
      <c r="D17" s="162"/>
      <c r="E17" s="91">
        <f>Expenses!G542</f>
        <v>0</v>
      </c>
      <c r="F17" s="90">
        <f>SUM(C17:E17)</f>
        <v>0</v>
      </c>
    </row>
    <row r="18" spans="1:6" x14ac:dyDescent="0.2">
      <c r="A18" s="234">
        <v>5000</v>
      </c>
      <c r="B18" s="33" t="s">
        <v>183</v>
      </c>
      <c r="C18" s="162"/>
      <c r="D18" s="162"/>
      <c r="E18" s="91">
        <f>Expenses!G543</f>
        <v>0</v>
      </c>
      <c r="F18" s="90">
        <f>SUM(C18:E18)</f>
        <v>0</v>
      </c>
    </row>
    <row r="19" spans="1:6" x14ac:dyDescent="0.2">
      <c r="A19" s="234">
        <v>6300</v>
      </c>
      <c r="B19" s="33" t="s">
        <v>179</v>
      </c>
      <c r="C19" s="162"/>
      <c r="D19" s="162"/>
      <c r="E19" s="162"/>
      <c r="F19" s="91">
        <f>Expenses!G546</f>
        <v>0</v>
      </c>
    </row>
    <row r="20" spans="1:6" ht="18" customHeight="1" x14ac:dyDescent="0.2">
      <c r="A20" s="234">
        <v>8000</v>
      </c>
      <c r="B20" s="167" t="s">
        <v>180</v>
      </c>
      <c r="C20" s="162"/>
      <c r="D20" s="162"/>
      <c r="E20" s="162"/>
      <c r="F20" s="91">
        <f>Expenses!G548+Expenses!G549</f>
        <v>310510</v>
      </c>
    </row>
    <row r="21" spans="1:6" ht="20.25" customHeight="1" thickBot="1" x14ac:dyDescent="0.3">
      <c r="A21" s="238" t="s">
        <v>360</v>
      </c>
      <c r="B21" s="168"/>
      <c r="C21" s="169">
        <f>SUM(C15:C20)</f>
        <v>61176</v>
      </c>
      <c r="D21" s="169">
        <f>SUM(D15:D20)</f>
        <v>29840</v>
      </c>
      <c r="E21" s="169">
        <f>SUM(E15:E20)</f>
        <v>80500</v>
      </c>
      <c r="F21" s="169">
        <f>SUM(F15:F20)</f>
        <v>482026</v>
      </c>
    </row>
    <row r="22" spans="1:6" ht="18.75" customHeight="1" thickBot="1" x14ac:dyDescent="0.3">
      <c r="A22" s="242" t="s">
        <v>367</v>
      </c>
      <c r="B22" s="243"/>
      <c r="C22" s="170">
        <f>C12+C21</f>
        <v>2218697</v>
      </c>
      <c r="D22" s="170">
        <f>D12+D21</f>
        <v>951602</v>
      </c>
      <c r="E22" s="170">
        <f>E12+E21</f>
        <v>1260170</v>
      </c>
      <c r="F22" s="170">
        <f>F12+F21</f>
        <v>4740979</v>
      </c>
    </row>
    <row r="23" spans="1:6" x14ac:dyDescent="0.2">
      <c r="A23" s="244"/>
      <c r="B23" s="48"/>
      <c r="C23" s="112"/>
      <c r="D23" s="112"/>
      <c r="E23" s="112"/>
      <c r="F23" s="111"/>
    </row>
    <row r="24" spans="1:6" ht="15" x14ac:dyDescent="0.25">
      <c r="A24" s="329" t="s">
        <v>499</v>
      </c>
      <c r="B24" s="330"/>
      <c r="C24" s="194" t="s">
        <v>204</v>
      </c>
      <c r="D24" s="67" t="s">
        <v>205</v>
      </c>
      <c r="E24" s="67" t="s">
        <v>206</v>
      </c>
      <c r="F24" s="67"/>
    </row>
    <row r="25" spans="1:6" ht="57.75" customHeight="1" thickBot="1" x14ac:dyDescent="0.25">
      <c r="B25" s="301" t="s">
        <v>480</v>
      </c>
      <c r="C25" s="160" t="s">
        <v>169</v>
      </c>
      <c r="D25" s="160" t="s">
        <v>170</v>
      </c>
      <c r="E25" s="160" t="s">
        <v>365</v>
      </c>
      <c r="F25" s="160" t="s">
        <v>364</v>
      </c>
    </row>
    <row r="26" spans="1:6" ht="15" x14ac:dyDescent="0.25">
      <c r="A26" s="233" t="s">
        <v>357</v>
      </c>
      <c r="B26" s="161"/>
      <c r="C26" s="78"/>
      <c r="D26" s="78"/>
      <c r="E26" s="78"/>
      <c r="F26" s="78"/>
    </row>
    <row r="27" spans="1:6" x14ac:dyDescent="0.2">
      <c r="A27" s="234">
        <v>100</v>
      </c>
      <c r="B27" s="33" t="s">
        <v>171</v>
      </c>
      <c r="C27" s="171">
        <f>Expenses!H8+Expenses!H15+Expenses!H22+Expenses!H31+Expenses!H38+Expenses!H45</f>
        <v>0</v>
      </c>
      <c r="D27" s="171">
        <f>Expenses!H9+Expenses!H16+Expenses!H23+Expenses!H32+Expenses!H39+Expenses!H46</f>
        <v>0</v>
      </c>
      <c r="E27" s="172">
        <f>Expenses!H28+Expenses!H51-C27-D27</f>
        <v>0</v>
      </c>
      <c r="F27" s="172">
        <f>SUM(C27:E27)</f>
        <v>0</v>
      </c>
    </row>
    <row r="28" spans="1:6" x14ac:dyDescent="0.2">
      <c r="A28" s="234">
        <v>200</v>
      </c>
      <c r="B28" s="33" t="s">
        <v>172</v>
      </c>
      <c r="C28" s="173">
        <f>Expenses!H65+Expenses!H72+Expenses!H79+Expenses!H88+Expenses!H95+Expenses!H102+Expenses!H122+Expenses!H129+Expenses!H136</f>
        <v>0</v>
      </c>
      <c r="D28" s="173">
        <f>Expenses!H66+Expenses!H73+Expenses!H80+Expenses!H89+Expenses!H96+Expenses!H103+Expenses!H123+Expenses!H130+Expenses!H137</f>
        <v>0</v>
      </c>
      <c r="E28" s="173">
        <f>Expenses!H85+Expenses!H108-'Exp Summary'!C28-C29</f>
        <v>0</v>
      </c>
      <c r="F28" s="172">
        <f t="shared" ref="F28:F34" si="1">SUM(C28:E28)</f>
        <v>0</v>
      </c>
    </row>
    <row r="29" spans="1:6" x14ac:dyDescent="0.2">
      <c r="A29" s="234">
        <v>300</v>
      </c>
      <c r="B29" s="33" t="s">
        <v>173</v>
      </c>
      <c r="C29" s="173">
        <f>Expenses!H145+Expenses!H152+Expenses!H159+Expenses!H178+Expenses!H185+Expenses!H192</f>
        <v>0</v>
      </c>
      <c r="D29" s="173">
        <f>Expenses!H146+Expenses!H153+Expenses!H160+Expenses!H179+Expenses!H186+Expenses!H193</f>
        <v>0</v>
      </c>
      <c r="E29" s="173">
        <f>Expenses!H165+Expenses!H198-C29-D29</f>
        <v>0</v>
      </c>
      <c r="F29" s="172">
        <f t="shared" si="1"/>
        <v>0</v>
      </c>
    </row>
    <row r="30" spans="1:6" x14ac:dyDescent="0.2">
      <c r="A30" s="234">
        <v>400</v>
      </c>
      <c r="B30" s="33" t="s">
        <v>174</v>
      </c>
      <c r="C30" s="173">
        <f>Expenses!H201+Expenses!H208+Expenses!H215+Expenses!H257+Expenses!H264+Expenses!H271+Expenses!H291+Expenses!H298+Expenses!H305</f>
        <v>0</v>
      </c>
      <c r="D30" s="173">
        <f>Expenses!H202+Expenses!H209+Expenses!H216+Expenses!H258+Expenses!H265+Expenses!H272+Expenses!H292+Expenses!H299+Expenses!H306</f>
        <v>0</v>
      </c>
      <c r="E30" s="173">
        <f>Expenses!H221+Expenses!H277+Expenses!H311-C30-D30</f>
        <v>0</v>
      </c>
      <c r="F30" s="172">
        <f t="shared" si="1"/>
        <v>0</v>
      </c>
    </row>
    <row r="31" spans="1:6" x14ac:dyDescent="0.2">
      <c r="A31" s="234">
        <v>500</v>
      </c>
      <c r="B31" s="33" t="s">
        <v>175</v>
      </c>
      <c r="C31" s="174">
        <v>0</v>
      </c>
      <c r="D31" s="174">
        <v>0</v>
      </c>
      <c r="E31" s="174">
        <v>0</v>
      </c>
      <c r="F31" s="172">
        <f t="shared" si="1"/>
        <v>0</v>
      </c>
    </row>
    <row r="32" spans="1:6" x14ac:dyDescent="0.2">
      <c r="A32" s="234">
        <v>600</v>
      </c>
      <c r="B32" s="33" t="s">
        <v>128</v>
      </c>
      <c r="C32" s="174">
        <v>0</v>
      </c>
      <c r="D32" s="174">
        <v>0</v>
      </c>
      <c r="E32" s="174">
        <v>0</v>
      </c>
      <c r="F32" s="172">
        <f t="shared" si="1"/>
        <v>0</v>
      </c>
    </row>
    <row r="33" spans="1:6" x14ac:dyDescent="0.2">
      <c r="A33" s="234">
        <v>800</v>
      </c>
      <c r="B33" s="33" t="s">
        <v>176</v>
      </c>
      <c r="C33" s="173">
        <f>Expenses!H318+Expenses!H325+Expenses!H332</f>
        <v>0</v>
      </c>
      <c r="D33" s="173">
        <f>Expenses!H319+Expenses!H326+Expenses!H333</f>
        <v>0</v>
      </c>
      <c r="E33" s="173">
        <f>Expenses!H338-C33-D33</f>
        <v>0</v>
      </c>
      <c r="F33" s="172">
        <f t="shared" si="1"/>
        <v>0</v>
      </c>
    </row>
    <row r="34" spans="1:6" x14ac:dyDescent="0.2">
      <c r="A34" s="234">
        <v>900</v>
      </c>
      <c r="B34" s="33" t="s">
        <v>359</v>
      </c>
      <c r="C34" s="175">
        <f>Expenses!H341+Expenses!H348+Expenses!H355</f>
        <v>0</v>
      </c>
      <c r="D34" s="173">
        <f>Expenses!H342+Expenses!H349+Expenses!H356</f>
        <v>0</v>
      </c>
      <c r="E34" s="173">
        <f>Expenses!H361-C34-D34</f>
        <v>0</v>
      </c>
      <c r="F34" s="172">
        <f t="shared" si="1"/>
        <v>0</v>
      </c>
    </row>
    <row r="35" spans="1:6" x14ac:dyDescent="0.2">
      <c r="A35" s="234" t="s">
        <v>358</v>
      </c>
      <c r="B35" s="33"/>
      <c r="C35" s="91">
        <f>SUM(C27:C34)</f>
        <v>0</v>
      </c>
      <c r="D35" s="91">
        <f>SUM(D27:D34)</f>
        <v>0</v>
      </c>
      <c r="E35" s="91">
        <f>SUM(E27:E34)</f>
        <v>0</v>
      </c>
      <c r="F35" s="89">
        <f>SUM(F27:F34)</f>
        <v>0</v>
      </c>
    </row>
    <row r="36" spans="1:6" x14ac:dyDescent="0.2">
      <c r="A36" s="234"/>
      <c r="B36" s="164"/>
      <c r="C36" s="165"/>
      <c r="D36" s="165"/>
      <c r="E36" s="165"/>
      <c r="F36" s="235"/>
    </row>
    <row r="37" spans="1:6" x14ac:dyDescent="0.2">
      <c r="A37" s="236" t="s">
        <v>198</v>
      </c>
      <c r="B37" s="33" t="s">
        <v>177</v>
      </c>
      <c r="C37" s="166"/>
      <c r="D37" s="166"/>
      <c r="E37" s="166"/>
      <c r="F37" s="91"/>
    </row>
    <row r="38" spans="1:6" x14ac:dyDescent="0.2">
      <c r="A38" s="234">
        <v>2000</v>
      </c>
      <c r="B38" s="33" t="s">
        <v>197</v>
      </c>
      <c r="C38" s="91">
        <f>Expenses!H373+Expenses!H381+Expenses!H389+Expenses!H397+Expenses!H405+Expenses!H425+Expenses!H433+Expenses!H441</f>
        <v>0</v>
      </c>
      <c r="D38" s="91">
        <f>Expenses!H374+Expenses!H382+Expenses!H390+Expenses!H398+Expenses!H406+Expenses!H426+Expenses!H434+Expenses!H442</f>
        <v>0</v>
      </c>
      <c r="E38" s="91">
        <f>Expenses!H448-C38-D38</f>
        <v>0</v>
      </c>
      <c r="F38" s="90">
        <f>SUM(C38:E38)</f>
        <v>0</v>
      </c>
    </row>
    <row r="39" spans="1:6" x14ac:dyDescent="0.2">
      <c r="A39" s="234">
        <v>3100</v>
      </c>
      <c r="B39" s="33" t="s">
        <v>181</v>
      </c>
      <c r="C39" s="91">
        <f>Expenses!H450</f>
        <v>0</v>
      </c>
      <c r="D39" s="91">
        <f>Expenses!H451</f>
        <v>0</v>
      </c>
      <c r="E39" s="91">
        <f>Expenses!H456-C39-D39</f>
        <v>0</v>
      </c>
      <c r="F39" s="90">
        <f>SUM(C39:E39)</f>
        <v>0</v>
      </c>
    </row>
    <row r="40" spans="1:6" ht="28.5" x14ac:dyDescent="0.2">
      <c r="A40" s="237">
        <v>4000</v>
      </c>
      <c r="B40" s="69" t="s">
        <v>178</v>
      </c>
      <c r="C40" s="162"/>
      <c r="D40" s="162"/>
      <c r="E40" s="91">
        <f>Expenses!H542</f>
        <v>0</v>
      </c>
      <c r="F40" s="90">
        <f>SUM(C40:E40)</f>
        <v>0</v>
      </c>
    </row>
    <row r="41" spans="1:6" x14ac:dyDescent="0.2">
      <c r="A41" s="234">
        <v>5000</v>
      </c>
      <c r="B41" s="33" t="s">
        <v>183</v>
      </c>
      <c r="C41" s="162"/>
      <c r="D41" s="162"/>
      <c r="E41" s="91">
        <f>Expenses!H543</f>
        <v>0</v>
      </c>
      <c r="F41" s="90">
        <f>SUM(C41:E41)</f>
        <v>0</v>
      </c>
    </row>
    <row r="42" spans="1:6" x14ac:dyDescent="0.2">
      <c r="A42" s="234">
        <v>6300</v>
      </c>
      <c r="B42" s="33" t="s">
        <v>179</v>
      </c>
      <c r="C42" s="162"/>
      <c r="D42" s="162"/>
      <c r="E42" s="162"/>
      <c r="F42" s="91">
        <f>Expenses!H546</f>
        <v>0</v>
      </c>
    </row>
    <row r="43" spans="1:6" ht="19.5" customHeight="1" x14ac:dyDescent="0.2">
      <c r="A43" s="234">
        <v>8000</v>
      </c>
      <c r="B43" s="167" t="s">
        <v>180</v>
      </c>
      <c r="C43" s="162"/>
      <c r="D43" s="162"/>
      <c r="E43" s="162"/>
      <c r="F43" s="91">
        <f>Expenses!H548+Expenses!H549</f>
        <v>0</v>
      </c>
    </row>
    <row r="44" spans="1:6" ht="15.75" thickBot="1" x14ac:dyDescent="0.3">
      <c r="A44" s="238" t="s">
        <v>360</v>
      </c>
      <c r="B44" s="168"/>
      <c r="C44" s="169">
        <f>SUM(C38:C43)</f>
        <v>0</v>
      </c>
      <c r="D44" s="169">
        <f>SUM(D38:D43)</f>
        <v>0</v>
      </c>
      <c r="E44" s="169">
        <f>SUM(E38:E43)</f>
        <v>0</v>
      </c>
      <c r="F44" s="169">
        <f>SUM(F38:F43)</f>
        <v>0</v>
      </c>
    </row>
    <row r="45" spans="1:6" ht="15.75" thickBot="1" x14ac:dyDescent="0.3">
      <c r="A45" s="239" t="s">
        <v>366</v>
      </c>
      <c r="B45" s="240"/>
      <c r="C45" s="241">
        <f>C35+C44</f>
        <v>0</v>
      </c>
      <c r="D45" s="241">
        <f>D35+D44</f>
        <v>0</v>
      </c>
      <c r="E45" s="241">
        <f>E35+E44</f>
        <v>0</v>
      </c>
      <c r="F45" s="241">
        <f>F35+F44</f>
        <v>0</v>
      </c>
    </row>
    <row r="46" spans="1:6" ht="12.75" customHeight="1" thickTop="1" x14ac:dyDescent="0.25">
      <c r="A46" s="245"/>
      <c r="C46" s="112"/>
      <c r="D46" s="112"/>
      <c r="E46" s="112"/>
      <c r="F46" s="112"/>
    </row>
    <row r="47" spans="1:6" x14ac:dyDescent="0.2">
      <c r="A47" s="52"/>
      <c r="B47" s="83" t="s">
        <v>488</v>
      </c>
      <c r="C47" s="28"/>
      <c r="D47" s="28"/>
      <c r="E47" s="3" t="s">
        <v>497</v>
      </c>
      <c r="F47" s="28"/>
    </row>
    <row r="48" spans="1:6" x14ac:dyDescent="0.2">
      <c r="A48" s="52"/>
      <c r="B48" s="52"/>
      <c r="C48" s="52"/>
      <c r="D48" s="28"/>
      <c r="E48" s="28"/>
      <c r="F48" s="28"/>
    </row>
    <row r="49" spans="1:6" x14ac:dyDescent="0.2">
      <c r="A49" s="52"/>
      <c r="B49" s="52" t="s">
        <v>500</v>
      </c>
      <c r="C49" s="28" t="s">
        <v>368</v>
      </c>
      <c r="D49" s="28"/>
      <c r="E49" s="28"/>
      <c r="F49" s="2">
        <v>43732</v>
      </c>
    </row>
    <row r="50" spans="1:6" x14ac:dyDescent="0.2">
      <c r="A50" s="52"/>
      <c r="B50" s="52"/>
      <c r="C50" s="28"/>
      <c r="D50" s="28"/>
      <c r="E50" s="28"/>
      <c r="F50" s="2"/>
    </row>
    <row r="51" spans="1:6" ht="15" x14ac:dyDescent="0.25">
      <c r="A51" s="327" t="s">
        <v>501</v>
      </c>
      <c r="B51" s="328"/>
      <c r="C51" s="194" t="s">
        <v>204</v>
      </c>
      <c r="D51" s="67" t="s">
        <v>205</v>
      </c>
      <c r="E51" s="67" t="s">
        <v>206</v>
      </c>
      <c r="F51" s="67"/>
    </row>
    <row r="52" spans="1:6" ht="57" customHeight="1" thickBot="1" x14ac:dyDescent="0.25">
      <c r="A52" s="325"/>
      <c r="B52" s="301" t="s">
        <v>480</v>
      </c>
      <c r="C52" s="255" t="s">
        <v>169</v>
      </c>
      <c r="D52" s="255" t="s">
        <v>170</v>
      </c>
      <c r="E52" s="255" t="s">
        <v>365</v>
      </c>
      <c r="F52" s="255" t="s">
        <v>364</v>
      </c>
    </row>
    <row r="53" spans="1:6" ht="15" x14ac:dyDescent="0.25">
      <c r="A53" s="254" t="s">
        <v>357</v>
      </c>
      <c r="B53" s="33"/>
      <c r="C53" s="78"/>
      <c r="D53" s="78"/>
      <c r="E53" s="78"/>
      <c r="F53" s="78"/>
    </row>
    <row r="54" spans="1:6" x14ac:dyDescent="0.2">
      <c r="A54" s="234">
        <v>100</v>
      </c>
      <c r="B54" s="33" t="s">
        <v>171</v>
      </c>
      <c r="C54" s="171">
        <f>Expenses!I8+Expenses!I15+Expenses!I22+Expenses!I31+Expenses!I38+Expenses!I45</f>
        <v>0</v>
      </c>
      <c r="D54" s="171">
        <f>Expenses!I9+Expenses!I16+Expenses!I23+Expenses!I32+Expenses!I39+Expenses!I46</f>
        <v>0</v>
      </c>
      <c r="E54" s="172">
        <f>Expenses!I10+Expenses!I11+Expenses!I12+Expenses!I13+Expenses!I17+Expenses!I18+Expenses!I19+Expenses!I20+Expenses!I24+Expenses!I25+Expenses!I26+Expenses!I27+Expenses!I33+Expenses!I34+Expenses!I35+Expenses!I36+Expenses!I40+Expenses!I41+Expenses!I42+Expenses!I43+Expenses!I47+Expenses!I48+Expenses!I49+Expenses!I50</f>
        <v>0</v>
      </c>
      <c r="F54" s="172">
        <f>SUM(C54:E54)</f>
        <v>0</v>
      </c>
    </row>
    <row r="55" spans="1:6" x14ac:dyDescent="0.2">
      <c r="A55" s="234">
        <v>200</v>
      </c>
      <c r="B55" s="33" t="s">
        <v>172</v>
      </c>
      <c r="C55" s="173">
        <f>Expenses!I65+Expenses!I72+Expenses!I79+Expenses!I88+Expenses!I95+Expenses!I102+Expenses!I122+Expenses!I129+Expenses!I136</f>
        <v>0</v>
      </c>
      <c r="D55" s="173">
        <f>Expenses!I66+Expenses!I73+Expenses!I80+Expenses!I89+Expenses!I96+Expenses!I103+Expenses!I123+Expenses!I130+Expenses!I137</f>
        <v>0</v>
      </c>
      <c r="E55" s="173">
        <f>Expenses!I67+Expenses!I68+Expenses!I69+Expenses!I70+Expenses!I74+Expenses!I75+Expenses!I76+Expenses!I77+Expenses!I81+Expenses!I82+Expenses!I83+Expenses!I84+Expenses!I90+Expenses!I91+Expenses!I92+Expenses!I93+Expenses!I97+Expenses!I98+Expenses!I99+Expenses!I100+Expenses!I104+Expenses!I105+Expenses!I106+Expenses!I107+Expenses!I124+Expenses!I125+Expenses!I126+Expenses!I127+Expenses!I131+Expenses!I132+Expenses!I133+Expenses!I134+Expenses!I138+Expenses!I139+Expenses!I140+Expenses!I141</f>
        <v>0</v>
      </c>
      <c r="F55" s="172">
        <f t="shared" ref="F55:F61" si="2">SUM(C55:E55)</f>
        <v>0</v>
      </c>
    </row>
    <row r="56" spans="1:6" x14ac:dyDescent="0.2">
      <c r="A56" s="234">
        <v>300</v>
      </c>
      <c r="B56" s="33" t="s">
        <v>173</v>
      </c>
      <c r="C56" s="173">
        <f>Expenses!I145+Expenses!I152+Expenses!I159+Expenses!I178+Expenses!I185+Expenses!I192</f>
        <v>0</v>
      </c>
      <c r="D56" s="173">
        <f>Expenses!I146+Expenses!I153+Expenses!I160+Expenses!I179+Expenses!I186+Expenses!I193</f>
        <v>0</v>
      </c>
      <c r="E56" s="173">
        <f>Expenses!I147+Expenses!I148+Expenses!I149+Expenses!I150+Expenses!I154+Expenses!I155+Expenses!I156+Expenses!I157+Expenses!I161+Expenses!I162+Expenses!I163+Expenses!I164+Expenses!I180+Expenses!I181+Expenses!I182+Expenses!I183+Expenses!I187+Expenses!I188+Expenses!I189+Expenses!I190+Expenses!I194+Expenses!I195+Expenses!I196+Expenses!I197</f>
        <v>0</v>
      </c>
      <c r="F56" s="172">
        <f t="shared" si="2"/>
        <v>0</v>
      </c>
    </row>
    <row r="57" spans="1:6" x14ac:dyDescent="0.2">
      <c r="A57" s="234">
        <v>400</v>
      </c>
      <c r="B57" s="33" t="s">
        <v>174</v>
      </c>
      <c r="C57" s="173">
        <f>Expenses!I201+Expenses!I208+Expenses!I215+Expenses!I257+Expenses!I264+Expenses!I271+Expenses!I291+Expenses!I298+Expenses!I305</f>
        <v>0</v>
      </c>
      <c r="D57" s="173">
        <f>Expenses!I202+Expenses!I209+Expenses!I216+Expenses!I258+Expenses!I265+Expenses!I272+Expenses!I292+Expenses!I299+Expenses!I306</f>
        <v>0</v>
      </c>
      <c r="E57" s="173">
        <f>Expenses!I203+Expenses!I204+Expenses!I205+Expenses!I206+Expenses!I210+Expenses!I211+Expenses!I212+Expenses!I213+Expenses!I217+Expenses!I218+Expenses!I219+Expenses!I220+Expenses!I259+Expenses!I260+Expenses!I261+Expenses!I262+Expenses!I266+Expenses!I267+Expenses!I268+Expenses!I269+Expenses!I273+Expenses!I274+Expenses!I275+Expenses!I276+Expenses!I293+Expenses!I294+Expenses!I295+Expenses!I296+Expenses!I300+Expenses!I301+Expenses!I302+Expenses!I303+Expenses!I307+Expenses!I308+Expenses!I309+Expenses!I310</f>
        <v>0</v>
      </c>
      <c r="F57" s="172">
        <f t="shared" si="2"/>
        <v>0</v>
      </c>
    </row>
    <row r="58" spans="1:6" x14ac:dyDescent="0.2">
      <c r="A58" s="234">
        <v>500</v>
      </c>
      <c r="B58" s="33" t="s">
        <v>175</v>
      </c>
      <c r="C58" s="174">
        <v>0</v>
      </c>
      <c r="D58" s="174">
        <v>0</v>
      </c>
      <c r="E58" s="174">
        <v>0</v>
      </c>
      <c r="F58" s="172">
        <f t="shared" si="2"/>
        <v>0</v>
      </c>
    </row>
    <row r="59" spans="1:6" x14ac:dyDescent="0.2">
      <c r="A59" s="234">
        <v>600</v>
      </c>
      <c r="B59" s="33" t="s">
        <v>128</v>
      </c>
      <c r="C59" s="174">
        <v>0</v>
      </c>
      <c r="D59" s="174">
        <v>0</v>
      </c>
      <c r="E59" s="174">
        <v>0</v>
      </c>
      <c r="F59" s="172">
        <f t="shared" si="2"/>
        <v>0</v>
      </c>
    </row>
    <row r="60" spans="1:6" x14ac:dyDescent="0.2">
      <c r="A60" s="234">
        <v>800</v>
      </c>
      <c r="B60" s="33" t="s">
        <v>176</v>
      </c>
      <c r="C60" s="173">
        <f>Expenses!I318+Expenses!I325+Expenses!I332</f>
        <v>0</v>
      </c>
      <c r="D60" s="173">
        <f>Expenses!I319+Expenses!I326+Expenses!I333</f>
        <v>0</v>
      </c>
      <c r="E60" s="173">
        <f>Expenses!I320+Expenses!I321+Expenses!I322+Expenses!I323+Expenses!I327+Expenses!I328+Expenses!I329+Expenses!I330+Expenses!I334+Expenses!I335+Expenses!I336+Expenses!I337</f>
        <v>0</v>
      </c>
      <c r="F60" s="172">
        <f t="shared" si="2"/>
        <v>0</v>
      </c>
    </row>
    <row r="61" spans="1:6" x14ac:dyDescent="0.2">
      <c r="A61" s="234">
        <v>900</v>
      </c>
      <c r="B61" s="33" t="s">
        <v>359</v>
      </c>
      <c r="C61" s="175">
        <f>Expenses!I341+Expenses!I348+Expenses!I355</f>
        <v>0</v>
      </c>
      <c r="D61" s="173">
        <f>Expenses!I342+Expenses!I349+Expenses!I356</f>
        <v>0</v>
      </c>
      <c r="E61" s="173">
        <f>Expenses!I343+Expenses!I344+Expenses!I345+Expenses!I346+Expenses!I350+Expenses!I351+Expenses!I352+Expenses!I353+Expenses!I357+Expenses!I358+Expenses!I359+Expenses!I360</f>
        <v>0</v>
      </c>
      <c r="F61" s="172">
        <f t="shared" si="2"/>
        <v>0</v>
      </c>
    </row>
    <row r="62" spans="1:6" x14ac:dyDescent="0.2">
      <c r="A62" s="234" t="s">
        <v>358</v>
      </c>
      <c r="B62" s="33"/>
      <c r="C62" s="91">
        <f>SUM(C54:C61)</f>
        <v>0</v>
      </c>
      <c r="D62" s="91">
        <f>SUM(D54:D61)</f>
        <v>0</v>
      </c>
      <c r="E62" s="91">
        <f>SUM(E54:E61)</f>
        <v>0</v>
      </c>
      <c r="F62" s="89">
        <f>SUM(F54:F61)</f>
        <v>0</v>
      </c>
    </row>
    <row r="63" spans="1:6" x14ac:dyDescent="0.2">
      <c r="A63" s="234"/>
      <c r="B63" s="164"/>
      <c r="C63" s="165"/>
      <c r="D63" s="165"/>
      <c r="E63" s="165"/>
      <c r="F63" s="235"/>
    </row>
    <row r="64" spans="1:6" x14ac:dyDescent="0.2">
      <c r="A64" s="236" t="s">
        <v>198</v>
      </c>
      <c r="B64" s="33" t="s">
        <v>177</v>
      </c>
      <c r="C64" s="166"/>
      <c r="D64" s="166"/>
      <c r="E64" s="166"/>
      <c r="F64" s="91"/>
    </row>
    <row r="65" spans="1:6" x14ac:dyDescent="0.2">
      <c r="A65" s="234">
        <v>2000</v>
      </c>
      <c r="B65" s="33" t="s">
        <v>197</v>
      </c>
      <c r="C65" s="91">
        <f>Expenses!I373+Expenses!I381+Expenses!I389+Expenses!I397+Expenses!I405+Expenses!I425+Expenses!I433+Expenses!I441</f>
        <v>0</v>
      </c>
      <c r="D65" s="91">
        <f>Expenses!I374+Expenses!I382+Expenses!I390+Expenses!I398+Expenses!I406+Expenses!I426+Expenses!I434+Expenses!I442</f>
        <v>0</v>
      </c>
      <c r="E65" s="91">
        <f>Expenses!I375+Expenses!I376+Expenses!I377+Expenses!I378+Expenses!I383+Expenses!I384+Expenses!I385+Expenses!I386+Expenses!I391+Expenses!I392+Expenses!I393+Expenses!I394+Expenses!I399+Expenses!I400+Expenses!I401+Expenses!I402+Expenses!I407+Expenses!I408+Expenses!I409+Expenses!I410+Expenses!I427+Expenses!I428+Expenses!I429+Expenses!I430+Expenses!I435+Expenses!I436+Expenses!I437+Expenses!I438+Expenses!I443+Expenses!I444+Expenses!I445+Expenses!I446</f>
        <v>0</v>
      </c>
      <c r="F65" s="90">
        <f>SUM(C65:E65)</f>
        <v>0</v>
      </c>
    </row>
    <row r="66" spans="1:6" x14ac:dyDescent="0.2">
      <c r="A66" s="234">
        <v>3100</v>
      </c>
      <c r="B66" s="33" t="s">
        <v>181</v>
      </c>
      <c r="C66" s="91">
        <f>Expenses!I450</f>
        <v>0</v>
      </c>
      <c r="D66" s="91">
        <f>Expenses!I451</f>
        <v>0</v>
      </c>
      <c r="E66" s="91">
        <f>Expenses!I452+Expenses!I453+Expenses!I454+Expenses!I455</f>
        <v>0</v>
      </c>
      <c r="F66" s="90">
        <f>SUM(C66:E66)</f>
        <v>0</v>
      </c>
    </row>
    <row r="67" spans="1:6" ht="28.5" x14ac:dyDescent="0.2">
      <c r="A67" s="237">
        <v>4000</v>
      </c>
      <c r="B67" s="69" t="s">
        <v>178</v>
      </c>
      <c r="C67" s="162"/>
      <c r="D67" s="162"/>
      <c r="E67" s="91">
        <f>Expenses!I542</f>
        <v>0</v>
      </c>
      <c r="F67" s="90">
        <f>SUM(C67:E67)</f>
        <v>0</v>
      </c>
    </row>
    <row r="68" spans="1:6" x14ac:dyDescent="0.2">
      <c r="A68" s="234">
        <v>5000</v>
      </c>
      <c r="B68" s="33" t="s">
        <v>183</v>
      </c>
      <c r="C68" s="162"/>
      <c r="D68" s="162"/>
      <c r="E68" s="91">
        <f>Expenses!I543</f>
        <v>0</v>
      </c>
      <c r="F68" s="90">
        <f>SUM(C68:E68)</f>
        <v>0</v>
      </c>
    </row>
    <row r="69" spans="1:6" x14ac:dyDescent="0.2">
      <c r="A69" s="234">
        <v>6300</v>
      </c>
      <c r="B69" s="33" t="s">
        <v>179</v>
      </c>
      <c r="C69" s="162"/>
      <c r="D69" s="162"/>
      <c r="E69" s="162"/>
      <c r="F69" s="91">
        <f>Expenses!I546</f>
        <v>0</v>
      </c>
    </row>
    <row r="70" spans="1:6" x14ac:dyDescent="0.2">
      <c r="A70" s="234">
        <v>8000</v>
      </c>
      <c r="B70" s="167" t="s">
        <v>180</v>
      </c>
      <c r="C70" s="162"/>
      <c r="D70" s="162"/>
      <c r="E70" s="162"/>
      <c r="F70" s="91">
        <f>Expenses!I548+Expenses!I549</f>
        <v>0</v>
      </c>
    </row>
    <row r="71" spans="1:6" ht="15.75" thickBot="1" x14ac:dyDescent="0.3">
      <c r="A71" s="238" t="s">
        <v>360</v>
      </c>
      <c r="B71" s="168"/>
      <c r="C71" s="169">
        <f>SUM(C65:C70)</f>
        <v>0</v>
      </c>
      <c r="D71" s="169">
        <f>SUM(D65:D70)</f>
        <v>0</v>
      </c>
      <c r="E71" s="169">
        <f>SUM(E65:E70)</f>
        <v>0</v>
      </c>
      <c r="F71" s="169">
        <f>SUM(F65:F70)</f>
        <v>0</v>
      </c>
    </row>
    <row r="72" spans="1:6" ht="15.75" thickBot="1" x14ac:dyDescent="0.3">
      <c r="A72" s="239" t="s">
        <v>425</v>
      </c>
      <c r="B72" s="240"/>
      <c r="C72" s="241">
        <f>C62+C71</f>
        <v>0</v>
      </c>
      <c r="D72" s="241">
        <f>D62+D71</f>
        <v>0</v>
      </c>
      <c r="E72" s="241">
        <f>E62+E71</f>
        <v>0</v>
      </c>
      <c r="F72" s="241">
        <f>F62+F71</f>
        <v>0</v>
      </c>
    </row>
    <row r="73" spans="1:6" ht="15.75" thickTop="1" x14ac:dyDescent="0.25">
      <c r="A73" s="245"/>
      <c r="C73" s="112"/>
      <c r="D73" s="112"/>
      <c r="E73" s="112"/>
      <c r="F73" s="112"/>
    </row>
    <row r="74" spans="1:6" x14ac:dyDescent="0.2">
      <c r="A74" s="52"/>
      <c r="B74" s="83" t="s">
        <v>488</v>
      </c>
      <c r="C74" s="28"/>
      <c r="D74" s="28"/>
      <c r="E74" s="3" t="s">
        <v>497</v>
      </c>
      <c r="F74" s="28"/>
    </row>
    <row r="75" spans="1:6" x14ac:dyDescent="0.2">
      <c r="A75" s="52"/>
      <c r="B75" s="52"/>
      <c r="C75" s="52"/>
      <c r="D75" s="28"/>
      <c r="E75" s="28"/>
      <c r="F75" s="28"/>
    </row>
    <row r="76" spans="1:6" x14ac:dyDescent="0.2">
      <c r="A76" s="52"/>
      <c r="B76" s="52" t="s">
        <v>500</v>
      </c>
      <c r="C76" s="28" t="s">
        <v>350</v>
      </c>
      <c r="D76" s="28"/>
      <c r="E76" s="28"/>
      <c r="F76" s="2">
        <v>43732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Enrollment-DSA</vt:lpstr>
      <vt:lpstr>Revenues</vt:lpstr>
      <vt:lpstr>Expenses</vt:lpstr>
      <vt:lpstr>Exp Summary</vt:lpstr>
      <vt:lpstr>'Enrollment-DSA'!Print_Area</vt:lpstr>
    </vt:vector>
  </TitlesOfParts>
  <Company>State of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Budgets 17-18</dc:title>
  <dc:creator>Dept. of Taxation</dc:creator>
  <cp:lastModifiedBy>Richard McNeel</cp:lastModifiedBy>
  <cp:lastPrinted>2019-06-07T22:08:08Z</cp:lastPrinted>
  <dcterms:created xsi:type="dcterms:W3CDTF">2002-08-27T23:27:13Z</dcterms:created>
  <dcterms:modified xsi:type="dcterms:W3CDTF">2019-10-01T19:38:07Z</dcterms:modified>
</cp:coreProperties>
</file>