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Client.Folders\TEACH Inc\20-21\"/>
    </mc:Choice>
  </mc:AlternateContent>
  <xr:revisionPtr revIDLastSave="0" documentId="13_ncr:1_{CDD424D6-8C8A-4B2A-9519-46C69BFF6FAB}" xr6:coauthVersionLast="45" xr6:coauthVersionMax="45" xr10:uidLastSave="{00000000-0000-0000-0000-000000000000}"/>
  <bookViews>
    <workbookView xWindow="-23148" yWindow="-108" windowWidth="23256" windowHeight="12576" firstSheet="1" activeTab="3" xr2:uid="{00000000-000D-0000-FFFF-FFFF00000000}"/>
  </bookViews>
  <sheets>
    <sheet name="Summary and Contact Data" sheetId="6" r:id="rId1"/>
    <sheet name="Achievement Data" sheetId="4" r:id="rId2"/>
    <sheet name="Other Achievement Data Info" sheetId="5" r:id="rId3"/>
    <sheet name="Audit Information" sheetId="7" r:id="rId4"/>
    <sheet name="Sheet1" sheetId="9" r:id="rId5"/>
    <sheet name="Other Audit Data Info" sheetId="8" r:id="rId6"/>
  </sheets>
  <definedNames>
    <definedName name="_xlnm.Print_Area" localSheetId="1">'Achievement Data'!$C$5:$AQ$14</definedName>
    <definedName name="_xlnm.Print_Titles" localSheetId="1">'Achievement Data'!$C:$J,'Achievement Data'!$5:$8</definedName>
    <definedName name="Z_FE609B12_881B_4D3A_A5D2_40CEDA1948BB_.wvu.PrintArea" localSheetId="1" hidden="1">'Achievement Data'!$C$5:$AQ$14</definedName>
    <definedName name="Z_FE609B12_881B_4D3A_A5D2_40CEDA1948BB_.wvu.PrintTitles" localSheetId="1" hidden="1">'Achievement Data'!$C:$J,'Achievement Data'!$5:$8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3" i="7" l="1"/>
  <c r="Y13" i="7"/>
  <c r="X13" i="7"/>
  <c r="W13" i="7"/>
  <c r="V13" i="7"/>
  <c r="Z12" i="7"/>
  <c r="Y12" i="7"/>
  <c r="X12" i="7"/>
  <c r="W12" i="7"/>
  <c r="V12" i="7"/>
  <c r="Y11" i="7"/>
  <c r="X11" i="7"/>
  <c r="W11" i="7"/>
  <c r="V11" i="7"/>
  <c r="Z11" i="7" s="1"/>
  <c r="Y10" i="7"/>
  <c r="X10" i="7"/>
  <c r="W10" i="7"/>
  <c r="V10" i="7"/>
  <c r="Z10" i="7" s="1"/>
  <c r="Y9" i="7"/>
  <c r="X9" i="7"/>
  <c r="W9" i="7"/>
  <c r="V9" i="7"/>
  <c r="Z9" i="7" s="1"/>
  <c r="Z18" i="7"/>
  <c r="Z17" i="7"/>
  <c r="Z16" i="7"/>
  <c r="Z15" i="7"/>
  <c r="P11" i="7"/>
  <c r="P10" i="7"/>
  <c r="O13" i="7"/>
  <c r="O12" i="7"/>
  <c r="O11" i="7"/>
  <c r="O10" i="7"/>
  <c r="O9" i="7"/>
  <c r="L13" i="7"/>
  <c r="K13" i="7"/>
  <c r="K12" i="7"/>
  <c r="K11" i="7"/>
  <c r="K10" i="7"/>
  <c r="K9" i="7"/>
  <c r="O31" i="7"/>
  <c r="O30" i="7"/>
  <c r="O29" i="7"/>
  <c r="X18" i="7"/>
  <c r="W18" i="7"/>
  <c r="V18" i="7"/>
  <c r="X17" i="7"/>
  <c r="W17" i="7"/>
  <c r="V17" i="7"/>
  <c r="X16" i="7"/>
  <c r="W16" i="7"/>
  <c r="V16" i="7"/>
  <c r="X15" i="7"/>
  <c r="W15" i="7"/>
  <c r="V15" i="7"/>
  <c r="O18" i="7"/>
  <c r="O17" i="7"/>
  <c r="O16" i="7"/>
  <c r="O15" i="7"/>
  <c r="Y15" i="7" s="1"/>
  <c r="K34" i="7"/>
  <c r="Y34" i="7" s="1"/>
  <c r="K31" i="7"/>
  <c r="K30" i="7"/>
  <c r="K29" i="7"/>
  <c r="Y29" i="7" s="1"/>
  <c r="K27" i="7"/>
  <c r="K26" i="7"/>
  <c r="K25" i="7"/>
  <c r="K23" i="7"/>
  <c r="K22" i="7"/>
  <c r="K21" i="7"/>
  <c r="K20" i="7"/>
  <c r="K18" i="7"/>
  <c r="K17" i="7"/>
  <c r="K16" i="7"/>
  <c r="K15" i="7"/>
  <c r="X23" i="7"/>
  <c r="W23" i="7"/>
  <c r="V23" i="7"/>
  <c r="Z23" i="7" s="1"/>
  <c r="X22" i="7"/>
  <c r="W22" i="7"/>
  <c r="V22" i="7"/>
  <c r="Z22" i="7" s="1"/>
  <c r="X21" i="7"/>
  <c r="W21" i="7"/>
  <c r="V21" i="7"/>
  <c r="Z21" i="7" s="1"/>
  <c r="X20" i="7"/>
  <c r="W20" i="7"/>
  <c r="V20" i="7"/>
  <c r="Z20" i="7" s="1"/>
  <c r="O27" i="7"/>
  <c r="O26" i="7"/>
  <c r="O25" i="7"/>
  <c r="O23" i="7"/>
  <c r="O22" i="7"/>
  <c r="O21" i="7"/>
  <c r="O20" i="7"/>
  <c r="X27" i="7"/>
  <c r="W27" i="7"/>
  <c r="V27" i="7"/>
  <c r="Z27" i="7" s="1"/>
  <c r="X26" i="7"/>
  <c r="W26" i="7"/>
  <c r="V26" i="7"/>
  <c r="Z26" i="7" s="1"/>
  <c r="X25" i="7"/>
  <c r="W25" i="7"/>
  <c r="V25" i="7"/>
  <c r="Z25" i="7" s="1"/>
  <c r="V29" i="7"/>
  <c r="Z29" i="7" s="1"/>
  <c r="X31" i="7"/>
  <c r="W31" i="7"/>
  <c r="V31" i="7"/>
  <c r="Z31" i="7" s="1"/>
  <c r="X30" i="7"/>
  <c r="W30" i="7"/>
  <c r="V30" i="7"/>
  <c r="Z30" i="7" s="1"/>
  <c r="X29" i="7"/>
  <c r="W29" i="7"/>
  <c r="X34" i="7"/>
  <c r="W34" i="7"/>
  <c r="V34" i="7"/>
  <c r="X33" i="7"/>
  <c r="W33" i="7"/>
  <c r="V33" i="7"/>
  <c r="Z33" i="7" s="1"/>
  <c r="J33" i="7"/>
  <c r="K33" i="7" s="1"/>
  <c r="Y33" i="7" s="1"/>
  <c r="Y31" i="7" l="1"/>
  <c r="Y30" i="7"/>
  <c r="Y17" i="7"/>
  <c r="Y18" i="7"/>
  <c r="Y20" i="7"/>
  <c r="Y16" i="7"/>
  <c r="Y25" i="7"/>
  <c r="Y23" i="7"/>
  <c r="Y21" i="7"/>
  <c r="Y22" i="7"/>
  <c r="Y27" i="7"/>
  <c r="Y26" i="7"/>
  <c r="AL12" i="4" l="1"/>
  <c r="AC12" i="4"/>
  <c r="T12" i="4"/>
  <c r="M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Patrick J. Gavin</author>
  </authors>
  <commentList>
    <comment ref="A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If your state only administers an ELA exam </t>
        </r>
        <r>
          <rPr>
            <b/>
            <u/>
            <sz val="9"/>
            <color indexed="81"/>
            <rFont val="Tahoma"/>
            <family val="2"/>
          </rPr>
          <t>and not</t>
        </r>
        <r>
          <rPr>
            <b/>
            <sz val="9"/>
            <color indexed="81"/>
            <rFont val="Tahoma"/>
            <family val="2"/>
          </rPr>
          <t xml:space="preserve"> Reading, please include the ELA results here</t>
        </r>
      </text>
    </comment>
    <comment ref="C8" authorId="0" shapeId="0" xr:uid="{00000000-0006-0000-0100-000002000000}">
      <text>
        <r>
          <rPr>
            <sz val="9"/>
            <color rgb="FF000000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100-000003000000}">
      <text>
        <r>
          <rPr>
            <sz val="9"/>
            <color rgb="FF000000"/>
            <rFont val="Tahoma"/>
            <family val="2"/>
          </rPr>
          <t xml:space="preserve">Unique number assigned to each campus/school of the organization by the state
</t>
        </r>
      </text>
    </comment>
    <comment ref="G8" authorId="0" shapeId="0" xr:uid="{00000000-0006-0000-0100-000004000000}">
      <text>
        <r>
          <rPr>
            <sz val="9"/>
            <color rgb="FF000000"/>
            <rFont val="Tahoma"/>
            <family val="2"/>
          </rPr>
          <t>Indicates whether you are entering data for the school, district or state</t>
        </r>
      </text>
    </comment>
    <comment ref="H8" authorId="0" shapeId="0" xr:uid="{00000000-0006-0000-0100-000005000000}">
      <text>
        <r>
          <rPr>
            <sz val="9"/>
            <color rgb="FF000000"/>
            <rFont val="Tahoma"/>
            <family val="2"/>
          </rPr>
          <t>For a given academic year, it is the year in which the</t>
        </r>
        <r>
          <rPr>
            <b/>
            <sz val="9"/>
            <color rgb="FF000000"/>
            <rFont val="Tahoma"/>
            <family val="2"/>
          </rPr>
          <t xml:space="preserve"> spring term</t>
        </r>
        <r>
          <rPr>
            <sz val="9"/>
            <color rgb="FF000000"/>
            <rFont val="Tahoma"/>
            <family val="2"/>
          </rPr>
          <t xml:space="preserve"> exists (e.g. the academic year 2010-2011 would be expressed as 2011)</t>
        </r>
      </text>
    </comment>
    <comment ref="I8" authorId="1" shapeId="0" xr:uid="{00000000-0006-0000-0100-000006000000}">
      <text>
        <r>
          <rPr>
            <sz val="9"/>
            <color rgb="FF000000"/>
            <rFont val="Tahoma"/>
            <family val="2"/>
          </rPr>
          <t xml:space="preserve">The name of the state test administered to the cohort (e.g., California Standards Test or CST)
</t>
        </r>
      </text>
    </comment>
    <comment ref="J8" authorId="0" shapeId="0" xr:uid="{00000000-0006-0000-0100-000007000000}">
      <text>
        <r>
          <rPr>
            <sz val="9"/>
            <color rgb="FF000000"/>
            <rFont val="Tahoma"/>
            <family val="2"/>
          </rPr>
          <t>Rating on A-F, Star Scale, etc.</t>
        </r>
      </text>
    </comment>
    <comment ref="M8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N8" authorId="0" shapeId="0" xr:uid="{00000000-0006-0000-0100-000009000000}">
      <text>
        <r>
          <rPr>
            <sz val="9"/>
            <color rgb="FF000000"/>
            <rFont val="Tahoma"/>
            <family val="2"/>
          </rPr>
          <t xml:space="preserve">Students that qualify for Free and Reduced Lunch (FRL)
</t>
        </r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O8" authorId="0" shapeId="0" xr:uid="{00000000-0006-0000-0100-00000A000000}">
      <text>
        <r>
          <rPr>
            <sz val="9"/>
            <color rgb="FF000000"/>
            <rFont val="Tahoma"/>
            <family val="2"/>
          </rPr>
          <t>Reported English Language Learner classification as defined by your operating state</t>
        </r>
      </text>
    </comment>
    <comment ref="P8" authorId="0" shapeId="0" xr:uid="{00000000-0006-0000-0100-00000B000000}">
      <text>
        <r>
          <rPr>
            <sz val="9"/>
            <color indexed="81"/>
            <rFont val="Tahoma"/>
            <family val="2"/>
          </rPr>
          <t>Reported Special Education classification as defined by your operating state</t>
        </r>
      </text>
    </comment>
    <comment ref="Q8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R8" authorId="0" shapeId="0" xr:uid="{00000000-0006-0000-0100-00000D000000}">
      <text>
        <r>
          <rPr>
            <sz val="9"/>
            <color rgb="FF000000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S8" authorId="0" shapeId="0" xr:uid="{00000000-0006-0000-0100-00000E000000}">
      <text>
        <r>
          <rPr>
            <sz val="9"/>
            <color rgb="FF000000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T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U8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 xml:space="preserve">Note: </t>
        </r>
        <r>
          <rPr>
            <sz val="9"/>
            <color rgb="FF000000"/>
            <rFont val="Tahoma"/>
            <family val="2"/>
          </rPr>
          <t>Leave this column blank if your state only has four proficiency bands</t>
        </r>
      </text>
    </comment>
    <comment ref="AC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AD8" authorId="0" shapeId="0" xr:uid="{3CC4A328-EB86-E944-ACAE-AF0046934813}">
      <text>
        <r>
          <rPr>
            <b/>
            <sz val="9"/>
            <color rgb="FF000000"/>
            <rFont val="Tahoma"/>
            <family val="2"/>
          </rPr>
          <t xml:space="preserve">Note: </t>
        </r>
        <r>
          <rPr>
            <sz val="9"/>
            <color rgb="FF000000"/>
            <rFont val="Tahoma"/>
            <family val="2"/>
          </rPr>
          <t>Leave this column blank if your state only has four proficiency bands</t>
        </r>
      </text>
    </comment>
    <comment ref="AL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Conditional formatting is included in this cell to ensure the proper summation of the following proficiency bands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</commentList>
</comments>
</file>

<file path=xl/sharedStrings.xml><?xml version="1.0" encoding="utf-8"?>
<sst xmlns="http://schemas.openxmlformats.org/spreadsheetml/2006/main" count="391" uniqueCount="231">
  <si>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</si>
  <si>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</si>
  <si>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</si>
  <si>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Entity Description Data</t>
  </si>
  <si>
    <t>Student Demographic Information</t>
  </si>
  <si>
    <t>State</t>
  </si>
  <si>
    <t>Entity ID</t>
  </si>
  <si>
    <t>School ID</t>
  </si>
  <si>
    <t>Comparison Entity</t>
  </si>
  <si>
    <t>Assessment Year</t>
  </si>
  <si>
    <t xml:space="preserve">Test Name </t>
  </si>
  <si>
    <t># students tested</t>
  </si>
  <si>
    <t># students no score</t>
  </si>
  <si>
    <t>Charter</t>
  </si>
  <si>
    <t>Grades Served</t>
  </si>
  <si>
    <t>Grades Tested</t>
  </si>
  <si>
    <t>School</t>
  </si>
  <si>
    <t>Level</t>
  </si>
  <si>
    <t>OTHER INFORMATION</t>
  </si>
  <si>
    <t>- Fill in the yellow cells with any additional notes necessary to explain the data</t>
  </si>
  <si>
    <t xml:space="preserve">All CMO Schools </t>
  </si>
  <si>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</si>
  <si>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</si>
  <si>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</si>
  <si>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</si>
  <si>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</si>
  <si>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</si>
  <si>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</si>
  <si>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Contact Name</t>
  </si>
  <si>
    <t>Contact Title</t>
  </si>
  <si>
    <t>Contact Email</t>
  </si>
  <si>
    <t>Contact Phone</t>
  </si>
  <si>
    <t>Authorizing Organization</t>
  </si>
  <si>
    <t>- Discrepancies between publicly avaliable  data and reported data must be thoroughly explained on next tab</t>
  </si>
  <si>
    <t>School/Campus Statewide Accountability Rating</t>
  </si>
  <si>
    <t>INDEPENDENT AUDIT DATA</t>
  </si>
  <si>
    <t>CMO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</si>
  <si>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</si>
  <si>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</si>
  <si>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</si>
  <si>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</si>
  <si>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</si>
  <si>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</si>
  <si>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</si>
  <si>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</si>
  <si>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</si>
  <si>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</si>
  <si>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</si>
  <si>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</si>
  <si>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</si>
  <si>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</si>
  <si>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</si>
  <si>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</si>
  <si>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</si>
  <si>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</si>
  <si>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</si>
  <si>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</si>
  <si>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</si>
  <si>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Please use this space to include any additional information you would like SPCSA to know about the data you are submitting</t>
  </si>
  <si>
    <t>School/Entity Name (as it appears on Independent Audit)</t>
  </si>
  <si>
    <t>Net Position (Beginning of Year)</t>
  </si>
  <si>
    <t>Net Position (End of Year)</t>
  </si>
  <si>
    <t>CA</t>
  </si>
  <si>
    <t>19-64733-0122242</t>
  </si>
  <si>
    <t>5-8</t>
  </si>
  <si>
    <t>9-12</t>
  </si>
  <si>
    <t>19-64733-0129627</t>
  </si>
  <si>
    <t>TEACH Academy of Technologies</t>
  </si>
  <si>
    <t>TEACH Prep Mildred S. Cunningham &amp; Edith H. Morris Elementary</t>
  </si>
  <si>
    <t>TEACH Tech Charter High School</t>
  </si>
  <si>
    <t>CAASPP (ELA and Math); CAST (Science)</t>
  </si>
  <si>
    <t>MS (5-8)</t>
  </si>
  <si>
    <t>HS (9-12)</t>
  </si>
  <si>
    <t>N/A</t>
  </si>
  <si>
    <t>5-8 (CAASPP); 5 and 8 (CAST)</t>
  </si>
  <si>
    <t>11 (CAASPP); once in HS (CAST)</t>
  </si>
  <si>
    <t>2018-19 Total # Students Enrolled</t>
  </si>
  <si>
    <t>2018-19 Total # FRL</t>
  </si>
  <si>
    <t>2018-19 Total # ELL</t>
  </si>
  <si>
    <t>2018-19 Total # SPED</t>
  </si>
  <si>
    <t>423 -- 98%</t>
  </si>
  <si>
    <t>111 -- 26%</t>
  </si>
  <si>
    <t>35 -- 8%</t>
  </si>
  <si>
    <t>2018-19 Total # Black Students</t>
  </si>
  <si>
    <t>134 -- 31%</t>
  </si>
  <si>
    <t>2018-19 Total # Hispanic Students</t>
  </si>
  <si>
    <t>2018-19 Total # Native American Students</t>
  </si>
  <si>
    <t>TK-12</t>
  </si>
  <si>
    <t>LAUSD</t>
  </si>
  <si>
    <t>% students Not Met</t>
  </si>
  <si>
    <t>% Students Nearly Met</t>
  </si>
  <si>
    <t>% Students Met</t>
  </si>
  <si>
    <t>% Students Exceed</t>
  </si>
  <si>
    <t>All Students</t>
  </si>
  <si>
    <t>Black</t>
  </si>
  <si>
    <t>Hispanic</t>
  </si>
  <si>
    <t>EL</t>
  </si>
  <si>
    <t>Socioeconomically Disadvantaged (SED)</t>
  </si>
  <si>
    <t>+/- Prior Year</t>
  </si>
  <si>
    <t>SED</t>
  </si>
  <si>
    <t>CA Dashboard -- Math (from 2019 CAASPP results)</t>
  </si>
  <si>
    <t>CA Dashboard -- ELA (from 2019 CAASPP results)</t>
  </si>
  <si>
    <t>Science (from 2019 CAST test)</t>
  </si>
  <si>
    <t>19-64733-0138305</t>
  </si>
  <si>
    <t>75 -- 94%</t>
  </si>
  <si>
    <t>36 -- 45%</t>
  </si>
  <si>
    <t>2 -- 3%</t>
  </si>
  <si>
    <t>31 -- 39%</t>
  </si>
  <si>
    <t>48 -- 60%</t>
  </si>
  <si>
    <t>0 -- 0%</t>
  </si>
  <si>
    <t>288 -- 67%</t>
  </si>
  <si>
    <t>2 -- 0.5%</t>
  </si>
  <si>
    <t>346 -- 95%</t>
  </si>
  <si>
    <t>53 -- 15%</t>
  </si>
  <si>
    <t>27 -- 7%</t>
  </si>
  <si>
    <t>135 -- 37%</t>
  </si>
  <si>
    <t>226 -- 62%</t>
  </si>
  <si>
    <t>1 -- 0.3%</t>
  </si>
  <si>
    <t>-113.6</t>
  </si>
  <si>
    <t>+16</t>
  </si>
  <si>
    <t>-127</t>
  </si>
  <si>
    <t>-106.8</t>
  </si>
  <si>
    <t>-127.4</t>
  </si>
  <si>
    <t>-115</t>
  </si>
  <si>
    <t>-120.3</t>
  </si>
  <si>
    <t>-11.7</t>
  </si>
  <si>
    <t>-154.2</t>
  </si>
  <si>
    <t>-102.6</t>
  </si>
  <si>
    <t>-142.7</t>
  </si>
  <si>
    <t>-113.4</t>
  </si>
  <si>
    <t>-55.9</t>
  </si>
  <si>
    <t>+9.3</t>
  </si>
  <si>
    <t>-57.6</t>
  </si>
  <si>
    <t>-54.6</t>
  </si>
  <si>
    <t>-78.5</t>
  </si>
  <si>
    <t>-57</t>
  </si>
  <si>
    <t>-19.7</t>
  </si>
  <si>
    <t>-38.6</t>
  </si>
  <si>
    <t>-48.5</t>
  </si>
  <si>
    <t>-4.6</t>
  </si>
  <si>
    <t>-76.6</t>
  </si>
  <si>
    <t>-10.5</t>
  </si>
  <si>
    <t>Three Nearest LAUSD Schools' Average</t>
  </si>
  <si>
    <t>-145.9</t>
  </si>
  <si>
    <t>-173.1</t>
  </si>
  <si>
    <t>-92.4</t>
  </si>
  <si>
    <t>-90.8</t>
  </si>
  <si>
    <t>+5.2</t>
  </si>
  <si>
    <t>-51.7</t>
  </si>
  <si>
    <t>-32.5</t>
  </si>
  <si>
    <t>-62.4</t>
  </si>
  <si>
    <t>-33.5</t>
  </si>
  <si>
    <t>-23.7</t>
  </si>
  <si>
    <t>+5.5</t>
  </si>
  <si>
    <t>-87.5</t>
  </si>
  <si>
    <t>-64.3</t>
  </si>
  <si>
    <t>-83.2</t>
  </si>
  <si>
    <t>-64.2</t>
  </si>
  <si>
    <t>2.9</t>
  </si>
  <si>
    <t>-87.9</t>
  </si>
  <si>
    <t>-62.2</t>
  </si>
  <si>
    <t>-68.6</t>
  </si>
  <si>
    <t>-63.7</t>
  </si>
  <si>
    <t>-2.5</t>
  </si>
  <si>
    <t>+3.7</t>
  </si>
  <si>
    <t>-47.6</t>
  </si>
  <si>
    <t>-26.6</t>
  </si>
  <si>
    <t>-45.1</t>
  </si>
  <si>
    <t>-30.1</t>
  </si>
  <si>
    <t>Los Angeles</t>
  </si>
  <si>
    <t>Monique Woodley</t>
  </si>
  <si>
    <t>Principal</t>
  </si>
  <si>
    <t>mwoodley@teachps.org</t>
  </si>
  <si>
    <t>(323) 872-0707</t>
  </si>
  <si>
    <t>Sharon Rhee</t>
  </si>
  <si>
    <t>srhee@teachps.org</t>
  </si>
  <si>
    <t>(323) 872-0708</t>
  </si>
  <si>
    <t>Suzette Torres</t>
  </si>
  <si>
    <t>storres@teachps.org</t>
  </si>
  <si>
    <t>(323) 872-0809</t>
  </si>
  <si>
    <t>Los Angeles Unified School District Board of Education</t>
  </si>
  <si>
    <t>Specialist, Charter Schools Division</t>
  </si>
  <si>
    <t>Elementary (TK-5)</t>
  </si>
  <si>
    <t>currently TK-2; at capacity TK-5</t>
  </si>
  <si>
    <t>N/A (testing in CA starts in grade 3)</t>
  </si>
  <si>
    <t>0*</t>
  </si>
  <si>
    <t>*The 2019 CA Dashboard report for TEACH Prep (ES) shows test results for ELA and Math, but TEACH ES did not have any eligible test-takers as all students were grades TK-1 that year and testing begins with grade 3.  (See https://data1.cde.ca.gov/dataquest/dqcensus/EnrGrdYears.aspx?cds=19647330138305&amp;agglevel=school&amp;year=2019-20 for TEACH ES enrollment.)</t>
  </si>
  <si>
    <t xml:space="preserve">We are still trying to have this report corrected with the CA Department of Education.  </t>
  </si>
  <si>
    <t xml:space="preserve">Notably, when searching the CAASPP test result database, no results for TEACH Prep (ES) are produced:  https://caaspp-elpac.cde.ca.gov/caaspp/Search?ps=true&amp;lstTestYear=2019&amp;lstTestType=B&amp;lstGroup=1&amp;lstSchoolType=A&amp;lstCounty=00&amp;lstDistrict=00000&amp;lstSchool=0000000&amp;keyword=TEACH.  </t>
  </si>
  <si>
    <t>Three Nearest LAUSD Schools' Average**</t>
  </si>
  <si>
    <t xml:space="preserve">which intentionally serve some of the "hardest to serve" students within LAUSD.  </t>
  </si>
  <si>
    <t xml:space="preserve">**LAUSD provides charter schools with information about the nearest "traditional" district schools their students would otherwise enroll in, for comparison purposes.  This is particularly critical contextual information for a charter schools like TEACH, </t>
  </si>
  <si>
    <t>3-8, 11</t>
  </si>
  <si>
    <t>5-8, 11</t>
  </si>
  <si>
    <t>-97.1</t>
  </si>
  <si>
    <t>-93.1</t>
  </si>
  <si>
    <t>+/- Difference Between TEACH and Nearby Schools Avg</t>
  </si>
  <si>
    <t>+32.4</t>
  </si>
  <si>
    <t>+52.8</t>
  </si>
  <si>
    <t>+36.5</t>
  </si>
  <si>
    <t>+71.1</t>
  </si>
  <si>
    <t>359 -- 96%</t>
  </si>
  <si>
    <t>80 -- 23%</t>
  </si>
  <si>
    <t>29 -- 7%</t>
  </si>
  <si>
    <t>125 -- 34%</t>
  </si>
  <si>
    <t>240 -- 64&amp;</t>
  </si>
  <si>
    <t>+35.5</t>
  </si>
  <si>
    <t>+11.8</t>
  </si>
  <si>
    <t>-50.4</t>
  </si>
  <si>
    <t>+2</t>
  </si>
  <si>
    <t>-92.2</t>
  </si>
  <si>
    <t>+41.7</t>
  </si>
  <si>
    <t>-41.5</t>
  </si>
  <si>
    <t>-47</t>
  </si>
  <si>
    <t>-78.2</t>
  </si>
  <si>
    <t>-50</t>
  </si>
  <si>
    <t>1 -- 0.4%</t>
  </si>
  <si>
    <t>19647330122242</t>
  </si>
  <si>
    <t>1206</t>
  </si>
  <si>
    <t>o</t>
  </si>
  <si>
    <t>19647330129627</t>
  </si>
  <si>
    <t>1658</t>
  </si>
  <si>
    <t>TEACH Tech Charter High</t>
  </si>
  <si>
    <t>19647330138305</t>
  </si>
  <si>
    <t>TEACH Preparatory Mildred S. Cunningham &amp; Edith H. Morris Elementary</t>
  </si>
  <si>
    <t>Released from Restriction</t>
  </si>
  <si>
    <t>Adjustments/Restat of Beg Net Assets</t>
  </si>
  <si>
    <t>Eliminations Liabilities</t>
  </si>
  <si>
    <t>Eliminations Assets</t>
  </si>
  <si>
    <t>Cunningham &amp; Morris, LLC</t>
  </si>
  <si>
    <t>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</si>
</sst>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40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8" fillId="15" borderId="0" xfId="1" applyFont="1" applyFill="1" applyBorder="1" applyProtection="1"/>
    <xf numFmtId="0" fontId="9" fillId="15" borderId="0" xfId="1" applyFont="1" applyFill="1" applyBorder="1" applyProtection="1"/>
    <xf numFmtId="0" fontId="10" fillId="15" borderId="0" xfId="1" applyFont="1" applyFill="1" applyProtection="1"/>
    <xf numFmtId="0" fontId="11" fillId="15" borderId="0" xfId="2" applyFont="1" applyFill="1" applyProtection="1"/>
    <xf numFmtId="0" fontId="12" fillId="15" borderId="0" xfId="1" applyFont="1" applyFill="1" applyBorder="1" applyAlignment="1" applyProtection="1">
      <alignment vertical="center"/>
    </xf>
    <xf numFmtId="0" fontId="9" fillId="15" borderId="0" xfId="1" applyFont="1" applyFill="1" applyBorder="1" applyAlignment="1" applyProtection="1"/>
    <xf numFmtId="0" fontId="12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Protection="1"/>
    <xf numFmtId="0" fontId="9" fillId="16" borderId="2" xfId="1" applyFont="1" applyFill="1" applyBorder="1" applyAlignment="1" applyProtection="1"/>
    <xf numFmtId="0" fontId="9" fillId="16" borderId="2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horizontal="center" vertical="center"/>
    </xf>
    <xf numFmtId="49" fontId="13" fillId="17" borderId="4" xfId="1" applyNumberFormat="1" applyFont="1" applyFill="1" applyBorder="1" applyAlignment="1" applyProtection="1">
      <alignment horizontal="center"/>
    </xf>
    <xf numFmtId="49" fontId="13" fillId="17" borderId="19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49" fontId="14" fillId="18" borderId="6" xfId="1" applyNumberFormat="1" applyFont="1" applyFill="1" applyBorder="1" applyAlignment="1" applyProtection="1">
      <alignment horizontal="center" wrapText="1"/>
    </xf>
    <xf numFmtId="49" fontId="14" fillId="18" borderId="7" xfId="1" applyNumberFormat="1" applyFont="1" applyFill="1" applyBorder="1" applyAlignment="1" applyProtection="1">
      <alignment horizontal="center" wrapText="1"/>
    </xf>
    <xf numFmtId="49" fontId="14" fillId="18" borderId="8" xfId="1" applyNumberFormat="1" applyFont="1" applyFill="1" applyBorder="1" applyAlignment="1" applyProtection="1">
      <alignment horizontal="center" wrapText="1"/>
    </xf>
    <xf numFmtId="49" fontId="14" fillId="18" borderId="21" xfId="1" applyNumberFormat="1" applyFont="1" applyFill="1" applyBorder="1" applyAlignment="1" applyProtection="1">
      <alignment horizontal="center" wrapText="1"/>
    </xf>
    <xf numFmtId="0" fontId="14" fillId="18" borderId="7" xfId="1" applyFont="1" applyFill="1" applyBorder="1" applyAlignment="1" applyProtection="1">
      <alignment horizontal="center" wrapText="1"/>
    </xf>
    <xf numFmtId="49" fontId="14" fillId="18" borderId="19" xfId="1" applyNumberFormat="1" applyFont="1" applyFill="1" applyBorder="1" applyAlignment="1" applyProtection="1">
      <alignment horizontal="center" wrapText="1"/>
    </xf>
    <xf numFmtId="49" fontId="14" fillId="18" borderId="22" xfId="1" applyNumberFormat="1" applyFont="1" applyFill="1" applyBorder="1" applyAlignment="1" applyProtection="1">
      <alignment horizontal="center" wrapText="1"/>
    </xf>
    <xf numFmtId="0" fontId="14" fillId="18" borderId="6" xfId="1" applyFont="1" applyFill="1" applyBorder="1" applyAlignment="1" applyProtection="1">
      <alignment horizontal="center" wrapText="1"/>
    </xf>
    <xf numFmtId="0" fontId="14" fillId="18" borderId="8" xfId="1" applyFont="1" applyFill="1" applyBorder="1" applyAlignment="1" applyProtection="1">
      <alignment horizontal="center" wrapText="1"/>
    </xf>
    <xf numFmtId="49" fontId="9" fillId="19" borderId="9" xfId="1" applyNumberFormat="1" applyFont="1" applyFill="1" applyBorder="1" applyAlignment="1" applyProtection="1">
      <alignment horizontal="center"/>
      <protection locked="0"/>
    </xf>
    <xf numFmtId="49" fontId="9" fillId="19" borderId="10" xfId="1" applyNumberFormat="1" applyFont="1" applyFill="1" applyBorder="1" applyAlignment="1" applyProtection="1">
      <alignment horizontal="center"/>
      <protection locked="0"/>
    </xf>
    <xf numFmtId="0" fontId="9" fillId="0" borderId="10" xfId="1" applyNumberFormat="1" applyFont="1" applyFill="1" applyBorder="1" applyAlignment="1" applyProtection="1">
      <alignment horizontal="center"/>
    </xf>
    <xf numFmtId="0" fontId="9" fillId="0" borderId="27" xfId="1" applyNumberFormat="1" applyFont="1" applyFill="1" applyBorder="1" applyAlignment="1" applyProtection="1">
      <alignment horizontal="center"/>
    </xf>
    <xf numFmtId="0" fontId="9" fillId="0" borderId="7" xfId="1" applyNumberFormat="1" applyFont="1" applyFill="1" applyBorder="1" applyAlignment="1" applyProtection="1">
      <alignment horizontal="center"/>
    </xf>
    <xf numFmtId="0" fontId="9" fillId="19" borderId="28" xfId="1" applyFont="1" applyFill="1" applyBorder="1" applyAlignment="1" applyProtection="1">
      <alignment horizontal="center" vertical="center"/>
      <protection locked="0"/>
    </xf>
    <xf numFmtId="0" fontId="9" fillId="19" borderId="10" xfId="1" applyNumberFormat="1" applyFont="1" applyFill="1" applyBorder="1" applyAlignment="1" applyProtection="1">
      <alignment horizontal="center"/>
    </xf>
    <xf numFmtId="0" fontId="9" fillId="19" borderId="10" xfId="1" applyNumberFormat="1" applyFont="1" applyFill="1" applyBorder="1" applyAlignment="1" applyProtection="1">
      <alignment horizontal="center"/>
      <protection locked="0"/>
    </xf>
    <xf numFmtId="0" fontId="9" fillId="0" borderId="10" xfId="1" applyFont="1" applyFill="1" applyBorder="1" applyAlignment="1" applyProtection="1">
      <alignment horizontal="center" vertical="center"/>
    </xf>
    <xf numFmtId="0" fontId="9" fillId="19" borderId="10" xfId="1" applyFont="1" applyFill="1" applyBorder="1" applyAlignment="1" applyProtection="1">
      <alignment horizontal="center" vertical="center"/>
      <protection locked="0"/>
    </xf>
    <xf numFmtId="49" fontId="9" fillId="19" borderId="13" xfId="1" applyNumberFormat="1" applyFont="1" applyFill="1" applyBorder="1" applyAlignment="1" applyProtection="1">
      <alignment horizontal="center"/>
      <protection locked="0"/>
    </xf>
    <xf numFmtId="49" fontId="9" fillId="19" borderId="12" xfId="1" applyNumberFormat="1" applyFont="1" applyFill="1" applyBorder="1" applyAlignment="1" applyProtection="1">
      <alignment horizontal="center"/>
      <protection locked="0"/>
    </xf>
    <xf numFmtId="0" fontId="9" fillId="0" borderId="12" xfId="1" applyNumberFormat="1" applyFont="1" applyFill="1" applyBorder="1" applyAlignment="1" applyProtection="1">
      <alignment horizontal="center"/>
    </xf>
    <xf numFmtId="0" fontId="9" fillId="0" borderId="25" xfId="1" applyNumberFormat="1" applyFont="1" applyFill="1" applyBorder="1" applyAlignment="1" applyProtection="1">
      <alignment horizontal="center"/>
    </xf>
    <xf numFmtId="0" fontId="9" fillId="19" borderId="26" xfId="1" applyFont="1" applyFill="1" applyBorder="1" applyAlignment="1" applyProtection="1">
      <alignment horizontal="center" vertical="center"/>
      <protection locked="0"/>
    </xf>
    <xf numFmtId="0" fontId="9" fillId="19" borderId="12" xfId="1" applyNumberFormat="1" applyFont="1" applyFill="1" applyBorder="1" applyAlignment="1" applyProtection="1">
      <alignment horizontal="center"/>
    </xf>
    <xf numFmtId="0" fontId="9" fillId="19" borderId="12" xfId="1" applyNumberFormat="1" applyFont="1" applyFill="1" applyBorder="1" applyAlignment="1" applyProtection="1">
      <alignment horizontal="center"/>
      <protection locked="0"/>
    </xf>
    <xf numFmtId="0" fontId="9" fillId="0" borderId="12" xfId="1" applyFont="1" applyFill="1" applyBorder="1" applyAlignment="1" applyProtection="1">
      <alignment horizontal="center" vertical="center"/>
    </xf>
    <xf numFmtId="0" fontId="9" fillId="19" borderId="12" xfId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 applyProtection="1">
      <alignment horizontal="center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0" fontId="9" fillId="0" borderId="16" xfId="1" applyNumberFormat="1" applyFont="1" applyFill="1" applyBorder="1" applyAlignment="1" applyProtection="1">
      <alignment horizontal="center"/>
    </xf>
    <xf numFmtId="0" fontId="9" fillId="19" borderId="16" xfId="1" applyFont="1" applyFill="1" applyBorder="1" applyAlignment="1" applyProtection="1">
      <alignment horizontal="center" vertical="center"/>
      <protection locked="0"/>
    </xf>
    <xf numFmtId="0" fontId="9" fillId="19" borderId="16" xfId="1" applyNumberFormat="1" applyFont="1" applyFill="1" applyBorder="1" applyAlignment="1" applyProtection="1">
      <alignment horizontal="center"/>
    </xf>
    <xf numFmtId="0" fontId="9" fillId="18" borderId="12" xfId="1" applyNumberFormat="1" applyFont="1" applyFill="1" applyBorder="1" applyAlignment="1" applyProtection="1">
      <alignment horizontal="center"/>
    </xf>
    <xf numFmtId="0" fontId="9" fillId="19" borderId="18" xfId="1" applyFont="1" applyFill="1" applyBorder="1" applyAlignment="1" applyProtection="1">
      <alignment horizontal="center" vertical="center"/>
      <protection locked="0"/>
    </xf>
    <xf numFmtId="0" fontId="9" fillId="18" borderId="16" xfId="1" applyNumberFormat="1" applyFont="1" applyFill="1" applyBorder="1" applyAlignment="1" applyProtection="1">
      <alignment horizontal="center"/>
    </xf>
    <xf numFmtId="49" fontId="9" fillId="19" borderId="23" xfId="1" applyNumberFormat="1" applyFont="1" applyFill="1" applyBorder="1" applyAlignment="1" applyProtection="1">
      <alignment horizontal="center"/>
      <protection locked="0"/>
    </xf>
    <xf numFmtId="49" fontId="9" fillId="19" borderId="17" xfId="1" applyNumberFormat="1" applyFont="1" applyFill="1" applyBorder="1" applyAlignment="1" applyProtection="1">
      <alignment horizontal="center"/>
      <protection locked="0"/>
    </xf>
    <xf numFmtId="0" fontId="9" fillId="19" borderId="17" xfId="1" applyFont="1" applyFill="1" applyBorder="1" applyAlignment="1" applyProtection="1">
      <alignment horizontal="center" vertical="center"/>
      <protection locked="0"/>
    </xf>
    <xf numFmtId="0" fontId="9" fillId="18" borderId="12" xfId="1" applyNumberFormat="1" applyFont="1" applyFill="1" applyBorder="1" applyAlignment="1" applyProtection="1">
      <alignment horizontal="center"/>
      <protection locked="0"/>
    </xf>
    <xf numFmtId="49" fontId="9" fillId="16" borderId="0" xfId="1" applyNumberFormat="1" applyFont="1" applyFill="1" applyBorder="1" applyAlignment="1" applyProtection="1">
      <alignment horizontal="left"/>
    </xf>
    <xf numFmtId="49" fontId="9" fillId="16" borderId="0" xfId="1" applyNumberFormat="1" applyFont="1" applyFill="1" applyBorder="1" applyAlignment="1" applyProtection="1">
      <alignment horizontal="center"/>
    </xf>
    <xf numFmtId="0" fontId="9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>
      <alignment horizontal="center" vertical="center"/>
    </xf>
    <xf numFmtId="49" fontId="8" fillId="15" borderId="0" xfId="1" applyNumberFormat="1" applyFont="1" applyFill="1" applyBorder="1"/>
    <xf numFmtId="0" fontId="9" fillId="15" borderId="0" xfId="1" applyFont="1" applyFill="1" applyBorder="1"/>
    <xf numFmtId="49" fontId="10" fillId="15" borderId="0" xfId="1" applyNumberFormat="1" applyFont="1" applyFill="1"/>
    <xf numFmtId="0" fontId="11" fillId="15" borderId="0" xfId="2" applyFont="1" applyFill="1"/>
    <xf numFmtId="0" fontId="12" fillId="15" borderId="0" xfId="1" applyFont="1" applyFill="1" applyBorder="1" applyAlignment="1">
      <alignment vertical="center"/>
    </xf>
    <xf numFmtId="0" fontId="9" fillId="15" borderId="0" xfId="1" applyFont="1" applyFill="1" applyBorder="1" applyAlignment="1"/>
    <xf numFmtId="0" fontId="12" fillId="15" borderId="0" xfId="1" applyFont="1" applyFill="1" applyBorder="1" applyAlignment="1">
      <alignment horizontal="center" vertical="center"/>
    </xf>
    <xf numFmtId="0" fontId="9" fillId="15" borderId="0" xfId="1" applyFont="1" applyFill="1" applyBorder="1" applyAlignment="1">
      <alignment horizontal="center" vertical="center"/>
    </xf>
    <xf numFmtId="0" fontId="9" fillId="16" borderId="0" xfId="1" applyFont="1" applyFill="1"/>
    <xf numFmtId="0" fontId="9" fillId="16" borderId="0" xfId="1" applyFont="1" applyFill="1" applyBorder="1" applyAlignment="1" applyProtection="1">
      <alignment horizontal="center" vertical="center"/>
    </xf>
    <xf numFmtId="0" fontId="15" fillId="20" borderId="29" xfId="0" applyFont="1" applyFill="1" applyBorder="1" applyAlignment="1">
      <alignment wrapText="1"/>
    </xf>
    <xf numFmtId="0" fontId="15" fillId="20" borderId="19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5" fillId="20" borderId="31" xfId="0" applyFont="1" applyFill="1" applyBorder="1" applyAlignment="1">
      <alignment horizontal="center" wrapText="1"/>
    </xf>
    <xf numFmtId="0" fontId="15" fillId="20" borderId="2" xfId="0" applyFont="1" applyFill="1" applyBorder="1" applyAlignment="1">
      <alignment horizontal="center" wrapText="1"/>
    </xf>
    <xf numFmtId="0" fontId="15" fillId="20" borderId="32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15" borderId="0" xfId="1" quotePrefix="1" applyFont="1" applyFill="1" applyBorder="1" applyAlignment="1" applyProtection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16" borderId="0" xfId="1" applyFont="1" applyFill="1" applyBorder="1" applyProtection="1"/>
    <xf numFmtId="0" fontId="19" fillId="0" borderId="0" xfId="1" applyFont="1" applyFill="1" applyBorder="1" applyProtection="1"/>
    <xf numFmtId="0" fontId="10" fillId="15" borderId="0" xfId="1" quotePrefix="1" applyFont="1" applyFill="1" applyProtection="1"/>
    <xf numFmtId="0" fontId="9" fillId="19" borderId="27" xfId="1" applyNumberFormat="1" applyFont="1" applyFill="1" applyBorder="1" applyAlignment="1" applyProtection="1">
      <alignment horizontal="center"/>
    </xf>
    <xf numFmtId="0" fontId="9" fillId="19" borderId="25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9" fillId="16" borderId="0" xfId="1" applyFont="1" applyFill="1" applyBorder="1" applyAlignment="1" applyProtection="1">
      <alignment vertical="center"/>
    </xf>
    <xf numFmtId="49" fontId="20" fillId="18" borderId="33" xfId="1" applyNumberFormat="1" applyFont="1" applyFill="1" applyBorder="1" applyAlignment="1" applyProtection="1">
      <alignment horizontal="center" wrapText="1"/>
    </xf>
    <xf numFmtId="49" fontId="20" fillId="18" borderId="20" xfId="1" applyNumberFormat="1" applyFont="1" applyFill="1" applyBorder="1" applyAlignment="1" applyProtection="1">
      <alignment horizontal="center" wrapText="1"/>
    </xf>
    <xf numFmtId="49" fontId="20" fillId="18" borderId="34" xfId="1" applyNumberFormat="1" applyFont="1" applyFill="1" applyBorder="1" applyAlignment="1" applyProtection="1">
      <alignment horizontal="center" wrapText="1"/>
    </xf>
    <xf numFmtId="0" fontId="20" fillId="18" borderId="20" xfId="1" applyFont="1" applyFill="1" applyBorder="1" applyAlignment="1" applyProtection="1">
      <alignment horizontal="center" wrapText="1"/>
    </xf>
    <xf numFmtId="0" fontId="9" fillId="16" borderId="0" xfId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wrapText="1"/>
    </xf>
    <xf numFmtId="49" fontId="9" fillId="19" borderId="12" xfId="1" applyNumberFormat="1" applyFont="1" applyFill="1" applyBorder="1" applyAlignment="1" applyProtection="1">
      <alignment horizontal="center" wrapText="1"/>
      <protection locked="0"/>
    </xf>
    <xf numFmtId="0" fontId="9" fillId="19" borderId="28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/>
      <protection locked="0"/>
    </xf>
    <xf numFmtId="0" fontId="14" fillId="18" borderId="7" xfId="1" quotePrefix="1" applyFont="1" applyFill="1" applyBorder="1" applyAlignment="1" applyProtection="1">
      <alignment horizontal="center" wrapText="1"/>
    </xf>
    <xf numFmtId="49" fontId="9" fillId="19" borderId="10" xfId="1" applyNumberFormat="1" applyFont="1" applyFill="1" applyBorder="1" applyAlignment="1" applyProtection="1">
      <alignment horizontal="center" wrapText="1"/>
      <protection locked="0"/>
    </xf>
    <xf numFmtId="49" fontId="9" fillId="19" borderId="10" xfId="1" applyNumberFormat="1" applyFont="1" applyFill="1" applyBorder="1" applyAlignment="1" applyProtection="1">
      <alignment horizontal="center" vertical="center"/>
      <protection locked="0"/>
    </xf>
    <xf numFmtId="49" fontId="9" fillId="19" borderId="12" xfId="1" applyNumberFormat="1" applyFont="1" applyFill="1" applyBorder="1" applyAlignment="1" applyProtection="1">
      <alignment horizontal="center" vertical="center"/>
      <protection locked="0"/>
    </xf>
    <xf numFmtId="10" fontId="9" fillId="19" borderId="12" xfId="1" applyNumberFormat="1" applyFont="1" applyFill="1" applyBorder="1" applyAlignment="1" applyProtection="1">
      <alignment horizontal="center" vertical="center"/>
      <protection locked="0"/>
    </xf>
    <xf numFmtId="49" fontId="9" fillId="19" borderId="17" xfId="1" applyNumberFormat="1" applyFont="1" applyFill="1" applyBorder="1" applyAlignment="1" applyProtection="1">
      <alignment horizontal="center" vertical="center"/>
      <protection locked="0"/>
    </xf>
    <xf numFmtId="10" fontId="9" fillId="19" borderId="10" xfId="1" applyNumberFormat="1" applyFont="1" applyFill="1" applyBorder="1" applyAlignment="1" applyProtection="1">
      <alignment horizontal="center" vertical="center"/>
      <protection locked="0"/>
    </xf>
    <xf numFmtId="10" fontId="9" fillId="19" borderId="17" xfId="1" applyNumberFormat="1" applyFont="1" applyFill="1" applyBorder="1" applyAlignment="1" applyProtection="1">
      <alignment horizontal="center" vertical="center"/>
      <protection locked="0"/>
    </xf>
    <xf numFmtId="0" fontId="9" fillId="19" borderId="14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1" applyNumberFormat="1" applyFont="1" applyFill="1" applyBorder="1" applyAlignment="1" applyProtection="1">
      <alignment horizontal="center" wrapText="1"/>
    </xf>
    <xf numFmtId="0" fontId="24" fillId="0" borderId="0" xfId="138"/>
    <xf numFmtId="0" fontId="9" fillId="19" borderId="10" xfId="1" applyNumberFormat="1" applyFont="1" applyFill="1" applyBorder="1" applyAlignment="1" applyProtection="1">
      <alignment horizontal="center" vertical="center"/>
    </xf>
    <xf numFmtId="3" fontId="23" fillId="19" borderId="12" xfId="0" applyNumberFormat="1" applyFont="1" applyFill="1" applyBorder="1" applyAlignment="1">
      <alignment horizontal="center" vertical="center"/>
    </xf>
    <xf numFmtId="9" fontId="23" fillId="19" borderId="12" xfId="0" applyNumberFormat="1" applyFont="1" applyFill="1" applyBorder="1" applyAlignment="1">
      <alignment horizontal="center" vertical="center"/>
    </xf>
    <xf numFmtId="10" fontId="9" fillId="19" borderId="10" xfId="1" applyNumberFormat="1" applyFont="1" applyFill="1" applyBorder="1" applyAlignment="1" applyProtection="1">
      <alignment horizontal="center" vertical="center"/>
    </xf>
    <xf numFmtId="0" fontId="9" fillId="19" borderId="17" xfId="1" applyNumberFormat="1" applyFont="1" applyFill="1" applyBorder="1" applyAlignment="1" applyProtection="1">
      <alignment horizontal="center" vertical="center"/>
    </xf>
    <xf numFmtId="3" fontId="23" fillId="19" borderId="26" xfId="0" applyNumberFormat="1" applyFont="1" applyFill="1" applyBorder="1" applyAlignment="1">
      <alignment horizontal="center" vertical="center"/>
    </xf>
    <xf numFmtId="9" fontId="23" fillId="19" borderId="26" xfId="137" applyFont="1" applyFill="1" applyBorder="1" applyAlignment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0" fillId="23" borderId="0" xfId="0" applyFill="1"/>
    <xf numFmtId="0" fontId="9" fillId="16" borderId="0" xfId="1" applyNumberFormat="1" applyFont="1" applyFill="1" applyBorder="1" applyAlignment="1" applyProtection="1">
      <alignment horizontal="left"/>
    </xf>
    <xf numFmtId="0" fontId="9" fillId="16" borderId="0" xfId="1" applyFont="1" applyFill="1" applyBorder="1" applyAlignment="1" applyProtection="1">
      <alignment horizontal="left" vertical="center"/>
    </xf>
    <xf numFmtId="49" fontId="23" fillId="19" borderId="12" xfId="1" applyNumberFormat="1" applyFont="1" applyFill="1" applyBorder="1" applyAlignment="1" applyProtection="1">
      <alignment horizontal="center" vertical="center"/>
      <protection locked="0"/>
    </xf>
    <xf numFmtId="49" fontId="9" fillId="19" borderId="28" xfId="1" applyNumberFormat="1" applyFont="1" applyFill="1" applyBorder="1" applyAlignment="1" applyProtection="1">
      <alignment horizontal="center" vertical="center"/>
      <protection locked="0"/>
    </xf>
    <xf numFmtId="49" fontId="9" fillId="19" borderId="12" xfId="1" quotePrefix="1" applyNumberFormat="1" applyFont="1" applyFill="1" applyBorder="1" applyAlignment="1" applyProtection="1">
      <alignment horizontal="center" vertical="center"/>
      <protection locked="0"/>
    </xf>
    <xf numFmtId="0" fontId="9" fillId="19" borderId="12" xfId="1" quotePrefix="1" applyFont="1" applyFill="1" applyBorder="1" applyAlignment="1" applyProtection="1">
      <alignment horizontal="center" vertical="center"/>
      <protection locked="0"/>
    </xf>
    <xf numFmtId="0" fontId="9" fillId="19" borderId="11" xfId="1" applyFont="1" applyFill="1" applyBorder="1" applyAlignment="1" applyProtection="1">
      <alignment horizontal="center"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9" fillId="19" borderId="24" xfId="1" applyNumberFormat="1" applyFont="1" applyFill="1" applyBorder="1" applyAlignment="1" applyProtection="1">
      <alignment horizontal="center" vertical="center"/>
      <protection locked="0"/>
    </xf>
    <xf numFmtId="0" fontId="9" fillId="19" borderId="10" xfId="1" applyNumberFormat="1" applyFont="1" applyFill="1" applyBorder="1" applyAlignment="1" applyProtection="1">
      <alignment horizontal="center" vertical="center" wrapText="1"/>
    </xf>
    <xf numFmtId="0" fontId="9" fillId="19" borderId="10" xfId="1" applyNumberFormat="1" applyFont="1" applyFill="1" applyBorder="1" applyAlignment="1" applyProtection="1">
      <alignment horizontal="center" vertical="center"/>
      <protection locked="0"/>
    </xf>
    <xf numFmtId="49" fontId="9" fillId="19" borderId="12" xfId="1" applyNumberFormat="1" applyFont="1" applyFill="1" applyBorder="1" applyAlignment="1" applyProtection="1">
      <alignment horizontal="center" vertical="center"/>
    </xf>
    <xf numFmtId="49" fontId="9" fillId="19" borderId="12" xfId="1" applyNumberFormat="1" applyFont="1" applyFill="1" applyBorder="1" applyAlignment="1" applyProtection="1">
      <alignment horizontal="center" vertical="center" wrapText="1"/>
    </xf>
    <xf numFmtId="0" fontId="9" fillId="19" borderId="12" xfId="1" applyNumberFormat="1" applyFont="1" applyFill="1" applyBorder="1" applyAlignment="1" applyProtection="1">
      <alignment horizontal="center" vertical="center"/>
      <protection locked="0"/>
    </xf>
    <xf numFmtId="0" fontId="9" fillId="19" borderId="12" xfId="1" applyNumberFormat="1" applyFont="1" applyFill="1" applyBorder="1" applyAlignment="1" applyProtection="1">
      <alignment horizontal="center" vertical="center" wrapText="1"/>
    </xf>
    <xf numFmtId="0" fontId="9" fillId="19" borderId="12" xfId="1" applyNumberFormat="1" applyFont="1" applyFill="1" applyBorder="1" applyAlignment="1" applyProtection="1">
      <alignment horizontal="center" vertical="center"/>
    </xf>
    <xf numFmtId="0" fontId="15" fillId="21" borderId="29" xfId="0" applyFont="1" applyFill="1" applyBorder="1" applyAlignment="1">
      <alignment horizontal="center" wrapText="1"/>
    </xf>
    <xf numFmtId="0" fontId="15" fillId="21" borderId="19" xfId="0" applyFont="1" applyFill="1" applyBorder="1" applyAlignment="1">
      <alignment horizontal="center" wrapText="1"/>
    </xf>
    <xf numFmtId="0" fontId="15" fillId="21" borderId="30" xfId="0" applyFont="1" applyFill="1" applyBorder="1" applyAlignment="1">
      <alignment horizontal="center" wrapText="1"/>
    </xf>
    <xf numFmtId="0" fontId="15" fillId="22" borderId="19" xfId="0" applyFont="1" applyFill="1" applyBorder="1" applyAlignment="1">
      <alignment horizontal="center" wrapText="1"/>
    </xf>
    <xf numFmtId="0" fontId="15" fillId="22" borderId="30" xfId="0" applyFont="1" applyFill="1" applyBorder="1" applyAlignment="1">
      <alignment horizontal="center" wrapText="1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3" xfId="1" applyNumberFormat="1" applyFont="1" applyFill="1" applyBorder="1" applyAlignment="1" applyProtection="1">
      <alignment horizontal="center"/>
    </xf>
    <xf numFmtId="49" fontId="13" fillId="17" borderId="4" xfId="1" applyNumberFormat="1" applyFont="1" applyFill="1" applyBorder="1" applyAlignment="1" applyProtection="1">
      <alignment horizontal="center"/>
    </xf>
    <xf numFmtId="49" fontId="13" fillId="17" borderId="5" xfId="1" applyNumberFormat="1" applyFont="1" applyFill="1" applyBorder="1" applyAlignment="1" applyProtection="1">
      <alignment horizontal="center"/>
    </xf>
    <xf numFmtId="0" fontId="13" fillId="17" borderId="3" xfId="1" applyFont="1" applyFill="1" applyBorder="1" applyAlignment="1" applyProtection="1">
      <alignment horizontal="center"/>
    </xf>
    <xf numFmtId="0" fontId="13" fillId="17" borderId="4" xfId="1" applyFont="1" applyFill="1" applyBorder="1" applyAlignment="1" applyProtection="1">
      <alignment horizontal="center"/>
    </xf>
    <xf numFmtId="0" fontId="13" fillId="17" borderId="5" xfId="1" applyFont="1" applyFill="1" applyBorder="1" applyAlignment="1" applyProtection="1">
      <alignment horizontal="center"/>
    </xf>
    <xf numFmtId="0" fontId="14" fillId="19" borderId="18" xfId="1" applyFont="1" applyFill="1" applyBorder="1" applyAlignment="1" applyProtection="1">
      <alignment horizontal="left" vertical="top" wrapText="1"/>
      <protection locked="0"/>
    </xf>
    <xf numFmtId="0" fontId="14" fillId="19" borderId="20" xfId="1" applyFont="1" applyFill="1" applyBorder="1" applyAlignment="1" applyProtection="1">
      <alignment horizontal="left" vertical="top" wrapText="1"/>
      <protection locked="0"/>
    </xf>
    <xf numFmtId="0" fontId="14" fillId="19" borderId="17" xfId="1" applyFont="1" applyFill="1" applyBorder="1" applyAlignment="1" applyProtection="1">
      <alignment horizontal="left" vertical="top" wrapText="1"/>
      <protection locked="0"/>
    </xf>
    <xf numFmtId="168" fontId="9" fillId="19" borderId="10" xfId="139" applyNumberFormat="1" applyFont="1" applyFill="1" applyBorder="1" applyAlignment="1" applyProtection="1">
      <alignment horizontal="center" vertical="center"/>
      <protection locked="0"/>
    </xf>
    <xf numFmtId="168" fontId="9" fillId="19" borderId="10" xfId="139" applyNumberFormat="1" applyFont="1" applyFill="1" applyBorder="1" applyAlignment="1" applyProtection="1">
      <alignment horizontal="center"/>
    </xf>
    <xf numFmtId="168" fontId="9" fillId="19" borderId="26" xfId="139" applyNumberFormat="1" applyFont="1" applyFill="1" applyBorder="1" applyAlignment="1" applyProtection="1">
      <alignment horizontal="center" vertical="center"/>
      <protection locked="0"/>
    </xf>
    <xf numFmtId="168" fontId="9" fillId="19" borderId="12" xfId="139" applyNumberFormat="1" applyFont="1" applyFill="1" applyBorder="1" applyAlignment="1" applyProtection="1">
      <alignment horizontal="center"/>
    </xf>
    <xf numFmtId="168" fontId="9" fillId="19" borderId="10" xfId="139" applyNumberFormat="1" applyFont="1" applyFill="1" applyBorder="1" applyAlignment="1" applyProtection="1">
      <alignment horizontal="center"/>
      <protection locked="0"/>
    </xf>
    <xf numFmtId="168" fontId="9" fillId="19" borderId="12" xfId="139" applyNumberFormat="1" applyFont="1" applyFill="1" applyBorder="1" applyAlignment="1" applyProtection="1">
      <alignment horizontal="center"/>
      <protection locked="0"/>
    </xf>
    <xf numFmtId="168" fontId="9" fillId="19" borderId="12" xfId="139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wrapText="1"/>
    </xf>
    <xf numFmtId="0" fontId="9" fillId="19" borderId="36" xfId="1" applyNumberFormat="1" applyFont="1" applyFill="1" applyBorder="1" applyAlignment="1" applyProtection="1">
      <alignment horizontal="center"/>
    </xf>
    <xf numFmtId="0" fontId="9" fillId="16" borderId="37" xfId="1" applyFont="1" applyFill="1" applyBorder="1" applyProtection="1"/>
    <xf numFmtId="49" fontId="9" fillId="24" borderId="15" xfId="1" applyNumberFormat="1" applyFont="1" applyFill="1" applyBorder="1" applyAlignment="1" applyProtection="1">
      <alignment horizontal="center"/>
      <protection locked="0"/>
    </xf>
    <xf numFmtId="49" fontId="9" fillId="24" borderId="16" xfId="1" applyNumberFormat="1" applyFont="1" applyFill="1" applyBorder="1" applyAlignment="1" applyProtection="1">
      <alignment horizontal="center"/>
      <protection locked="0"/>
    </xf>
    <xf numFmtId="0" fontId="9" fillId="24" borderId="16" xfId="1" applyNumberFormat="1" applyFont="1" applyFill="1" applyBorder="1" applyAlignment="1" applyProtection="1">
      <alignment horizontal="center"/>
    </xf>
    <xf numFmtId="0" fontId="9" fillId="24" borderId="12" xfId="1" applyNumberFormat="1" applyFont="1" applyFill="1" applyBorder="1" applyAlignment="1" applyProtection="1">
      <alignment horizontal="center"/>
    </xf>
    <xf numFmtId="168" fontId="9" fillId="24" borderId="16" xfId="139" applyNumberFormat="1" applyFont="1" applyFill="1" applyBorder="1" applyAlignment="1" applyProtection="1">
      <alignment horizontal="center" vertical="center"/>
      <protection locked="0"/>
    </xf>
    <xf numFmtId="168" fontId="9" fillId="24" borderId="18" xfId="139" applyNumberFormat="1" applyFont="1" applyFill="1" applyBorder="1" applyAlignment="1" applyProtection="1">
      <alignment horizontal="center"/>
    </xf>
    <xf numFmtId="168" fontId="9" fillId="24" borderId="16" xfId="139" applyNumberFormat="1" applyFont="1" applyFill="1" applyBorder="1" applyAlignment="1" applyProtection="1">
      <alignment horizontal="center"/>
      <protection locked="0"/>
    </xf>
    <xf numFmtId="0" fontId="9" fillId="24" borderId="16" xfId="1" applyNumberFormat="1" applyFont="1" applyFill="1" applyBorder="1" applyAlignment="1" applyProtection="1">
      <alignment horizontal="center"/>
      <protection locked="0"/>
    </xf>
    <xf numFmtId="0" fontId="9" fillId="24" borderId="16" xfId="1" applyFont="1" applyFill="1" applyBorder="1" applyAlignment="1" applyProtection="1">
      <alignment horizontal="center" vertical="center"/>
      <protection locked="0"/>
    </xf>
    <xf numFmtId="49" fontId="9" fillId="24" borderId="13" xfId="1" applyNumberFormat="1" applyFont="1" applyFill="1" applyBorder="1" applyAlignment="1" applyProtection="1">
      <alignment horizontal="center"/>
      <protection locked="0"/>
    </xf>
    <xf numFmtId="49" fontId="9" fillId="24" borderId="12" xfId="1" applyNumberFormat="1" applyFont="1" applyFill="1" applyBorder="1" applyAlignment="1" applyProtection="1">
      <alignment horizontal="center"/>
      <protection locked="0"/>
    </xf>
    <xf numFmtId="0" fontId="9" fillId="24" borderId="25" xfId="1" applyNumberFormat="1" applyFont="1" applyFill="1" applyBorder="1" applyAlignment="1" applyProtection="1">
      <alignment horizontal="center"/>
    </xf>
    <xf numFmtId="168" fontId="9" fillId="24" borderId="26" xfId="139" applyNumberFormat="1" applyFont="1" applyFill="1" applyBorder="1" applyAlignment="1" applyProtection="1">
      <alignment horizontal="center" vertical="center"/>
      <protection locked="0"/>
    </xf>
    <xf numFmtId="168" fontId="9" fillId="24" borderId="12" xfId="139" applyNumberFormat="1" applyFont="1" applyFill="1" applyBorder="1" applyAlignment="1" applyProtection="1">
      <alignment horizontal="center"/>
    </xf>
    <xf numFmtId="168" fontId="9" fillId="24" borderId="12" xfId="139" applyNumberFormat="1" applyFont="1" applyFill="1" applyBorder="1" applyAlignment="1" applyProtection="1">
      <alignment horizontal="center"/>
      <protection locked="0"/>
    </xf>
    <xf numFmtId="0" fontId="9" fillId="24" borderId="12" xfId="1" applyNumberFormat="1" applyFont="1" applyFill="1" applyBorder="1" applyAlignment="1" applyProtection="1">
      <alignment horizontal="center"/>
      <protection locked="0"/>
    </xf>
    <xf numFmtId="0" fontId="9" fillId="24" borderId="12" xfId="1" applyFont="1" applyFill="1" applyBorder="1" applyAlignment="1" applyProtection="1">
      <alignment horizontal="center" vertical="center"/>
      <protection locked="0"/>
    </xf>
    <xf numFmtId="168" fontId="9" fillId="24" borderId="12" xfId="139" applyNumberFormat="1" applyFont="1" applyFill="1" applyBorder="1" applyAlignment="1" applyProtection="1">
      <alignment horizontal="center" vertical="center"/>
      <protection locked="0"/>
    </xf>
    <xf numFmtId="0" fontId="9" fillId="0" borderId="20" xfId="1" applyNumberFormat="1" applyFont="1" applyFill="1" applyBorder="1" applyAlignment="1" applyProtection="1">
      <alignment horizontal="center"/>
    </xf>
    <xf numFmtId="168" fontId="9" fillId="19" borderId="28" xfId="139" applyNumberFormat="1" applyFont="1" applyFill="1" applyBorder="1" applyAlignment="1" applyProtection="1">
      <alignment horizontal="center" vertical="center"/>
      <protection locked="0"/>
    </xf>
    <xf numFmtId="168" fontId="9" fillId="19" borderId="35" xfId="139" applyNumberFormat="1" applyFont="1" applyFill="1" applyBorder="1" applyAlignment="1" applyProtection="1">
      <alignment horizontal="center" vertical="center"/>
      <protection locked="0"/>
    </xf>
    <xf numFmtId="168" fontId="9" fillId="19" borderId="17" xfId="139" applyNumberFormat="1" applyFont="1" applyFill="1" applyBorder="1" applyAlignment="1" applyProtection="1">
      <alignment horizontal="center"/>
    </xf>
    <xf numFmtId="168" fontId="9" fillId="19" borderId="17" xfId="139" applyNumberFormat="1" applyFont="1" applyFill="1" applyBorder="1" applyAlignment="1" applyProtection="1">
      <alignment horizontal="center"/>
      <protection locked="0"/>
    </xf>
    <xf numFmtId="3" fontId="9" fillId="19" borderId="17" xfId="1" applyNumberFormat="1" applyFont="1" applyFill="1" applyBorder="1" applyAlignment="1" applyProtection="1">
      <alignment horizontal="center" vertical="center"/>
      <protection locked="0"/>
    </xf>
    <xf numFmtId="0" fontId="9" fillId="19" borderId="36" xfId="1" applyNumberFormat="1" applyFont="1" applyFill="1" applyBorder="1" applyAlignment="1" applyProtection="1">
      <alignment horizontal="center"/>
      <protection locked="0"/>
    </xf>
    <xf numFmtId="0" fontId="9" fillId="19" borderId="25" xfId="1" applyNumberFormat="1" applyFont="1" applyFill="1" applyBorder="1" applyAlignment="1" applyProtection="1">
      <alignment horizontal="center"/>
      <protection locked="0"/>
    </xf>
    <xf numFmtId="0" fontId="9" fillId="19" borderId="27" xfId="1" applyNumberFormat="1" applyFont="1" applyFill="1" applyBorder="1" applyAlignment="1" applyProtection="1">
      <alignment horizontal="center"/>
      <protection locked="0"/>
    </xf>
    <xf numFmtId="168" fontId="9" fillId="19" borderId="27" xfId="139" applyNumberFormat="1" applyFont="1" applyFill="1" applyBorder="1" applyAlignment="1" applyProtection="1">
      <alignment horizontal="center"/>
      <protection locked="0"/>
    </xf>
    <xf numFmtId="168" fontId="9" fillId="19" borderId="25" xfId="139" applyNumberFormat="1" applyFont="1" applyFill="1" applyBorder="1" applyAlignment="1" applyProtection="1">
      <alignment horizontal="center"/>
      <protection locked="0"/>
    </xf>
    <xf numFmtId="168" fontId="9" fillId="19" borderId="27" xfId="139" applyNumberFormat="1" applyFont="1" applyFill="1" applyBorder="1" applyAlignment="1" applyProtection="1">
      <alignment horizontal="center" vertical="center"/>
      <protection locked="0"/>
    </xf>
    <xf numFmtId="168" fontId="9" fillId="19" borderId="25" xfId="139" applyNumberFormat="1" applyFont="1" applyFill="1" applyBorder="1" applyAlignment="1" applyProtection="1">
      <alignment horizontal="center" vertical="center"/>
      <protection locked="0"/>
    </xf>
    <xf numFmtId="3" fontId="9" fillId="19" borderId="12" xfId="1" applyNumberFormat="1" applyFont="1" applyFill="1" applyBorder="1" applyAlignment="1" applyProtection="1">
      <alignment horizontal="center" vertical="center"/>
      <protection locked="0"/>
    </xf>
    <xf numFmtId="9" fontId="9" fillId="19" borderId="35" xfId="137" applyFont="1" applyFill="1" applyBorder="1" applyAlignment="1" applyProtection="1">
      <alignment horizontal="center" vertical="center"/>
      <protection locked="0"/>
    </xf>
    <xf numFmtId="9" fontId="9" fillId="19" borderId="12" xfId="137" applyFont="1" applyFill="1" applyBorder="1" applyAlignment="1" applyProtection="1">
      <alignment horizontal="center" vertical="center"/>
      <protection locked="0"/>
    </xf>
    <xf numFmtId="43" fontId="9" fillId="19" borderId="35" xfId="139" applyFont="1" applyFill="1" applyBorder="1" applyAlignment="1" applyProtection="1">
      <alignment horizontal="center" vertical="center"/>
      <protection locked="0"/>
    </xf>
    <xf numFmtId="168" fontId="9" fillId="19" borderId="36" xfId="139" applyNumberFormat="1" applyFont="1" applyFill="1" applyBorder="1" applyAlignment="1" applyProtection="1">
      <alignment horizontal="center"/>
      <protection locked="0"/>
    </xf>
    <xf numFmtId="168" fontId="9" fillId="24" borderId="16" xfId="139" applyNumberFormat="1" applyFont="1" applyFill="1" applyBorder="1" applyAlignment="1" applyProtection="1">
      <alignment horizontal="center"/>
    </xf>
    <xf numFmtId="9" fontId="9" fillId="19" borderId="17" xfId="137" applyFont="1" applyFill="1" applyBorder="1" applyAlignment="1" applyProtection="1">
      <alignment horizontal="center" vertical="center"/>
      <protection locked="0"/>
    </xf>
    <xf numFmtId="168" fontId="9" fillId="19" borderId="10" xfId="1" applyNumberFormat="1" applyFont="1" applyFill="1" applyBorder="1" applyAlignment="1" applyProtection="1">
      <alignment horizontal="center"/>
    </xf>
    <xf numFmtId="0" fontId="9" fillId="24" borderId="38" xfId="1" applyFont="1" applyFill="1" applyBorder="1" applyAlignment="1" applyProtection="1">
      <alignment horizontal="center" vertical="center"/>
      <protection locked="0"/>
    </xf>
  </cellXfs>
  <cellStyles count="140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3 2" xfId="6" xr:uid="{00000000-0005-0000-0000-000003000000}"/>
    <cellStyle name="20% - Accent1 4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3 2" xfId="11" xr:uid="{00000000-0005-0000-0000-000008000000}"/>
    <cellStyle name="20% - Accent2 4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3 2" xfId="16" xr:uid="{00000000-0005-0000-0000-00000D000000}"/>
    <cellStyle name="20% - Accent3 4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3 2" xfId="21" xr:uid="{00000000-0005-0000-0000-000012000000}"/>
    <cellStyle name="20% - Accent4 4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3 2" xfId="26" xr:uid="{00000000-0005-0000-0000-000017000000}"/>
    <cellStyle name="20% - Accent5 4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3 2" xfId="31" xr:uid="{00000000-0005-0000-0000-00001C000000}"/>
    <cellStyle name="20% - Accent6 4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3 2" xfId="36" xr:uid="{00000000-0005-0000-0000-000021000000}"/>
    <cellStyle name="40% - Accent1 4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3 2" xfId="41" xr:uid="{00000000-0005-0000-0000-000026000000}"/>
    <cellStyle name="40% - Accent2 4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3 2" xfId="46" xr:uid="{00000000-0005-0000-0000-00002B000000}"/>
    <cellStyle name="40% - Accent3 4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3 2" xfId="51" xr:uid="{00000000-0005-0000-0000-000030000000}"/>
    <cellStyle name="40% - Accent4 4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3 2" xfId="56" xr:uid="{00000000-0005-0000-0000-000035000000}"/>
    <cellStyle name="40% - Accent5 4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3 2" xfId="61" xr:uid="{00000000-0005-0000-0000-00003A000000}"/>
    <cellStyle name="40% - Accent6 4" xfId="62" xr:uid="{00000000-0005-0000-0000-00003B000000}"/>
    <cellStyle name="Comma" xfId="139" builtinId="3"/>
    <cellStyle name="Comma 2" xfId="63" xr:uid="{00000000-0005-0000-0000-00003C000000}"/>
    <cellStyle name="Comma 2 2" xfId="64" xr:uid="{00000000-0005-0000-0000-00003D000000}"/>
    <cellStyle name="Comma 2 2 2" xfId="65" xr:uid="{00000000-0005-0000-0000-00003E000000}"/>
    <cellStyle name="Comma 2 3" xfId="66" xr:uid="{00000000-0005-0000-0000-00003F000000}"/>
    <cellStyle name="Comma 2 3 2" xfId="67" xr:uid="{00000000-0005-0000-0000-000040000000}"/>
    <cellStyle name="Comma 2 4" xfId="68" xr:uid="{00000000-0005-0000-0000-000041000000}"/>
    <cellStyle name="Currency 2" xfId="69" xr:uid="{00000000-0005-0000-0000-000042000000}"/>
    <cellStyle name="Currency 2 2" xfId="70" xr:uid="{00000000-0005-0000-0000-000043000000}"/>
    <cellStyle name="Currency 3" xfId="71" xr:uid="{00000000-0005-0000-0000-000044000000}"/>
    <cellStyle name="Currency 3 2" xfId="72" xr:uid="{00000000-0005-0000-0000-000045000000}"/>
    <cellStyle name="Currency 3 2 2" xfId="73" xr:uid="{00000000-0005-0000-0000-000046000000}"/>
    <cellStyle name="Currency 3 2 2 2" xfId="74" xr:uid="{00000000-0005-0000-0000-000047000000}"/>
    <cellStyle name="Currency 3 2 3" xfId="75" xr:uid="{00000000-0005-0000-0000-000048000000}"/>
    <cellStyle name="Currency 3 2 3 2" xfId="76" xr:uid="{00000000-0005-0000-0000-000049000000}"/>
    <cellStyle name="Currency 3 2 4" xfId="77" xr:uid="{00000000-0005-0000-0000-00004A000000}"/>
    <cellStyle name="Currency 3 3" xfId="78" xr:uid="{00000000-0005-0000-0000-00004B000000}"/>
    <cellStyle name="Currency 3 3 2" xfId="79" xr:uid="{00000000-0005-0000-0000-00004C000000}"/>
    <cellStyle name="Currency 3 4" xfId="80" xr:uid="{00000000-0005-0000-0000-00004D000000}"/>
    <cellStyle name="Currency 3 4 2" xfId="81" xr:uid="{00000000-0005-0000-0000-00004E000000}"/>
    <cellStyle name="Currency 3 5" xfId="82" xr:uid="{00000000-0005-0000-0000-00004F000000}"/>
    <cellStyle name="Currency 4" xfId="83" xr:uid="{00000000-0005-0000-0000-000050000000}"/>
    <cellStyle name="Currency 5" xfId="84" xr:uid="{00000000-0005-0000-0000-000051000000}"/>
    <cellStyle name="Currency 5 2" xfId="85" xr:uid="{00000000-0005-0000-0000-000052000000}"/>
    <cellStyle name="Currency 5 2 2" xfId="86" xr:uid="{00000000-0005-0000-0000-000053000000}"/>
    <cellStyle name="Currency 5 3" xfId="87" xr:uid="{00000000-0005-0000-0000-000054000000}"/>
    <cellStyle name="Currency 5 3 2" xfId="88" xr:uid="{00000000-0005-0000-0000-000055000000}"/>
    <cellStyle name="Currency 5 4" xfId="89" xr:uid="{00000000-0005-0000-0000-000056000000}"/>
    <cellStyle name="Currency 6" xfId="90" xr:uid="{00000000-0005-0000-0000-000057000000}"/>
    <cellStyle name="Currency 6 2" xfId="91" xr:uid="{00000000-0005-0000-0000-000058000000}"/>
    <cellStyle name="Currency 7" xfId="92" xr:uid="{00000000-0005-0000-0000-000059000000}"/>
    <cellStyle name="Currency 7 2" xfId="93" xr:uid="{00000000-0005-0000-0000-00005A000000}"/>
    <cellStyle name="Hyperlink" xfId="138" builtinId="8"/>
    <cellStyle name="Normal" xfId="0" builtinId="0"/>
    <cellStyle name="Normal 2" xfId="1" xr:uid="{00000000-0005-0000-0000-00005C000000}"/>
    <cellStyle name="Normal 2 2" xfId="94" xr:uid="{00000000-0005-0000-0000-00005D000000}"/>
    <cellStyle name="Normal 2 3" xfId="95" xr:uid="{00000000-0005-0000-0000-00005E000000}"/>
    <cellStyle name="Normal 3" xfId="2" xr:uid="{00000000-0005-0000-0000-00005F000000}"/>
    <cellStyle name="Normal 3 2" xfId="96" xr:uid="{00000000-0005-0000-0000-000060000000}"/>
    <cellStyle name="Normal 3 2 2" xfId="97" xr:uid="{00000000-0005-0000-0000-000061000000}"/>
    <cellStyle name="Normal 3 2 2 2" xfId="98" xr:uid="{00000000-0005-0000-0000-000062000000}"/>
    <cellStyle name="Normal 3 2 3" xfId="99" xr:uid="{00000000-0005-0000-0000-000063000000}"/>
    <cellStyle name="Normal 3 2 3 2" xfId="100" xr:uid="{00000000-0005-0000-0000-000064000000}"/>
    <cellStyle name="Normal 3 2 4" xfId="101" xr:uid="{00000000-0005-0000-0000-000065000000}"/>
    <cellStyle name="Normal 3 3" xfId="102" xr:uid="{00000000-0005-0000-0000-000066000000}"/>
    <cellStyle name="Normal 3 3 2" xfId="103" xr:uid="{00000000-0005-0000-0000-000067000000}"/>
    <cellStyle name="Normal 3 4" xfId="104" xr:uid="{00000000-0005-0000-0000-000068000000}"/>
    <cellStyle name="Normal 3 4 2" xfId="105" xr:uid="{00000000-0005-0000-0000-000069000000}"/>
    <cellStyle name="Normal 3 5" xfId="106" xr:uid="{00000000-0005-0000-0000-00006A000000}"/>
    <cellStyle name="Normal 4" xfId="107" xr:uid="{00000000-0005-0000-0000-00006B000000}"/>
    <cellStyle name="Normal 4 2" xfId="108" xr:uid="{00000000-0005-0000-0000-00006C000000}"/>
    <cellStyle name="Normal 5" xfId="109" xr:uid="{00000000-0005-0000-0000-00006D000000}"/>
    <cellStyle name="Normal 6" xfId="110" xr:uid="{00000000-0005-0000-0000-00006E000000}"/>
    <cellStyle name="Normal 6 2" xfId="111" xr:uid="{00000000-0005-0000-0000-00006F000000}"/>
    <cellStyle name="Normal 6 2 2" xfId="112" xr:uid="{00000000-0005-0000-0000-000070000000}"/>
    <cellStyle name="Normal 6 2 2 2" xfId="113" xr:uid="{00000000-0005-0000-0000-000071000000}"/>
    <cellStyle name="Normal 6 2 3" xfId="114" xr:uid="{00000000-0005-0000-0000-000072000000}"/>
    <cellStyle name="Normal 6 2 3 2" xfId="115" xr:uid="{00000000-0005-0000-0000-000073000000}"/>
    <cellStyle name="Normal 6 2 4" xfId="116" xr:uid="{00000000-0005-0000-0000-000074000000}"/>
    <cellStyle name="Normal 7" xfId="117" xr:uid="{00000000-0005-0000-0000-000075000000}"/>
    <cellStyle name="Normal 7 2" xfId="118" xr:uid="{00000000-0005-0000-0000-000076000000}"/>
    <cellStyle name="Normal 7 2 2" xfId="119" xr:uid="{00000000-0005-0000-0000-000077000000}"/>
    <cellStyle name="Normal 7 3" xfId="120" xr:uid="{00000000-0005-0000-0000-000078000000}"/>
    <cellStyle name="Normal 7 3 2" xfId="121" xr:uid="{00000000-0005-0000-0000-000079000000}"/>
    <cellStyle name="Normal 7 4" xfId="122" xr:uid="{00000000-0005-0000-0000-00007A000000}"/>
    <cellStyle name="Normal 8" xfId="123" xr:uid="{00000000-0005-0000-0000-00007B000000}"/>
    <cellStyle name="Normal 8 2" xfId="124" xr:uid="{00000000-0005-0000-0000-00007C000000}"/>
    <cellStyle name="Normal 9" xfId="125" xr:uid="{00000000-0005-0000-0000-00007D000000}"/>
    <cellStyle name="Normal 9 2" xfId="126" xr:uid="{00000000-0005-0000-0000-00007E000000}"/>
    <cellStyle name="Note 2" xfId="127" xr:uid="{00000000-0005-0000-0000-00007F000000}"/>
    <cellStyle name="Note 2 2" xfId="128" xr:uid="{00000000-0005-0000-0000-000080000000}"/>
    <cellStyle name="Note 2 2 2" xfId="129" xr:uid="{00000000-0005-0000-0000-000081000000}"/>
    <cellStyle name="Note 2 3" xfId="130" xr:uid="{00000000-0005-0000-0000-000082000000}"/>
    <cellStyle name="Note 2 3 2" xfId="131" xr:uid="{00000000-0005-0000-0000-000083000000}"/>
    <cellStyle name="Note 2 4" xfId="132" xr:uid="{00000000-0005-0000-0000-000084000000}"/>
    <cellStyle name="Note 3" xfId="133" xr:uid="{00000000-0005-0000-0000-000085000000}"/>
    <cellStyle name="Note 3 2" xfId="134" xr:uid="{00000000-0005-0000-0000-000086000000}"/>
    <cellStyle name="Note 4" xfId="135" xr:uid="{00000000-0005-0000-0000-000087000000}"/>
    <cellStyle name="Note 4 2" xfId="136" xr:uid="{00000000-0005-0000-0000-000088000000}"/>
    <cellStyle name="Percent" xfId="137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zoomScale="110" workbookViewId="0">
      <selection activeCell="U7" sqref="U7"/>
    </sheetView>
  </sheetViews>
  <sheetFormatPr defaultColWidth="8.77734375" defaultRowHeight="14.4" x14ac:dyDescent="0.3"/>
  <cols>
    <col min="1" max="1" width="23.77734375" customWidth="1"/>
    <col min="2" max="2" width="36.44140625" customWidth="1"/>
    <col min="3" max="4" width="8" customWidth="1"/>
    <col min="5" max="5" width="18" customWidth="1"/>
    <col min="6" max="6" width="6.44140625" customWidth="1"/>
    <col min="7" max="8" width="27.44140625" customWidth="1"/>
    <col min="9" max="9" width="36.6640625" customWidth="1"/>
    <col min="10" max="10" width="18.33203125" customWidth="1"/>
    <col min="11" max="11" width="36.6640625" customWidth="1"/>
    <col min="12" max="12" width="27.44140625" customWidth="1"/>
    <col min="13" max="13" width="27.6640625" customWidth="1"/>
    <col min="14" max="14" width="36.44140625" customWidth="1"/>
    <col min="15" max="15" width="18.33203125" customWidth="1"/>
    <col min="248" max="248" width="36.44140625" customWidth="1"/>
    <col min="249" max="250" width="8" customWidth="1"/>
    <col min="251" max="251" width="18" customWidth="1"/>
    <col min="252" max="252" width="6.44140625" customWidth="1"/>
    <col min="253" max="254" width="10.44140625" customWidth="1"/>
    <col min="255" max="255" width="10.6640625" customWidth="1"/>
    <col min="256" max="262" width="7.44140625" customWidth="1"/>
    <col min="263" max="264" width="27.44140625" customWidth="1"/>
    <col min="265" max="265" width="36.6640625" customWidth="1"/>
    <col min="266" max="266" width="18.33203125" customWidth="1"/>
    <col min="267" max="267" width="36.6640625" customWidth="1"/>
    <col min="268" max="268" width="27.44140625" customWidth="1"/>
    <col min="269" max="269" width="27.6640625" customWidth="1"/>
    <col min="270" max="270" width="36.44140625" customWidth="1"/>
    <col min="271" max="271" width="18.33203125" customWidth="1"/>
    <col min="504" max="504" width="36.44140625" customWidth="1"/>
    <col min="505" max="506" width="8" customWidth="1"/>
    <col min="507" max="507" width="18" customWidth="1"/>
    <col min="508" max="508" width="6.44140625" customWidth="1"/>
    <col min="509" max="510" width="10.44140625" customWidth="1"/>
    <col min="511" max="511" width="10.6640625" customWidth="1"/>
    <col min="512" max="518" width="7.44140625" customWidth="1"/>
    <col min="519" max="520" width="27.44140625" customWidth="1"/>
    <col min="521" max="521" width="36.6640625" customWidth="1"/>
    <col min="522" max="522" width="18.33203125" customWidth="1"/>
    <col min="523" max="523" width="36.6640625" customWidth="1"/>
    <col min="524" max="524" width="27.44140625" customWidth="1"/>
    <col min="525" max="525" width="27.6640625" customWidth="1"/>
    <col min="526" max="526" width="36.44140625" customWidth="1"/>
    <col min="527" max="527" width="18.33203125" customWidth="1"/>
    <col min="760" max="760" width="36.44140625" customWidth="1"/>
    <col min="761" max="762" width="8" customWidth="1"/>
    <col min="763" max="763" width="18" customWidth="1"/>
    <col min="764" max="764" width="6.44140625" customWidth="1"/>
    <col min="765" max="766" width="10.44140625" customWidth="1"/>
    <col min="767" max="767" width="10.6640625" customWidth="1"/>
    <col min="768" max="774" width="7.44140625" customWidth="1"/>
    <col min="775" max="776" width="27.44140625" customWidth="1"/>
    <col min="777" max="777" width="36.6640625" customWidth="1"/>
    <col min="778" max="778" width="18.33203125" customWidth="1"/>
    <col min="779" max="779" width="36.6640625" customWidth="1"/>
    <col min="780" max="780" width="27.44140625" customWidth="1"/>
    <col min="781" max="781" width="27.6640625" customWidth="1"/>
    <col min="782" max="782" width="36.44140625" customWidth="1"/>
    <col min="783" max="783" width="18.33203125" customWidth="1"/>
    <col min="1016" max="1016" width="36.44140625" customWidth="1"/>
    <col min="1017" max="1018" width="8" customWidth="1"/>
    <col min="1019" max="1019" width="18" customWidth="1"/>
    <col min="1020" max="1020" width="6.44140625" customWidth="1"/>
    <col min="1021" max="1022" width="10.44140625" customWidth="1"/>
    <col min="1023" max="1023" width="10.6640625" customWidth="1"/>
    <col min="1024" max="1030" width="7.44140625" customWidth="1"/>
    <col min="1031" max="1032" width="27.44140625" customWidth="1"/>
    <col min="1033" max="1033" width="36.6640625" customWidth="1"/>
    <col min="1034" max="1034" width="18.33203125" customWidth="1"/>
    <col min="1035" max="1035" width="36.6640625" customWidth="1"/>
    <col min="1036" max="1036" width="27.44140625" customWidth="1"/>
    <col min="1037" max="1037" width="27.6640625" customWidth="1"/>
    <col min="1038" max="1038" width="36.44140625" customWidth="1"/>
    <col min="1039" max="1039" width="18.33203125" customWidth="1"/>
    <col min="1272" max="1272" width="36.44140625" customWidth="1"/>
    <col min="1273" max="1274" width="8" customWidth="1"/>
    <col min="1275" max="1275" width="18" customWidth="1"/>
    <col min="1276" max="1276" width="6.44140625" customWidth="1"/>
    <col min="1277" max="1278" width="10.44140625" customWidth="1"/>
    <col min="1279" max="1279" width="10.6640625" customWidth="1"/>
    <col min="1280" max="1286" width="7.44140625" customWidth="1"/>
    <col min="1287" max="1288" width="27.44140625" customWidth="1"/>
    <col min="1289" max="1289" width="36.6640625" customWidth="1"/>
    <col min="1290" max="1290" width="18.33203125" customWidth="1"/>
    <col min="1291" max="1291" width="36.6640625" customWidth="1"/>
    <col min="1292" max="1292" width="27.44140625" customWidth="1"/>
    <col min="1293" max="1293" width="27.6640625" customWidth="1"/>
    <col min="1294" max="1294" width="36.44140625" customWidth="1"/>
    <col min="1295" max="1295" width="18.33203125" customWidth="1"/>
    <col min="1528" max="1528" width="36.44140625" customWidth="1"/>
    <col min="1529" max="1530" width="8" customWidth="1"/>
    <col min="1531" max="1531" width="18" customWidth="1"/>
    <col min="1532" max="1532" width="6.44140625" customWidth="1"/>
    <col min="1533" max="1534" width="10.44140625" customWidth="1"/>
    <col min="1535" max="1535" width="10.6640625" customWidth="1"/>
    <col min="1536" max="1542" width="7.44140625" customWidth="1"/>
    <col min="1543" max="1544" width="27.44140625" customWidth="1"/>
    <col min="1545" max="1545" width="36.6640625" customWidth="1"/>
    <col min="1546" max="1546" width="18.33203125" customWidth="1"/>
    <col min="1547" max="1547" width="36.6640625" customWidth="1"/>
    <col min="1548" max="1548" width="27.44140625" customWidth="1"/>
    <col min="1549" max="1549" width="27.6640625" customWidth="1"/>
    <col min="1550" max="1550" width="36.44140625" customWidth="1"/>
    <col min="1551" max="1551" width="18.33203125" customWidth="1"/>
    <col min="1784" max="1784" width="36.44140625" customWidth="1"/>
    <col min="1785" max="1786" width="8" customWidth="1"/>
    <col min="1787" max="1787" width="18" customWidth="1"/>
    <col min="1788" max="1788" width="6.44140625" customWidth="1"/>
    <col min="1789" max="1790" width="10.44140625" customWidth="1"/>
    <col min="1791" max="1791" width="10.6640625" customWidth="1"/>
    <col min="1792" max="1798" width="7.44140625" customWidth="1"/>
    <col min="1799" max="1800" width="27.44140625" customWidth="1"/>
    <col min="1801" max="1801" width="36.6640625" customWidth="1"/>
    <col min="1802" max="1802" width="18.33203125" customWidth="1"/>
    <col min="1803" max="1803" width="36.6640625" customWidth="1"/>
    <col min="1804" max="1804" width="27.44140625" customWidth="1"/>
    <col min="1805" max="1805" width="27.6640625" customWidth="1"/>
    <col min="1806" max="1806" width="36.44140625" customWidth="1"/>
    <col min="1807" max="1807" width="18.33203125" customWidth="1"/>
    <col min="2040" max="2040" width="36.44140625" customWidth="1"/>
    <col min="2041" max="2042" width="8" customWidth="1"/>
    <col min="2043" max="2043" width="18" customWidth="1"/>
    <col min="2044" max="2044" width="6.44140625" customWidth="1"/>
    <col min="2045" max="2046" width="10.44140625" customWidth="1"/>
    <col min="2047" max="2047" width="10.6640625" customWidth="1"/>
    <col min="2048" max="2054" width="7.44140625" customWidth="1"/>
    <col min="2055" max="2056" width="27.44140625" customWidth="1"/>
    <col min="2057" max="2057" width="36.6640625" customWidth="1"/>
    <col min="2058" max="2058" width="18.33203125" customWidth="1"/>
    <col min="2059" max="2059" width="36.6640625" customWidth="1"/>
    <col min="2060" max="2060" width="27.44140625" customWidth="1"/>
    <col min="2061" max="2061" width="27.6640625" customWidth="1"/>
    <col min="2062" max="2062" width="36.44140625" customWidth="1"/>
    <col min="2063" max="2063" width="18.33203125" customWidth="1"/>
    <col min="2296" max="2296" width="36.44140625" customWidth="1"/>
    <col min="2297" max="2298" width="8" customWidth="1"/>
    <col min="2299" max="2299" width="18" customWidth="1"/>
    <col min="2300" max="2300" width="6.44140625" customWidth="1"/>
    <col min="2301" max="2302" width="10.44140625" customWidth="1"/>
    <col min="2303" max="2303" width="10.6640625" customWidth="1"/>
    <col min="2304" max="2310" width="7.44140625" customWidth="1"/>
    <col min="2311" max="2312" width="27.44140625" customWidth="1"/>
    <col min="2313" max="2313" width="36.6640625" customWidth="1"/>
    <col min="2314" max="2314" width="18.33203125" customWidth="1"/>
    <col min="2315" max="2315" width="36.6640625" customWidth="1"/>
    <col min="2316" max="2316" width="27.44140625" customWidth="1"/>
    <col min="2317" max="2317" width="27.6640625" customWidth="1"/>
    <col min="2318" max="2318" width="36.44140625" customWidth="1"/>
    <col min="2319" max="2319" width="18.33203125" customWidth="1"/>
    <col min="2552" max="2552" width="36.44140625" customWidth="1"/>
    <col min="2553" max="2554" width="8" customWidth="1"/>
    <col min="2555" max="2555" width="18" customWidth="1"/>
    <col min="2556" max="2556" width="6.44140625" customWidth="1"/>
    <col min="2557" max="2558" width="10.44140625" customWidth="1"/>
    <col min="2559" max="2559" width="10.6640625" customWidth="1"/>
    <col min="2560" max="2566" width="7.44140625" customWidth="1"/>
    <col min="2567" max="2568" width="27.44140625" customWidth="1"/>
    <col min="2569" max="2569" width="36.6640625" customWidth="1"/>
    <col min="2570" max="2570" width="18.33203125" customWidth="1"/>
    <col min="2571" max="2571" width="36.6640625" customWidth="1"/>
    <col min="2572" max="2572" width="27.44140625" customWidth="1"/>
    <col min="2573" max="2573" width="27.6640625" customWidth="1"/>
    <col min="2574" max="2574" width="36.44140625" customWidth="1"/>
    <col min="2575" max="2575" width="18.33203125" customWidth="1"/>
    <col min="2808" max="2808" width="36.44140625" customWidth="1"/>
    <col min="2809" max="2810" width="8" customWidth="1"/>
    <col min="2811" max="2811" width="18" customWidth="1"/>
    <col min="2812" max="2812" width="6.44140625" customWidth="1"/>
    <col min="2813" max="2814" width="10.44140625" customWidth="1"/>
    <col min="2815" max="2815" width="10.6640625" customWidth="1"/>
    <col min="2816" max="2822" width="7.44140625" customWidth="1"/>
    <col min="2823" max="2824" width="27.44140625" customWidth="1"/>
    <col min="2825" max="2825" width="36.6640625" customWidth="1"/>
    <col min="2826" max="2826" width="18.33203125" customWidth="1"/>
    <col min="2827" max="2827" width="36.6640625" customWidth="1"/>
    <col min="2828" max="2828" width="27.44140625" customWidth="1"/>
    <col min="2829" max="2829" width="27.6640625" customWidth="1"/>
    <col min="2830" max="2830" width="36.44140625" customWidth="1"/>
    <col min="2831" max="2831" width="18.33203125" customWidth="1"/>
    <col min="3064" max="3064" width="36.44140625" customWidth="1"/>
    <col min="3065" max="3066" width="8" customWidth="1"/>
    <col min="3067" max="3067" width="18" customWidth="1"/>
    <col min="3068" max="3068" width="6.44140625" customWidth="1"/>
    <col min="3069" max="3070" width="10.44140625" customWidth="1"/>
    <col min="3071" max="3071" width="10.6640625" customWidth="1"/>
    <col min="3072" max="3078" width="7.44140625" customWidth="1"/>
    <col min="3079" max="3080" width="27.44140625" customWidth="1"/>
    <col min="3081" max="3081" width="36.6640625" customWidth="1"/>
    <col min="3082" max="3082" width="18.33203125" customWidth="1"/>
    <col min="3083" max="3083" width="36.6640625" customWidth="1"/>
    <col min="3084" max="3084" width="27.44140625" customWidth="1"/>
    <col min="3085" max="3085" width="27.6640625" customWidth="1"/>
    <col min="3086" max="3086" width="36.44140625" customWidth="1"/>
    <col min="3087" max="3087" width="18.33203125" customWidth="1"/>
    <col min="3320" max="3320" width="36.44140625" customWidth="1"/>
    <col min="3321" max="3322" width="8" customWidth="1"/>
    <col min="3323" max="3323" width="18" customWidth="1"/>
    <col min="3324" max="3324" width="6.44140625" customWidth="1"/>
    <col min="3325" max="3326" width="10.44140625" customWidth="1"/>
    <col min="3327" max="3327" width="10.6640625" customWidth="1"/>
    <col min="3328" max="3334" width="7.44140625" customWidth="1"/>
    <col min="3335" max="3336" width="27.44140625" customWidth="1"/>
    <col min="3337" max="3337" width="36.6640625" customWidth="1"/>
    <col min="3338" max="3338" width="18.33203125" customWidth="1"/>
    <col min="3339" max="3339" width="36.6640625" customWidth="1"/>
    <col min="3340" max="3340" width="27.44140625" customWidth="1"/>
    <col min="3341" max="3341" width="27.6640625" customWidth="1"/>
    <col min="3342" max="3342" width="36.44140625" customWidth="1"/>
    <col min="3343" max="3343" width="18.33203125" customWidth="1"/>
    <col min="3576" max="3576" width="36.44140625" customWidth="1"/>
    <col min="3577" max="3578" width="8" customWidth="1"/>
    <col min="3579" max="3579" width="18" customWidth="1"/>
    <col min="3580" max="3580" width="6.44140625" customWidth="1"/>
    <col min="3581" max="3582" width="10.44140625" customWidth="1"/>
    <col min="3583" max="3583" width="10.6640625" customWidth="1"/>
    <col min="3584" max="3590" width="7.44140625" customWidth="1"/>
    <col min="3591" max="3592" width="27.44140625" customWidth="1"/>
    <col min="3593" max="3593" width="36.6640625" customWidth="1"/>
    <col min="3594" max="3594" width="18.33203125" customWidth="1"/>
    <col min="3595" max="3595" width="36.6640625" customWidth="1"/>
    <col min="3596" max="3596" width="27.44140625" customWidth="1"/>
    <col min="3597" max="3597" width="27.6640625" customWidth="1"/>
    <col min="3598" max="3598" width="36.44140625" customWidth="1"/>
    <col min="3599" max="3599" width="18.33203125" customWidth="1"/>
    <col min="3832" max="3832" width="36.44140625" customWidth="1"/>
    <col min="3833" max="3834" width="8" customWidth="1"/>
    <col min="3835" max="3835" width="18" customWidth="1"/>
    <col min="3836" max="3836" width="6.44140625" customWidth="1"/>
    <col min="3837" max="3838" width="10.44140625" customWidth="1"/>
    <col min="3839" max="3839" width="10.6640625" customWidth="1"/>
    <col min="3840" max="3846" width="7.44140625" customWidth="1"/>
    <col min="3847" max="3848" width="27.44140625" customWidth="1"/>
    <col min="3849" max="3849" width="36.6640625" customWidth="1"/>
    <col min="3850" max="3850" width="18.33203125" customWidth="1"/>
    <col min="3851" max="3851" width="36.6640625" customWidth="1"/>
    <col min="3852" max="3852" width="27.44140625" customWidth="1"/>
    <col min="3853" max="3853" width="27.6640625" customWidth="1"/>
    <col min="3854" max="3854" width="36.44140625" customWidth="1"/>
    <col min="3855" max="3855" width="18.33203125" customWidth="1"/>
    <col min="4088" max="4088" width="36.44140625" customWidth="1"/>
    <col min="4089" max="4090" width="8" customWidth="1"/>
    <col min="4091" max="4091" width="18" customWidth="1"/>
    <col min="4092" max="4092" width="6.44140625" customWidth="1"/>
    <col min="4093" max="4094" width="10.44140625" customWidth="1"/>
    <col min="4095" max="4095" width="10.6640625" customWidth="1"/>
    <col min="4096" max="4102" width="7.44140625" customWidth="1"/>
    <col min="4103" max="4104" width="27.44140625" customWidth="1"/>
    <col min="4105" max="4105" width="36.6640625" customWidth="1"/>
    <col min="4106" max="4106" width="18.33203125" customWidth="1"/>
    <col min="4107" max="4107" width="36.6640625" customWidth="1"/>
    <col min="4108" max="4108" width="27.44140625" customWidth="1"/>
    <col min="4109" max="4109" width="27.6640625" customWidth="1"/>
    <col min="4110" max="4110" width="36.44140625" customWidth="1"/>
    <col min="4111" max="4111" width="18.33203125" customWidth="1"/>
    <col min="4344" max="4344" width="36.44140625" customWidth="1"/>
    <col min="4345" max="4346" width="8" customWidth="1"/>
    <col min="4347" max="4347" width="18" customWidth="1"/>
    <col min="4348" max="4348" width="6.44140625" customWidth="1"/>
    <col min="4349" max="4350" width="10.44140625" customWidth="1"/>
    <col min="4351" max="4351" width="10.6640625" customWidth="1"/>
    <col min="4352" max="4358" width="7.44140625" customWidth="1"/>
    <col min="4359" max="4360" width="27.44140625" customWidth="1"/>
    <col min="4361" max="4361" width="36.6640625" customWidth="1"/>
    <col min="4362" max="4362" width="18.33203125" customWidth="1"/>
    <col min="4363" max="4363" width="36.6640625" customWidth="1"/>
    <col min="4364" max="4364" width="27.44140625" customWidth="1"/>
    <col min="4365" max="4365" width="27.6640625" customWidth="1"/>
    <col min="4366" max="4366" width="36.44140625" customWidth="1"/>
    <col min="4367" max="4367" width="18.33203125" customWidth="1"/>
    <col min="4600" max="4600" width="36.44140625" customWidth="1"/>
    <col min="4601" max="4602" width="8" customWidth="1"/>
    <col min="4603" max="4603" width="18" customWidth="1"/>
    <col min="4604" max="4604" width="6.44140625" customWidth="1"/>
    <col min="4605" max="4606" width="10.44140625" customWidth="1"/>
    <col min="4607" max="4607" width="10.6640625" customWidth="1"/>
    <col min="4608" max="4614" width="7.44140625" customWidth="1"/>
    <col min="4615" max="4616" width="27.44140625" customWidth="1"/>
    <col min="4617" max="4617" width="36.6640625" customWidth="1"/>
    <col min="4618" max="4618" width="18.33203125" customWidth="1"/>
    <col min="4619" max="4619" width="36.6640625" customWidth="1"/>
    <col min="4620" max="4620" width="27.44140625" customWidth="1"/>
    <col min="4621" max="4621" width="27.6640625" customWidth="1"/>
    <col min="4622" max="4622" width="36.44140625" customWidth="1"/>
    <col min="4623" max="4623" width="18.33203125" customWidth="1"/>
    <col min="4856" max="4856" width="36.44140625" customWidth="1"/>
    <col min="4857" max="4858" width="8" customWidth="1"/>
    <col min="4859" max="4859" width="18" customWidth="1"/>
    <col min="4860" max="4860" width="6.44140625" customWidth="1"/>
    <col min="4861" max="4862" width="10.44140625" customWidth="1"/>
    <col min="4863" max="4863" width="10.6640625" customWidth="1"/>
    <col min="4864" max="4870" width="7.44140625" customWidth="1"/>
    <col min="4871" max="4872" width="27.44140625" customWidth="1"/>
    <col min="4873" max="4873" width="36.6640625" customWidth="1"/>
    <col min="4874" max="4874" width="18.33203125" customWidth="1"/>
    <col min="4875" max="4875" width="36.6640625" customWidth="1"/>
    <col min="4876" max="4876" width="27.44140625" customWidth="1"/>
    <col min="4877" max="4877" width="27.6640625" customWidth="1"/>
    <col min="4878" max="4878" width="36.44140625" customWidth="1"/>
    <col min="4879" max="4879" width="18.33203125" customWidth="1"/>
    <col min="5112" max="5112" width="36.44140625" customWidth="1"/>
    <col min="5113" max="5114" width="8" customWidth="1"/>
    <col min="5115" max="5115" width="18" customWidth="1"/>
    <col min="5116" max="5116" width="6.44140625" customWidth="1"/>
    <col min="5117" max="5118" width="10.44140625" customWidth="1"/>
    <col min="5119" max="5119" width="10.6640625" customWidth="1"/>
    <col min="5120" max="5126" width="7.44140625" customWidth="1"/>
    <col min="5127" max="5128" width="27.44140625" customWidth="1"/>
    <col min="5129" max="5129" width="36.6640625" customWidth="1"/>
    <col min="5130" max="5130" width="18.33203125" customWidth="1"/>
    <col min="5131" max="5131" width="36.6640625" customWidth="1"/>
    <col min="5132" max="5132" width="27.44140625" customWidth="1"/>
    <col min="5133" max="5133" width="27.6640625" customWidth="1"/>
    <col min="5134" max="5134" width="36.44140625" customWidth="1"/>
    <col min="5135" max="5135" width="18.33203125" customWidth="1"/>
    <col min="5368" max="5368" width="36.44140625" customWidth="1"/>
    <col min="5369" max="5370" width="8" customWidth="1"/>
    <col min="5371" max="5371" width="18" customWidth="1"/>
    <col min="5372" max="5372" width="6.44140625" customWidth="1"/>
    <col min="5373" max="5374" width="10.44140625" customWidth="1"/>
    <col min="5375" max="5375" width="10.6640625" customWidth="1"/>
    <col min="5376" max="5382" width="7.44140625" customWidth="1"/>
    <col min="5383" max="5384" width="27.44140625" customWidth="1"/>
    <col min="5385" max="5385" width="36.6640625" customWidth="1"/>
    <col min="5386" max="5386" width="18.33203125" customWidth="1"/>
    <col min="5387" max="5387" width="36.6640625" customWidth="1"/>
    <col min="5388" max="5388" width="27.44140625" customWidth="1"/>
    <col min="5389" max="5389" width="27.6640625" customWidth="1"/>
    <col min="5390" max="5390" width="36.44140625" customWidth="1"/>
    <col min="5391" max="5391" width="18.33203125" customWidth="1"/>
    <col min="5624" max="5624" width="36.44140625" customWidth="1"/>
    <col min="5625" max="5626" width="8" customWidth="1"/>
    <col min="5627" max="5627" width="18" customWidth="1"/>
    <col min="5628" max="5628" width="6.44140625" customWidth="1"/>
    <col min="5629" max="5630" width="10.44140625" customWidth="1"/>
    <col min="5631" max="5631" width="10.6640625" customWidth="1"/>
    <col min="5632" max="5638" width="7.44140625" customWidth="1"/>
    <col min="5639" max="5640" width="27.44140625" customWidth="1"/>
    <col min="5641" max="5641" width="36.6640625" customWidth="1"/>
    <col min="5642" max="5642" width="18.33203125" customWidth="1"/>
    <col min="5643" max="5643" width="36.6640625" customWidth="1"/>
    <col min="5644" max="5644" width="27.44140625" customWidth="1"/>
    <col min="5645" max="5645" width="27.6640625" customWidth="1"/>
    <col min="5646" max="5646" width="36.44140625" customWidth="1"/>
    <col min="5647" max="5647" width="18.33203125" customWidth="1"/>
    <col min="5880" max="5880" width="36.44140625" customWidth="1"/>
    <col min="5881" max="5882" width="8" customWidth="1"/>
    <col min="5883" max="5883" width="18" customWidth="1"/>
    <col min="5884" max="5884" width="6.44140625" customWidth="1"/>
    <col min="5885" max="5886" width="10.44140625" customWidth="1"/>
    <col min="5887" max="5887" width="10.6640625" customWidth="1"/>
    <col min="5888" max="5894" width="7.44140625" customWidth="1"/>
    <col min="5895" max="5896" width="27.44140625" customWidth="1"/>
    <col min="5897" max="5897" width="36.6640625" customWidth="1"/>
    <col min="5898" max="5898" width="18.33203125" customWidth="1"/>
    <col min="5899" max="5899" width="36.6640625" customWidth="1"/>
    <col min="5900" max="5900" width="27.44140625" customWidth="1"/>
    <col min="5901" max="5901" width="27.6640625" customWidth="1"/>
    <col min="5902" max="5902" width="36.44140625" customWidth="1"/>
    <col min="5903" max="5903" width="18.33203125" customWidth="1"/>
    <col min="6136" max="6136" width="36.44140625" customWidth="1"/>
    <col min="6137" max="6138" width="8" customWidth="1"/>
    <col min="6139" max="6139" width="18" customWidth="1"/>
    <col min="6140" max="6140" width="6.44140625" customWidth="1"/>
    <col min="6141" max="6142" width="10.44140625" customWidth="1"/>
    <col min="6143" max="6143" width="10.6640625" customWidth="1"/>
    <col min="6144" max="6150" width="7.44140625" customWidth="1"/>
    <col min="6151" max="6152" width="27.44140625" customWidth="1"/>
    <col min="6153" max="6153" width="36.6640625" customWidth="1"/>
    <col min="6154" max="6154" width="18.33203125" customWidth="1"/>
    <col min="6155" max="6155" width="36.6640625" customWidth="1"/>
    <col min="6156" max="6156" width="27.44140625" customWidth="1"/>
    <col min="6157" max="6157" width="27.6640625" customWidth="1"/>
    <col min="6158" max="6158" width="36.44140625" customWidth="1"/>
    <col min="6159" max="6159" width="18.33203125" customWidth="1"/>
    <col min="6392" max="6392" width="36.44140625" customWidth="1"/>
    <col min="6393" max="6394" width="8" customWidth="1"/>
    <col min="6395" max="6395" width="18" customWidth="1"/>
    <col min="6396" max="6396" width="6.44140625" customWidth="1"/>
    <col min="6397" max="6398" width="10.44140625" customWidth="1"/>
    <col min="6399" max="6399" width="10.6640625" customWidth="1"/>
    <col min="6400" max="6406" width="7.44140625" customWidth="1"/>
    <col min="6407" max="6408" width="27.44140625" customWidth="1"/>
    <col min="6409" max="6409" width="36.6640625" customWidth="1"/>
    <col min="6410" max="6410" width="18.33203125" customWidth="1"/>
    <col min="6411" max="6411" width="36.6640625" customWidth="1"/>
    <col min="6412" max="6412" width="27.44140625" customWidth="1"/>
    <col min="6413" max="6413" width="27.6640625" customWidth="1"/>
    <col min="6414" max="6414" width="36.44140625" customWidth="1"/>
    <col min="6415" max="6415" width="18.33203125" customWidth="1"/>
    <col min="6648" max="6648" width="36.44140625" customWidth="1"/>
    <col min="6649" max="6650" width="8" customWidth="1"/>
    <col min="6651" max="6651" width="18" customWidth="1"/>
    <col min="6652" max="6652" width="6.44140625" customWidth="1"/>
    <col min="6653" max="6654" width="10.44140625" customWidth="1"/>
    <col min="6655" max="6655" width="10.6640625" customWidth="1"/>
    <col min="6656" max="6662" width="7.44140625" customWidth="1"/>
    <col min="6663" max="6664" width="27.44140625" customWidth="1"/>
    <col min="6665" max="6665" width="36.6640625" customWidth="1"/>
    <col min="6666" max="6666" width="18.33203125" customWidth="1"/>
    <col min="6667" max="6667" width="36.6640625" customWidth="1"/>
    <col min="6668" max="6668" width="27.44140625" customWidth="1"/>
    <col min="6669" max="6669" width="27.6640625" customWidth="1"/>
    <col min="6670" max="6670" width="36.44140625" customWidth="1"/>
    <col min="6671" max="6671" width="18.33203125" customWidth="1"/>
    <col min="6904" max="6904" width="36.44140625" customWidth="1"/>
    <col min="6905" max="6906" width="8" customWidth="1"/>
    <col min="6907" max="6907" width="18" customWidth="1"/>
    <col min="6908" max="6908" width="6.44140625" customWidth="1"/>
    <col min="6909" max="6910" width="10.44140625" customWidth="1"/>
    <col min="6911" max="6911" width="10.6640625" customWidth="1"/>
    <col min="6912" max="6918" width="7.44140625" customWidth="1"/>
    <col min="6919" max="6920" width="27.44140625" customWidth="1"/>
    <col min="6921" max="6921" width="36.6640625" customWidth="1"/>
    <col min="6922" max="6922" width="18.33203125" customWidth="1"/>
    <col min="6923" max="6923" width="36.6640625" customWidth="1"/>
    <col min="6924" max="6924" width="27.44140625" customWidth="1"/>
    <col min="6925" max="6925" width="27.6640625" customWidth="1"/>
    <col min="6926" max="6926" width="36.44140625" customWidth="1"/>
    <col min="6927" max="6927" width="18.33203125" customWidth="1"/>
    <col min="7160" max="7160" width="36.44140625" customWidth="1"/>
    <col min="7161" max="7162" width="8" customWidth="1"/>
    <col min="7163" max="7163" width="18" customWidth="1"/>
    <col min="7164" max="7164" width="6.44140625" customWidth="1"/>
    <col min="7165" max="7166" width="10.44140625" customWidth="1"/>
    <col min="7167" max="7167" width="10.6640625" customWidth="1"/>
    <col min="7168" max="7174" width="7.44140625" customWidth="1"/>
    <col min="7175" max="7176" width="27.44140625" customWidth="1"/>
    <col min="7177" max="7177" width="36.6640625" customWidth="1"/>
    <col min="7178" max="7178" width="18.33203125" customWidth="1"/>
    <col min="7179" max="7179" width="36.6640625" customWidth="1"/>
    <col min="7180" max="7180" width="27.44140625" customWidth="1"/>
    <col min="7181" max="7181" width="27.6640625" customWidth="1"/>
    <col min="7182" max="7182" width="36.44140625" customWidth="1"/>
    <col min="7183" max="7183" width="18.33203125" customWidth="1"/>
    <col min="7416" max="7416" width="36.44140625" customWidth="1"/>
    <col min="7417" max="7418" width="8" customWidth="1"/>
    <col min="7419" max="7419" width="18" customWidth="1"/>
    <col min="7420" max="7420" width="6.44140625" customWidth="1"/>
    <col min="7421" max="7422" width="10.44140625" customWidth="1"/>
    <col min="7423" max="7423" width="10.6640625" customWidth="1"/>
    <col min="7424" max="7430" width="7.44140625" customWidth="1"/>
    <col min="7431" max="7432" width="27.44140625" customWidth="1"/>
    <col min="7433" max="7433" width="36.6640625" customWidth="1"/>
    <col min="7434" max="7434" width="18.33203125" customWidth="1"/>
    <col min="7435" max="7435" width="36.6640625" customWidth="1"/>
    <col min="7436" max="7436" width="27.44140625" customWidth="1"/>
    <col min="7437" max="7437" width="27.6640625" customWidth="1"/>
    <col min="7438" max="7438" width="36.44140625" customWidth="1"/>
    <col min="7439" max="7439" width="18.33203125" customWidth="1"/>
    <col min="7672" max="7672" width="36.44140625" customWidth="1"/>
    <col min="7673" max="7674" width="8" customWidth="1"/>
    <col min="7675" max="7675" width="18" customWidth="1"/>
    <col min="7676" max="7676" width="6.44140625" customWidth="1"/>
    <col min="7677" max="7678" width="10.44140625" customWidth="1"/>
    <col min="7679" max="7679" width="10.6640625" customWidth="1"/>
    <col min="7680" max="7686" width="7.44140625" customWidth="1"/>
    <col min="7687" max="7688" width="27.44140625" customWidth="1"/>
    <col min="7689" max="7689" width="36.6640625" customWidth="1"/>
    <col min="7690" max="7690" width="18.33203125" customWidth="1"/>
    <col min="7691" max="7691" width="36.6640625" customWidth="1"/>
    <col min="7692" max="7692" width="27.44140625" customWidth="1"/>
    <col min="7693" max="7693" width="27.6640625" customWidth="1"/>
    <col min="7694" max="7694" width="36.44140625" customWidth="1"/>
    <col min="7695" max="7695" width="18.33203125" customWidth="1"/>
    <col min="7928" max="7928" width="36.44140625" customWidth="1"/>
    <col min="7929" max="7930" width="8" customWidth="1"/>
    <col min="7931" max="7931" width="18" customWidth="1"/>
    <col min="7932" max="7932" width="6.44140625" customWidth="1"/>
    <col min="7933" max="7934" width="10.44140625" customWidth="1"/>
    <col min="7935" max="7935" width="10.6640625" customWidth="1"/>
    <col min="7936" max="7942" width="7.44140625" customWidth="1"/>
    <col min="7943" max="7944" width="27.44140625" customWidth="1"/>
    <col min="7945" max="7945" width="36.6640625" customWidth="1"/>
    <col min="7946" max="7946" width="18.33203125" customWidth="1"/>
    <col min="7947" max="7947" width="36.6640625" customWidth="1"/>
    <col min="7948" max="7948" width="27.44140625" customWidth="1"/>
    <col min="7949" max="7949" width="27.6640625" customWidth="1"/>
    <col min="7950" max="7950" width="36.44140625" customWidth="1"/>
    <col min="7951" max="7951" width="18.33203125" customWidth="1"/>
    <col min="8184" max="8184" width="36.44140625" customWidth="1"/>
    <col min="8185" max="8186" width="8" customWidth="1"/>
    <col min="8187" max="8187" width="18" customWidth="1"/>
    <col min="8188" max="8188" width="6.44140625" customWidth="1"/>
    <col min="8189" max="8190" width="10.44140625" customWidth="1"/>
    <col min="8191" max="8191" width="10.6640625" customWidth="1"/>
    <col min="8192" max="8198" width="7.44140625" customWidth="1"/>
    <col min="8199" max="8200" width="27.44140625" customWidth="1"/>
    <col min="8201" max="8201" width="36.6640625" customWidth="1"/>
    <col min="8202" max="8202" width="18.33203125" customWidth="1"/>
    <col min="8203" max="8203" width="36.6640625" customWidth="1"/>
    <col min="8204" max="8204" width="27.44140625" customWidth="1"/>
    <col min="8205" max="8205" width="27.6640625" customWidth="1"/>
    <col min="8206" max="8206" width="36.44140625" customWidth="1"/>
    <col min="8207" max="8207" width="18.33203125" customWidth="1"/>
    <col min="8440" max="8440" width="36.44140625" customWidth="1"/>
    <col min="8441" max="8442" width="8" customWidth="1"/>
    <col min="8443" max="8443" width="18" customWidth="1"/>
    <col min="8444" max="8444" width="6.44140625" customWidth="1"/>
    <col min="8445" max="8446" width="10.44140625" customWidth="1"/>
    <col min="8447" max="8447" width="10.6640625" customWidth="1"/>
    <col min="8448" max="8454" width="7.44140625" customWidth="1"/>
    <col min="8455" max="8456" width="27.44140625" customWidth="1"/>
    <col min="8457" max="8457" width="36.6640625" customWidth="1"/>
    <col min="8458" max="8458" width="18.33203125" customWidth="1"/>
    <col min="8459" max="8459" width="36.6640625" customWidth="1"/>
    <col min="8460" max="8460" width="27.44140625" customWidth="1"/>
    <col min="8461" max="8461" width="27.6640625" customWidth="1"/>
    <col min="8462" max="8462" width="36.44140625" customWidth="1"/>
    <col min="8463" max="8463" width="18.33203125" customWidth="1"/>
    <col min="8696" max="8696" width="36.44140625" customWidth="1"/>
    <col min="8697" max="8698" width="8" customWidth="1"/>
    <col min="8699" max="8699" width="18" customWidth="1"/>
    <col min="8700" max="8700" width="6.44140625" customWidth="1"/>
    <col min="8701" max="8702" width="10.44140625" customWidth="1"/>
    <col min="8703" max="8703" width="10.6640625" customWidth="1"/>
    <col min="8704" max="8710" width="7.44140625" customWidth="1"/>
    <col min="8711" max="8712" width="27.44140625" customWidth="1"/>
    <col min="8713" max="8713" width="36.6640625" customWidth="1"/>
    <col min="8714" max="8714" width="18.33203125" customWidth="1"/>
    <col min="8715" max="8715" width="36.6640625" customWidth="1"/>
    <col min="8716" max="8716" width="27.44140625" customWidth="1"/>
    <col min="8717" max="8717" width="27.6640625" customWidth="1"/>
    <col min="8718" max="8718" width="36.44140625" customWidth="1"/>
    <col min="8719" max="8719" width="18.33203125" customWidth="1"/>
    <col min="8952" max="8952" width="36.44140625" customWidth="1"/>
    <col min="8953" max="8954" width="8" customWidth="1"/>
    <col min="8955" max="8955" width="18" customWidth="1"/>
    <col min="8956" max="8956" width="6.44140625" customWidth="1"/>
    <col min="8957" max="8958" width="10.44140625" customWidth="1"/>
    <col min="8959" max="8959" width="10.6640625" customWidth="1"/>
    <col min="8960" max="8966" width="7.44140625" customWidth="1"/>
    <col min="8967" max="8968" width="27.44140625" customWidth="1"/>
    <col min="8969" max="8969" width="36.6640625" customWidth="1"/>
    <col min="8970" max="8970" width="18.33203125" customWidth="1"/>
    <col min="8971" max="8971" width="36.6640625" customWidth="1"/>
    <col min="8972" max="8972" width="27.44140625" customWidth="1"/>
    <col min="8973" max="8973" width="27.6640625" customWidth="1"/>
    <col min="8974" max="8974" width="36.44140625" customWidth="1"/>
    <col min="8975" max="8975" width="18.33203125" customWidth="1"/>
    <col min="9208" max="9208" width="36.44140625" customWidth="1"/>
    <col min="9209" max="9210" width="8" customWidth="1"/>
    <col min="9211" max="9211" width="18" customWidth="1"/>
    <col min="9212" max="9212" width="6.44140625" customWidth="1"/>
    <col min="9213" max="9214" width="10.44140625" customWidth="1"/>
    <col min="9215" max="9215" width="10.6640625" customWidth="1"/>
    <col min="9216" max="9222" width="7.44140625" customWidth="1"/>
    <col min="9223" max="9224" width="27.44140625" customWidth="1"/>
    <col min="9225" max="9225" width="36.6640625" customWidth="1"/>
    <col min="9226" max="9226" width="18.33203125" customWidth="1"/>
    <col min="9227" max="9227" width="36.6640625" customWidth="1"/>
    <col min="9228" max="9228" width="27.44140625" customWidth="1"/>
    <col min="9229" max="9229" width="27.6640625" customWidth="1"/>
    <col min="9230" max="9230" width="36.44140625" customWidth="1"/>
    <col min="9231" max="9231" width="18.33203125" customWidth="1"/>
    <col min="9464" max="9464" width="36.44140625" customWidth="1"/>
    <col min="9465" max="9466" width="8" customWidth="1"/>
    <col min="9467" max="9467" width="18" customWidth="1"/>
    <col min="9468" max="9468" width="6.44140625" customWidth="1"/>
    <col min="9469" max="9470" width="10.44140625" customWidth="1"/>
    <col min="9471" max="9471" width="10.6640625" customWidth="1"/>
    <col min="9472" max="9478" width="7.44140625" customWidth="1"/>
    <col min="9479" max="9480" width="27.44140625" customWidth="1"/>
    <col min="9481" max="9481" width="36.6640625" customWidth="1"/>
    <col min="9482" max="9482" width="18.33203125" customWidth="1"/>
    <col min="9483" max="9483" width="36.6640625" customWidth="1"/>
    <col min="9484" max="9484" width="27.44140625" customWidth="1"/>
    <col min="9485" max="9485" width="27.6640625" customWidth="1"/>
    <col min="9486" max="9486" width="36.44140625" customWidth="1"/>
    <col min="9487" max="9487" width="18.33203125" customWidth="1"/>
    <col min="9720" max="9720" width="36.44140625" customWidth="1"/>
    <col min="9721" max="9722" width="8" customWidth="1"/>
    <col min="9723" max="9723" width="18" customWidth="1"/>
    <col min="9724" max="9724" width="6.44140625" customWidth="1"/>
    <col min="9725" max="9726" width="10.44140625" customWidth="1"/>
    <col min="9727" max="9727" width="10.6640625" customWidth="1"/>
    <col min="9728" max="9734" width="7.44140625" customWidth="1"/>
    <col min="9735" max="9736" width="27.44140625" customWidth="1"/>
    <col min="9737" max="9737" width="36.6640625" customWidth="1"/>
    <col min="9738" max="9738" width="18.33203125" customWidth="1"/>
    <col min="9739" max="9739" width="36.6640625" customWidth="1"/>
    <col min="9740" max="9740" width="27.44140625" customWidth="1"/>
    <col min="9741" max="9741" width="27.6640625" customWidth="1"/>
    <col min="9742" max="9742" width="36.44140625" customWidth="1"/>
    <col min="9743" max="9743" width="18.33203125" customWidth="1"/>
    <col min="9976" max="9976" width="36.44140625" customWidth="1"/>
    <col min="9977" max="9978" width="8" customWidth="1"/>
    <col min="9979" max="9979" width="18" customWidth="1"/>
    <col min="9980" max="9980" width="6.44140625" customWidth="1"/>
    <col min="9981" max="9982" width="10.44140625" customWidth="1"/>
    <col min="9983" max="9983" width="10.6640625" customWidth="1"/>
    <col min="9984" max="9990" width="7.44140625" customWidth="1"/>
    <col min="9991" max="9992" width="27.44140625" customWidth="1"/>
    <col min="9993" max="9993" width="36.6640625" customWidth="1"/>
    <col min="9994" max="9994" width="18.33203125" customWidth="1"/>
    <col min="9995" max="9995" width="36.6640625" customWidth="1"/>
    <col min="9996" max="9996" width="27.44140625" customWidth="1"/>
    <col min="9997" max="9997" width="27.6640625" customWidth="1"/>
    <col min="9998" max="9998" width="36.44140625" customWidth="1"/>
    <col min="9999" max="9999" width="18.33203125" customWidth="1"/>
    <col min="10232" max="10232" width="36.44140625" customWidth="1"/>
    <col min="10233" max="10234" width="8" customWidth="1"/>
    <col min="10235" max="10235" width="18" customWidth="1"/>
    <col min="10236" max="10236" width="6.44140625" customWidth="1"/>
    <col min="10237" max="10238" width="10.44140625" customWidth="1"/>
    <col min="10239" max="10239" width="10.6640625" customWidth="1"/>
    <col min="10240" max="10246" width="7.44140625" customWidth="1"/>
    <col min="10247" max="10248" width="27.44140625" customWidth="1"/>
    <col min="10249" max="10249" width="36.6640625" customWidth="1"/>
    <col min="10250" max="10250" width="18.33203125" customWidth="1"/>
    <col min="10251" max="10251" width="36.6640625" customWidth="1"/>
    <col min="10252" max="10252" width="27.44140625" customWidth="1"/>
    <col min="10253" max="10253" width="27.6640625" customWidth="1"/>
    <col min="10254" max="10254" width="36.44140625" customWidth="1"/>
    <col min="10255" max="10255" width="18.33203125" customWidth="1"/>
    <col min="10488" max="10488" width="36.44140625" customWidth="1"/>
    <col min="10489" max="10490" width="8" customWidth="1"/>
    <col min="10491" max="10491" width="18" customWidth="1"/>
    <col min="10492" max="10492" width="6.44140625" customWidth="1"/>
    <col min="10493" max="10494" width="10.44140625" customWidth="1"/>
    <col min="10495" max="10495" width="10.6640625" customWidth="1"/>
    <col min="10496" max="10502" width="7.44140625" customWidth="1"/>
    <col min="10503" max="10504" width="27.44140625" customWidth="1"/>
    <col min="10505" max="10505" width="36.6640625" customWidth="1"/>
    <col min="10506" max="10506" width="18.33203125" customWidth="1"/>
    <col min="10507" max="10507" width="36.6640625" customWidth="1"/>
    <col min="10508" max="10508" width="27.44140625" customWidth="1"/>
    <col min="10509" max="10509" width="27.6640625" customWidth="1"/>
    <col min="10510" max="10510" width="36.44140625" customWidth="1"/>
    <col min="10511" max="10511" width="18.33203125" customWidth="1"/>
    <col min="10744" max="10744" width="36.44140625" customWidth="1"/>
    <col min="10745" max="10746" width="8" customWidth="1"/>
    <col min="10747" max="10747" width="18" customWidth="1"/>
    <col min="10748" max="10748" width="6.44140625" customWidth="1"/>
    <col min="10749" max="10750" width="10.44140625" customWidth="1"/>
    <col min="10751" max="10751" width="10.6640625" customWidth="1"/>
    <col min="10752" max="10758" width="7.44140625" customWidth="1"/>
    <col min="10759" max="10760" width="27.44140625" customWidth="1"/>
    <col min="10761" max="10761" width="36.6640625" customWidth="1"/>
    <col min="10762" max="10762" width="18.33203125" customWidth="1"/>
    <col min="10763" max="10763" width="36.6640625" customWidth="1"/>
    <col min="10764" max="10764" width="27.44140625" customWidth="1"/>
    <col min="10765" max="10765" width="27.6640625" customWidth="1"/>
    <col min="10766" max="10766" width="36.44140625" customWidth="1"/>
    <col min="10767" max="10767" width="18.33203125" customWidth="1"/>
    <col min="11000" max="11000" width="36.44140625" customWidth="1"/>
    <col min="11001" max="11002" width="8" customWidth="1"/>
    <col min="11003" max="11003" width="18" customWidth="1"/>
    <col min="11004" max="11004" width="6.44140625" customWidth="1"/>
    <col min="11005" max="11006" width="10.44140625" customWidth="1"/>
    <col min="11007" max="11007" width="10.6640625" customWidth="1"/>
    <col min="11008" max="11014" width="7.44140625" customWidth="1"/>
    <col min="11015" max="11016" width="27.44140625" customWidth="1"/>
    <col min="11017" max="11017" width="36.6640625" customWidth="1"/>
    <col min="11018" max="11018" width="18.33203125" customWidth="1"/>
    <col min="11019" max="11019" width="36.6640625" customWidth="1"/>
    <col min="11020" max="11020" width="27.44140625" customWidth="1"/>
    <col min="11021" max="11021" width="27.6640625" customWidth="1"/>
    <col min="11022" max="11022" width="36.44140625" customWidth="1"/>
    <col min="11023" max="11023" width="18.33203125" customWidth="1"/>
    <col min="11256" max="11256" width="36.44140625" customWidth="1"/>
    <col min="11257" max="11258" width="8" customWidth="1"/>
    <col min="11259" max="11259" width="18" customWidth="1"/>
    <col min="11260" max="11260" width="6.44140625" customWidth="1"/>
    <col min="11261" max="11262" width="10.44140625" customWidth="1"/>
    <col min="11263" max="11263" width="10.6640625" customWidth="1"/>
    <col min="11264" max="11270" width="7.44140625" customWidth="1"/>
    <col min="11271" max="11272" width="27.44140625" customWidth="1"/>
    <col min="11273" max="11273" width="36.6640625" customWidth="1"/>
    <col min="11274" max="11274" width="18.33203125" customWidth="1"/>
    <col min="11275" max="11275" width="36.6640625" customWidth="1"/>
    <col min="11276" max="11276" width="27.44140625" customWidth="1"/>
    <col min="11277" max="11277" width="27.6640625" customWidth="1"/>
    <col min="11278" max="11278" width="36.44140625" customWidth="1"/>
    <col min="11279" max="11279" width="18.33203125" customWidth="1"/>
    <col min="11512" max="11512" width="36.44140625" customWidth="1"/>
    <col min="11513" max="11514" width="8" customWidth="1"/>
    <col min="11515" max="11515" width="18" customWidth="1"/>
    <col min="11516" max="11516" width="6.44140625" customWidth="1"/>
    <col min="11517" max="11518" width="10.44140625" customWidth="1"/>
    <col min="11519" max="11519" width="10.6640625" customWidth="1"/>
    <col min="11520" max="11526" width="7.44140625" customWidth="1"/>
    <col min="11527" max="11528" width="27.44140625" customWidth="1"/>
    <col min="11529" max="11529" width="36.6640625" customWidth="1"/>
    <col min="11530" max="11530" width="18.33203125" customWidth="1"/>
    <col min="11531" max="11531" width="36.6640625" customWidth="1"/>
    <col min="11532" max="11532" width="27.44140625" customWidth="1"/>
    <col min="11533" max="11533" width="27.6640625" customWidth="1"/>
    <col min="11534" max="11534" width="36.44140625" customWidth="1"/>
    <col min="11535" max="11535" width="18.33203125" customWidth="1"/>
    <col min="11768" max="11768" width="36.44140625" customWidth="1"/>
    <col min="11769" max="11770" width="8" customWidth="1"/>
    <col min="11771" max="11771" width="18" customWidth="1"/>
    <col min="11772" max="11772" width="6.44140625" customWidth="1"/>
    <col min="11773" max="11774" width="10.44140625" customWidth="1"/>
    <col min="11775" max="11775" width="10.6640625" customWidth="1"/>
    <col min="11776" max="11782" width="7.44140625" customWidth="1"/>
    <col min="11783" max="11784" width="27.44140625" customWidth="1"/>
    <col min="11785" max="11785" width="36.6640625" customWidth="1"/>
    <col min="11786" max="11786" width="18.33203125" customWidth="1"/>
    <col min="11787" max="11787" width="36.6640625" customWidth="1"/>
    <col min="11788" max="11788" width="27.44140625" customWidth="1"/>
    <col min="11789" max="11789" width="27.6640625" customWidth="1"/>
    <col min="11790" max="11790" width="36.44140625" customWidth="1"/>
    <col min="11791" max="11791" width="18.33203125" customWidth="1"/>
    <col min="12024" max="12024" width="36.44140625" customWidth="1"/>
    <col min="12025" max="12026" width="8" customWidth="1"/>
    <col min="12027" max="12027" width="18" customWidth="1"/>
    <col min="12028" max="12028" width="6.44140625" customWidth="1"/>
    <col min="12029" max="12030" width="10.44140625" customWidth="1"/>
    <col min="12031" max="12031" width="10.6640625" customWidth="1"/>
    <col min="12032" max="12038" width="7.44140625" customWidth="1"/>
    <col min="12039" max="12040" width="27.44140625" customWidth="1"/>
    <col min="12041" max="12041" width="36.6640625" customWidth="1"/>
    <col min="12042" max="12042" width="18.33203125" customWidth="1"/>
    <col min="12043" max="12043" width="36.6640625" customWidth="1"/>
    <col min="12044" max="12044" width="27.44140625" customWidth="1"/>
    <col min="12045" max="12045" width="27.6640625" customWidth="1"/>
    <col min="12046" max="12046" width="36.44140625" customWidth="1"/>
    <col min="12047" max="12047" width="18.33203125" customWidth="1"/>
    <col min="12280" max="12280" width="36.44140625" customWidth="1"/>
    <col min="12281" max="12282" width="8" customWidth="1"/>
    <col min="12283" max="12283" width="18" customWidth="1"/>
    <col min="12284" max="12284" width="6.44140625" customWidth="1"/>
    <col min="12285" max="12286" width="10.44140625" customWidth="1"/>
    <col min="12287" max="12287" width="10.6640625" customWidth="1"/>
    <col min="12288" max="12294" width="7.44140625" customWidth="1"/>
    <col min="12295" max="12296" width="27.44140625" customWidth="1"/>
    <col min="12297" max="12297" width="36.6640625" customWidth="1"/>
    <col min="12298" max="12298" width="18.33203125" customWidth="1"/>
    <col min="12299" max="12299" width="36.6640625" customWidth="1"/>
    <col min="12300" max="12300" width="27.44140625" customWidth="1"/>
    <col min="12301" max="12301" width="27.6640625" customWidth="1"/>
    <col min="12302" max="12302" width="36.44140625" customWidth="1"/>
    <col min="12303" max="12303" width="18.33203125" customWidth="1"/>
    <col min="12536" max="12536" width="36.44140625" customWidth="1"/>
    <col min="12537" max="12538" width="8" customWidth="1"/>
    <col min="12539" max="12539" width="18" customWidth="1"/>
    <col min="12540" max="12540" width="6.44140625" customWidth="1"/>
    <col min="12541" max="12542" width="10.44140625" customWidth="1"/>
    <col min="12543" max="12543" width="10.6640625" customWidth="1"/>
    <col min="12544" max="12550" width="7.44140625" customWidth="1"/>
    <col min="12551" max="12552" width="27.44140625" customWidth="1"/>
    <col min="12553" max="12553" width="36.6640625" customWidth="1"/>
    <col min="12554" max="12554" width="18.33203125" customWidth="1"/>
    <col min="12555" max="12555" width="36.6640625" customWidth="1"/>
    <col min="12556" max="12556" width="27.44140625" customWidth="1"/>
    <col min="12557" max="12557" width="27.6640625" customWidth="1"/>
    <col min="12558" max="12558" width="36.44140625" customWidth="1"/>
    <col min="12559" max="12559" width="18.33203125" customWidth="1"/>
    <col min="12792" max="12792" width="36.44140625" customWidth="1"/>
    <col min="12793" max="12794" width="8" customWidth="1"/>
    <col min="12795" max="12795" width="18" customWidth="1"/>
    <col min="12796" max="12796" width="6.44140625" customWidth="1"/>
    <col min="12797" max="12798" width="10.44140625" customWidth="1"/>
    <col min="12799" max="12799" width="10.6640625" customWidth="1"/>
    <col min="12800" max="12806" width="7.44140625" customWidth="1"/>
    <col min="12807" max="12808" width="27.44140625" customWidth="1"/>
    <col min="12809" max="12809" width="36.6640625" customWidth="1"/>
    <col min="12810" max="12810" width="18.33203125" customWidth="1"/>
    <col min="12811" max="12811" width="36.6640625" customWidth="1"/>
    <col min="12812" max="12812" width="27.44140625" customWidth="1"/>
    <col min="12813" max="12813" width="27.6640625" customWidth="1"/>
    <col min="12814" max="12814" width="36.44140625" customWidth="1"/>
    <col min="12815" max="12815" width="18.33203125" customWidth="1"/>
    <col min="13048" max="13048" width="36.44140625" customWidth="1"/>
    <col min="13049" max="13050" width="8" customWidth="1"/>
    <col min="13051" max="13051" width="18" customWidth="1"/>
    <col min="13052" max="13052" width="6.44140625" customWidth="1"/>
    <col min="13053" max="13054" width="10.44140625" customWidth="1"/>
    <col min="13055" max="13055" width="10.6640625" customWidth="1"/>
    <col min="13056" max="13062" width="7.44140625" customWidth="1"/>
    <col min="13063" max="13064" width="27.44140625" customWidth="1"/>
    <col min="13065" max="13065" width="36.6640625" customWidth="1"/>
    <col min="13066" max="13066" width="18.33203125" customWidth="1"/>
    <col min="13067" max="13067" width="36.6640625" customWidth="1"/>
    <col min="13068" max="13068" width="27.44140625" customWidth="1"/>
    <col min="13069" max="13069" width="27.6640625" customWidth="1"/>
    <col min="13070" max="13070" width="36.44140625" customWidth="1"/>
    <col min="13071" max="13071" width="18.33203125" customWidth="1"/>
    <col min="13304" max="13304" width="36.44140625" customWidth="1"/>
    <col min="13305" max="13306" width="8" customWidth="1"/>
    <col min="13307" max="13307" width="18" customWidth="1"/>
    <col min="13308" max="13308" width="6.44140625" customWidth="1"/>
    <col min="13309" max="13310" width="10.44140625" customWidth="1"/>
    <col min="13311" max="13311" width="10.6640625" customWidth="1"/>
    <col min="13312" max="13318" width="7.44140625" customWidth="1"/>
    <col min="13319" max="13320" width="27.44140625" customWidth="1"/>
    <col min="13321" max="13321" width="36.6640625" customWidth="1"/>
    <col min="13322" max="13322" width="18.33203125" customWidth="1"/>
    <col min="13323" max="13323" width="36.6640625" customWidth="1"/>
    <col min="13324" max="13324" width="27.44140625" customWidth="1"/>
    <col min="13325" max="13325" width="27.6640625" customWidth="1"/>
    <col min="13326" max="13326" width="36.44140625" customWidth="1"/>
    <col min="13327" max="13327" width="18.33203125" customWidth="1"/>
    <col min="13560" max="13560" width="36.44140625" customWidth="1"/>
    <col min="13561" max="13562" width="8" customWidth="1"/>
    <col min="13563" max="13563" width="18" customWidth="1"/>
    <col min="13564" max="13564" width="6.44140625" customWidth="1"/>
    <col min="13565" max="13566" width="10.44140625" customWidth="1"/>
    <col min="13567" max="13567" width="10.6640625" customWidth="1"/>
    <col min="13568" max="13574" width="7.44140625" customWidth="1"/>
    <col min="13575" max="13576" width="27.44140625" customWidth="1"/>
    <col min="13577" max="13577" width="36.6640625" customWidth="1"/>
    <col min="13578" max="13578" width="18.33203125" customWidth="1"/>
    <col min="13579" max="13579" width="36.6640625" customWidth="1"/>
    <col min="13580" max="13580" width="27.44140625" customWidth="1"/>
    <col min="13581" max="13581" width="27.6640625" customWidth="1"/>
    <col min="13582" max="13582" width="36.44140625" customWidth="1"/>
    <col min="13583" max="13583" width="18.33203125" customWidth="1"/>
    <col min="13816" max="13816" width="36.44140625" customWidth="1"/>
    <col min="13817" max="13818" width="8" customWidth="1"/>
    <col min="13819" max="13819" width="18" customWidth="1"/>
    <col min="13820" max="13820" width="6.44140625" customWidth="1"/>
    <col min="13821" max="13822" width="10.44140625" customWidth="1"/>
    <col min="13823" max="13823" width="10.6640625" customWidth="1"/>
    <col min="13824" max="13830" width="7.44140625" customWidth="1"/>
    <col min="13831" max="13832" width="27.44140625" customWidth="1"/>
    <col min="13833" max="13833" width="36.6640625" customWidth="1"/>
    <col min="13834" max="13834" width="18.33203125" customWidth="1"/>
    <col min="13835" max="13835" width="36.6640625" customWidth="1"/>
    <col min="13836" max="13836" width="27.44140625" customWidth="1"/>
    <col min="13837" max="13837" width="27.6640625" customWidth="1"/>
    <col min="13838" max="13838" width="36.44140625" customWidth="1"/>
    <col min="13839" max="13839" width="18.33203125" customWidth="1"/>
    <col min="14072" max="14072" width="36.44140625" customWidth="1"/>
    <col min="14073" max="14074" width="8" customWidth="1"/>
    <col min="14075" max="14075" width="18" customWidth="1"/>
    <col min="14076" max="14076" width="6.44140625" customWidth="1"/>
    <col min="14077" max="14078" width="10.44140625" customWidth="1"/>
    <col min="14079" max="14079" width="10.6640625" customWidth="1"/>
    <col min="14080" max="14086" width="7.44140625" customWidth="1"/>
    <col min="14087" max="14088" width="27.44140625" customWidth="1"/>
    <col min="14089" max="14089" width="36.6640625" customWidth="1"/>
    <col min="14090" max="14090" width="18.33203125" customWidth="1"/>
    <col min="14091" max="14091" width="36.6640625" customWidth="1"/>
    <col min="14092" max="14092" width="27.44140625" customWidth="1"/>
    <col min="14093" max="14093" width="27.6640625" customWidth="1"/>
    <col min="14094" max="14094" width="36.44140625" customWidth="1"/>
    <col min="14095" max="14095" width="18.33203125" customWidth="1"/>
    <col min="14328" max="14328" width="36.44140625" customWidth="1"/>
    <col min="14329" max="14330" width="8" customWidth="1"/>
    <col min="14331" max="14331" width="18" customWidth="1"/>
    <col min="14332" max="14332" width="6.44140625" customWidth="1"/>
    <col min="14333" max="14334" width="10.44140625" customWidth="1"/>
    <col min="14335" max="14335" width="10.6640625" customWidth="1"/>
    <col min="14336" max="14342" width="7.44140625" customWidth="1"/>
    <col min="14343" max="14344" width="27.44140625" customWidth="1"/>
    <col min="14345" max="14345" width="36.6640625" customWidth="1"/>
    <col min="14346" max="14346" width="18.33203125" customWidth="1"/>
    <col min="14347" max="14347" width="36.6640625" customWidth="1"/>
    <col min="14348" max="14348" width="27.44140625" customWidth="1"/>
    <col min="14349" max="14349" width="27.6640625" customWidth="1"/>
    <col min="14350" max="14350" width="36.44140625" customWidth="1"/>
    <col min="14351" max="14351" width="18.33203125" customWidth="1"/>
    <col min="14584" max="14584" width="36.44140625" customWidth="1"/>
    <col min="14585" max="14586" width="8" customWidth="1"/>
    <col min="14587" max="14587" width="18" customWidth="1"/>
    <col min="14588" max="14588" width="6.44140625" customWidth="1"/>
    <col min="14589" max="14590" width="10.44140625" customWidth="1"/>
    <col min="14591" max="14591" width="10.6640625" customWidth="1"/>
    <col min="14592" max="14598" width="7.44140625" customWidth="1"/>
    <col min="14599" max="14600" width="27.44140625" customWidth="1"/>
    <col min="14601" max="14601" width="36.6640625" customWidth="1"/>
    <col min="14602" max="14602" width="18.33203125" customWidth="1"/>
    <col min="14603" max="14603" width="36.6640625" customWidth="1"/>
    <col min="14604" max="14604" width="27.44140625" customWidth="1"/>
    <col min="14605" max="14605" width="27.6640625" customWidth="1"/>
    <col min="14606" max="14606" width="36.44140625" customWidth="1"/>
    <col min="14607" max="14607" width="18.33203125" customWidth="1"/>
    <col min="14840" max="14840" width="36.44140625" customWidth="1"/>
    <col min="14841" max="14842" width="8" customWidth="1"/>
    <col min="14843" max="14843" width="18" customWidth="1"/>
    <col min="14844" max="14844" width="6.44140625" customWidth="1"/>
    <col min="14845" max="14846" width="10.44140625" customWidth="1"/>
    <col min="14847" max="14847" width="10.6640625" customWidth="1"/>
    <col min="14848" max="14854" width="7.44140625" customWidth="1"/>
    <col min="14855" max="14856" width="27.44140625" customWidth="1"/>
    <col min="14857" max="14857" width="36.6640625" customWidth="1"/>
    <col min="14858" max="14858" width="18.33203125" customWidth="1"/>
    <col min="14859" max="14859" width="36.6640625" customWidth="1"/>
    <col min="14860" max="14860" width="27.44140625" customWidth="1"/>
    <col min="14861" max="14861" width="27.6640625" customWidth="1"/>
    <col min="14862" max="14862" width="36.44140625" customWidth="1"/>
    <col min="14863" max="14863" width="18.33203125" customWidth="1"/>
    <col min="15096" max="15096" width="36.44140625" customWidth="1"/>
    <col min="15097" max="15098" width="8" customWidth="1"/>
    <col min="15099" max="15099" width="18" customWidth="1"/>
    <col min="15100" max="15100" width="6.44140625" customWidth="1"/>
    <col min="15101" max="15102" width="10.44140625" customWidth="1"/>
    <col min="15103" max="15103" width="10.6640625" customWidth="1"/>
    <col min="15104" max="15110" width="7.44140625" customWidth="1"/>
    <col min="15111" max="15112" width="27.44140625" customWidth="1"/>
    <col min="15113" max="15113" width="36.6640625" customWidth="1"/>
    <col min="15114" max="15114" width="18.33203125" customWidth="1"/>
    <col min="15115" max="15115" width="36.6640625" customWidth="1"/>
    <col min="15116" max="15116" width="27.44140625" customWidth="1"/>
    <col min="15117" max="15117" width="27.6640625" customWidth="1"/>
    <col min="15118" max="15118" width="36.44140625" customWidth="1"/>
    <col min="15119" max="15119" width="18.33203125" customWidth="1"/>
    <col min="15352" max="15352" width="36.44140625" customWidth="1"/>
    <col min="15353" max="15354" width="8" customWidth="1"/>
    <col min="15355" max="15355" width="18" customWidth="1"/>
    <col min="15356" max="15356" width="6.44140625" customWidth="1"/>
    <col min="15357" max="15358" width="10.44140625" customWidth="1"/>
    <col min="15359" max="15359" width="10.6640625" customWidth="1"/>
    <col min="15360" max="15366" width="7.44140625" customWidth="1"/>
    <col min="15367" max="15368" width="27.44140625" customWidth="1"/>
    <col min="15369" max="15369" width="36.6640625" customWidth="1"/>
    <col min="15370" max="15370" width="18.33203125" customWidth="1"/>
    <col min="15371" max="15371" width="36.6640625" customWidth="1"/>
    <col min="15372" max="15372" width="27.44140625" customWidth="1"/>
    <col min="15373" max="15373" width="27.6640625" customWidth="1"/>
    <col min="15374" max="15374" width="36.44140625" customWidth="1"/>
    <col min="15375" max="15375" width="18.33203125" customWidth="1"/>
    <col min="15608" max="15608" width="36.44140625" customWidth="1"/>
    <col min="15609" max="15610" width="8" customWidth="1"/>
    <col min="15611" max="15611" width="18" customWidth="1"/>
    <col min="15612" max="15612" width="6.44140625" customWidth="1"/>
    <col min="15613" max="15614" width="10.44140625" customWidth="1"/>
    <col min="15615" max="15615" width="10.6640625" customWidth="1"/>
    <col min="15616" max="15622" width="7.44140625" customWidth="1"/>
    <col min="15623" max="15624" width="27.44140625" customWidth="1"/>
    <col min="15625" max="15625" width="36.6640625" customWidth="1"/>
    <col min="15626" max="15626" width="18.33203125" customWidth="1"/>
    <col min="15627" max="15627" width="36.6640625" customWidth="1"/>
    <col min="15628" max="15628" width="27.44140625" customWidth="1"/>
    <col min="15629" max="15629" width="27.6640625" customWidth="1"/>
    <col min="15630" max="15630" width="36.44140625" customWidth="1"/>
    <col min="15631" max="15631" width="18.33203125" customWidth="1"/>
    <col min="15864" max="15864" width="36.44140625" customWidth="1"/>
    <col min="15865" max="15866" width="8" customWidth="1"/>
    <col min="15867" max="15867" width="18" customWidth="1"/>
    <col min="15868" max="15868" width="6.44140625" customWidth="1"/>
    <col min="15869" max="15870" width="10.44140625" customWidth="1"/>
    <col min="15871" max="15871" width="10.6640625" customWidth="1"/>
    <col min="15872" max="15878" width="7.44140625" customWidth="1"/>
    <col min="15879" max="15880" width="27.44140625" customWidth="1"/>
    <col min="15881" max="15881" width="36.6640625" customWidth="1"/>
    <col min="15882" max="15882" width="18.33203125" customWidth="1"/>
    <col min="15883" max="15883" width="36.6640625" customWidth="1"/>
    <col min="15884" max="15884" width="27.44140625" customWidth="1"/>
    <col min="15885" max="15885" width="27.6640625" customWidth="1"/>
    <col min="15886" max="15886" width="36.44140625" customWidth="1"/>
    <col min="15887" max="15887" width="18.33203125" customWidth="1"/>
    <col min="16120" max="16120" width="36.44140625" customWidth="1"/>
    <col min="16121" max="16122" width="8" customWidth="1"/>
    <col min="16123" max="16123" width="18" customWidth="1"/>
    <col min="16124" max="16124" width="6.44140625" customWidth="1"/>
    <col min="16125" max="16126" width="10.44140625" customWidth="1"/>
    <col min="16127" max="16127" width="10.6640625" customWidth="1"/>
    <col min="16128" max="16134" width="7.44140625" customWidth="1"/>
    <col min="16135" max="16136" width="27.44140625" customWidth="1"/>
    <col min="16137" max="16137" width="36.6640625" customWidth="1"/>
    <col min="16138" max="16138" width="18.33203125" customWidth="1"/>
    <col min="16139" max="16139" width="36.6640625" customWidth="1"/>
    <col min="16140" max="16140" width="27.44140625" customWidth="1"/>
    <col min="16141" max="16141" width="27.6640625" customWidth="1"/>
    <col min="16142" max="16142" width="36.44140625" customWidth="1"/>
    <col min="16143" max="16143" width="18.33203125" customWidth="1"/>
  </cols>
  <sheetData>
    <row r="1" spans="1:15" s="76" customFormat="1" ht="15" customHeight="1" x14ac:dyDescent="0.3">
      <c r="A1" s="74"/>
      <c r="B1" s="74"/>
      <c r="C1" s="75"/>
      <c r="D1" s="75"/>
      <c r="E1" s="75"/>
      <c r="F1" s="75"/>
      <c r="G1" s="140" t="s">
        <v>21</v>
      </c>
      <c r="H1" s="141"/>
      <c r="I1" s="141"/>
      <c r="J1" s="142"/>
      <c r="K1" s="143" t="s">
        <v>22</v>
      </c>
      <c r="L1" s="143"/>
      <c r="M1" s="143"/>
      <c r="N1" s="143"/>
      <c r="O1" s="144"/>
    </row>
    <row r="2" spans="1:15" s="80" customFormat="1" ht="58.2" thickBot="1" x14ac:dyDescent="0.35">
      <c r="A2" s="77" t="s">
        <v>23</v>
      </c>
      <c r="B2" s="77" t="s">
        <v>24</v>
      </c>
      <c r="C2" s="78" t="s">
        <v>25</v>
      </c>
      <c r="D2" s="78" t="s">
        <v>26</v>
      </c>
      <c r="E2" s="78" t="s">
        <v>27</v>
      </c>
      <c r="F2" s="78" t="s">
        <v>5</v>
      </c>
      <c r="G2" s="77" t="s">
        <v>28</v>
      </c>
      <c r="H2" s="78" t="s">
        <v>29</v>
      </c>
      <c r="I2" s="78" t="s">
        <v>30</v>
      </c>
      <c r="J2" s="79" t="s">
        <v>31</v>
      </c>
      <c r="K2" s="78" t="s">
        <v>32</v>
      </c>
      <c r="L2" s="78" t="s">
        <v>28</v>
      </c>
      <c r="M2" s="78" t="s">
        <v>29</v>
      </c>
      <c r="N2" s="78" t="s">
        <v>30</v>
      </c>
      <c r="O2" s="79" t="s">
        <v>31</v>
      </c>
    </row>
    <row r="3" spans="1:15" ht="40.200000000000003" x14ac:dyDescent="0.3">
      <c r="A3" s="110" t="s">
        <v>68</v>
      </c>
      <c r="B3" t="s">
        <v>73</v>
      </c>
      <c r="C3">
        <v>2018</v>
      </c>
      <c r="D3" s="122" t="s">
        <v>73</v>
      </c>
      <c r="E3" t="s">
        <v>169</v>
      </c>
      <c r="F3" t="s">
        <v>62</v>
      </c>
      <c r="G3" t="s">
        <v>174</v>
      </c>
      <c r="H3" t="s">
        <v>171</v>
      </c>
      <c r="I3" s="111" t="s">
        <v>175</v>
      </c>
      <c r="J3" t="s">
        <v>176</v>
      </c>
      <c r="K3" s="120" t="s">
        <v>180</v>
      </c>
      <c r="L3" s="121"/>
      <c r="M3" s="121" t="s">
        <v>181</v>
      </c>
      <c r="N3" s="121"/>
      <c r="O3" s="121"/>
    </row>
    <row r="4" spans="1:15" ht="27.6" x14ac:dyDescent="0.3">
      <c r="A4" s="110" t="s">
        <v>67</v>
      </c>
      <c r="B4" t="s">
        <v>73</v>
      </c>
      <c r="C4">
        <v>2010</v>
      </c>
      <c r="D4" s="122" t="s">
        <v>73</v>
      </c>
      <c r="E4" t="s">
        <v>169</v>
      </c>
      <c r="F4" t="s">
        <v>62</v>
      </c>
      <c r="G4" t="s">
        <v>177</v>
      </c>
      <c r="H4" t="s">
        <v>171</v>
      </c>
      <c r="I4" s="111" t="s">
        <v>178</v>
      </c>
      <c r="J4" t="s">
        <v>179</v>
      </c>
      <c r="K4" s="120" t="s">
        <v>180</v>
      </c>
      <c r="L4" s="121"/>
      <c r="M4" s="121" t="s">
        <v>181</v>
      </c>
      <c r="N4" s="121"/>
      <c r="O4" s="121"/>
    </row>
    <row r="5" spans="1:15" ht="27.6" x14ac:dyDescent="0.3">
      <c r="A5" s="110" t="s">
        <v>69</v>
      </c>
      <c r="B5" t="s">
        <v>73</v>
      </c>
      <c r="C5">
        <v>2014</v>
      </c>
      <c r="D5" s="122" t="s">
        <v>73</v>
      </c>
      <c r="E5" t="s">
        <v>169</v>
      </c>
      <c r="F5" t="s">
        <v>62</v>
      </c>
      <c r="G5" t="s">
        <v>170</v>
      </c>
      <c r="H5" t="s">
        <v>171</v>
      </c>
      <c r="I5" s="111" t="s">
        <v>172</v>
      </c>
      <c r="J5" t="s">
        <v>173</v>
      </c>
      <c r="K5" s="120" t="s">
        <v>180</v>
      </c>
      <c r="L5" s="121"/>
      <c r="M5" s="121" t="s">
        <v>181</v>
      </c>
      <c r="N5" s="121"/>
      <c r="O5" s="121"/>
    </row>
    <row r="6" spans="1:15" x14ac:dyDescent="0.3">
      <c r="B6" s="109"/>
    </row>
  </sheetData>
  <mergeCells count="2">
    <mergeCell ref="G1:J1"/>
    <mergeCell ref="K1:O1"/>
  </mergeCells>
  <phoneticPr fontId="25" type="noConversion"/>
  <hyperlinks>
    <hyperlink ref="I5" r:id="rId1" xr:uid="{479FDDD8-157B-1C48-AA8F-7470D97064E1}"/>
    <hyperlink ref="I3" r:id="rId2" xr:uid="{90355F6C-01BA-5246-9A6C-E9BD1AF4648E}"/>
    <hyperlink ref="I4" r:id="rId3" xr:uid="{F9C87E85-D876-8044-A500-64FFB415EECF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BX42"/>
  <sheetViews>
    <sheetView topLeftCell="A6" zoomScaleNormal="100" zoomScalePageLayoutView="90" workbookViewId="0">
      <selection activeCell="B8" sqref="B8"/>
    </sheetView>
  </sheetViews>
  <sheetFormatPr defaultColWidth="8.77734375" defaultRowHeight="13.2" x14ac:dyDescent="0.25"/>
  <cols>
    <col min="1" max="1" width="3.44140625" style="9" customWidth="1"/>
    <col min="2" max="2" width="7.109375" style="17" customWidth="1"/>
    <col min="3" max="3" width="9.33203125" style="17" customWidth="1"/>
    <col min="4" max="4" width="8.77734375" style="17" customWidth="1"/>
    <col min="5" max="5" width="28" style="17" customWidth="1"/>
    <col min="6" max="6" width="17.44140625" style="17" customWidth="1"/>
    <col min="7" max="7" width="16.44140625" style="17" customWidth="1"/>
    <col min="8" max="9" width="16.33203125" style="17" customWidth="1"/>
    <col min="10" max="10" width="14" style="17" customWidth="1"/>
    <col min="11" max="11" width="12.33203125" style="17" customWidth="1"/>
    <col min="12" max="12" width="10.44140625" style="17" customWidth="1"/>
    <col min="13" max="16" width="14.6640625" style="17" customWidth="1"/>
    <col min="17" max="19" width="16.109375" style="17" customWidth="1"/>
    <col min="20" max="43" width="9.33203125" style="17" customWidth="1"/>
    <col min="44" max="44" width="8.77734375" style="17"/>
    <col min="45" max="76" width="8.77734375" style="9"/>
    <col min="77" max="16384" width="8.77734375" style="17"/>
  </cols>
  <sheetData>
    <row r="1" spans="1:76" s="2" customFormat="1" ht="16.05" customHeight="1" x14ac:dyDescent="0.3">
      <c r="A1" s="1" t="s">
        <v>0</v>
      </c>
    </row>
    <row r="2" spans="1:76" s="2" customFormat="1" ht="13.05" customHeight="1" x14ac:dyDescent="0.35">
      <c r="A2" s="3" t="s">
        <v>1</v>
      </c>
      <c r="B2" s="4"/>
    </row>
    <row r="3" spans="1:76" s="2" customFormat="1" ht="13.95" customHeight="1" x14ac:dyDescent="0.35">
      <c r="A3" s="3" t="s">
        <v>2</v>
      </c>
      <c r="B3" s="4"/>
    </row>
    <row r="4" spans="1:76" s="2" customFormat="1" ht="12" customHeight="1" x14ac:dyDescent="0.25">
      <c r="A4" s="81" t="s">
        <v>33</v>
      </c>
      <c r="C4" s="5"/>
      <c r="D4" s="6"/>
      <c r="E4" s="5"/>
      <c r="F4" s="5"/>
      <c r="G4" s="6"/>
      <c r="H4" s="5"/>
      <c r="I4" s="5"/>
      <c r="J4" s="5"/>
      <c r="K4" s="5"/>
      <c r="L4" s="5"/>
      <c r="M4" s="7"/>
      <c r="N4" s="7"/>
      <c r="O4" s="7"/>
      <c r="P4" s="7"/>
      <c r="Q4" s="5"/>
      <c r="R4" s="5"/>
      <c r="S4" s="5"/>
      <c r="T4" s="8"/>
    </row>
    <row r="5" spans="1:76" s="2" customFormat="1" ht="6" customHeight="1" x14ac:dyDescent="0.25">
      <c r="C5" s="5"/>
      <c r="D5" s="6"/>
      <c r="E5" s="5"/>
      <c r="F5" s="5"/>
      <c r="G5" s="6"/>
      <c r="H5" s="5"/>
      <c r="I5" s="5"/>
      <c r="J5" s="5"/>
      <c r="K5" s="5"/>
      <c r="L5" s="5"/>
      <c r="M5" s="7"/>
      <c r="N5" s="7"/>
      <c r="O5" s="7"/>
      <c r="P5" s="7"/>
      <c r="Q5" s="5"/>
      <c r="R5" s="5"/>
      <c r="S5" s="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</row>
    <row r="6" spans="1:76" s="9" customFormat="1" ht="13.8" thickBot="1" x14ac:dyDescent="0.3">
      <c r="C6" s="10"/>
      <c r="D6" s="10"/>
      <c r="E6" s="11"/>
      <c r="F6" s="11"/>
      <c r="G6" s="10"/>
      <c r="H6" s="11"/>
      <c r="I6" s="11"/>
      <c r="J6" s="12"/>
      <c r="K6" s="13"/>
      <c r="L6" s="13"/>
      <c r="M6" s="14"/>
      <c r="N6" s="14"/>
      <c r="O6" s="14"/>
      <c r="P6" s="14"/>
      <c r="Q6" s="11"/>
      <c r="R6" s="11"/>
      <c r="S6" s="11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</row>
    <row r="7" spans="1:76" ht="13.8" thickBot="1" x14ac:dyDescent="0.3">
      <c r="B7" s="147" t="s">
        <v>3</v>
      </c>
      <c r="C7" s="148"/>
      <c r="D7" s="148"/>
      <c r="E7" s="148"/>
      <c r="F7" s="148"/>
      <c r="G7" s="148"/>
      <c r="H7" s="148"/>
      <c r="I7" s="148"/>
      <c r="J7" s="148"/>
      <c r="K7" s="15"/>
      <c r="L7" s="16"/>
      <c r="M7" s="147" t="s">
        <v>4</v>
      </c>
      <c r="N7" s="148"/>
      <c r="O7" s="148"/>
      <c r="P7" s="148"/>
      <c r="Q7" s="148"/>
      <c r="R7" s="148"/>
      <c r="S7" s="149"/>
      <c r="T7" s="150" t="s">
        <v>100</v>
      </c>
      <c r="U7" s="151"/>
      <c r="V7" s="151"/>
      <c r="W7" s="151"/>
      <c r="X7" s="151"/>
      <c r="Y7" s="151"/>
      <c r="Z7" s="151"/>
      <c r="AA7" s="151"/>
      <c r="AB7" s="152"/>
      <c r="AC7" s="150" t="s">
        <v>101</v>
      </c>
      <c r="AD7" s="151"/>
      <c r="AE7" s="151"/>
      <c r="AF7" s="151"/>
      <c r="AG7" s="151"/>
      <c r="AH7" s="151"/>
      <c r="AI7" s="151"/>
      <c r="AJ7" s="151"/>
      <c r="AK7" s="152"/>
      <c r="AL7" s="150" t="s">
        <v>102</v>
      </c>
      <c r="AM7" s="151"/>
      <c r="AN7" s="151"/>
      <c r="AO7" s="151"/>
      <c r="AP7" s="151"/>
      <c r="AQ7" s="151"/>
      <c r="AR7" s="152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ht="119.4" thickBot="1" x14ac:dyDescent="0.3">
      <c r="B8" s="18" t="s">
        <v>5</v>
      </c>
      <c r="C8" s="19" t="s">
        <v>6</v>
      </c>
      <c r="D8" s="20" t="s">
        <v>7</v>
      </c>
      <c r="E8" s="19" t="s">
        <v>16</v>
      </c>
      <c r="F8" s="21" t="s">
        <v>17</v>
      </c>
      <c r="G8" s="18" t="s">
        <v>8</v>
      </c>
      <c r="H8" s="22" t="s">
        <v>9</v>
      </c>
      <c r="I8" s="22" t="s">
        <v>10</v>
      </c>
      <c r="J8" s="22" t="s">
        <v>34</v>
      </c>
      <c r="K8" s="23" t="s">
        <v>14</v>
      </c>
      <c r="L8" s="24" t="s">
        <v>15</v>
      </c>
      <c r="M8" s="21" t="s">
        <v>76</v>
      </c>
      <c r="N8" s="19" t="s">
        <v>77</v>
      </c>
      <c r="O8" s="19" t="s">
        <v>78</v>
      </c>
      <c r="P8" s="19" t="s">
        <v>79</v>
      </c>
      <c r="Q8" s="20" t="s">
        <v>83</v>
      </c>
      <c r="R8" s="20" t="s">
        <v>85</v>
      </c>
      <c r="S8" s="20" t="s">
        <v>86</v>
      </c>
      <c r="T8" s="25" t="s">
        <v>11</v>
      </c>
      <c r="U8" s="22" t="s">
        <v>93</v>
      </c>
      <c r="V8" s="100" t="s">
        <v>98</v>
      </c>
      <c r="W8" s="100" t="s">
        <v>189</v>
      </c>
      <c r="X8" s="100" t="s">
        <v>196</v>
      </c>
      <c r="Y8" s="22" t="s">
        <v>94</v>
      </c>
      <c r="Z8" s="22" t="s">
        <v>95</v>
      </c>
      <c r="AA8" s="22" t="s">
        <v>96</v>
      </c>
      <c r="AB8" s="22" t="s">
        <v>97</v>
      </c>
      <c r="AC8" s="25" t="s">
        <v>11</v>
      </c>
      <c r="AD8" s="22" t="s">
        <v>93</v>
      </c>
      <c r="AE8" s="100" t="s">
        <v>98</v>
      </c>
      <c r="AF8" s="100" t="s">
        <v>142</v>
      </c>
      <c r="AG8" s="100" t="s">
        <v>196</v>
      </c>
      <c r="AH8" s="22" t="s">
        <v>94</v>
      </c>
      <c r="AI8" s="22" t="s">
        <v>95</v>
      </c>
      <c r="AJ8" s="22" t="s">
        <v>96</v>
      </c>
      <c r="AK8" s="22" t="s">
        <v>99</v>
      </c>
      <c r="AL8" s="25" t="s">
        <v>11</v>
      </c>
      <c r="AM8" s="22" t="s">
        <v>73</v>
      </c>
      <c r="AN8" s="22" t="s">
        <v>89</v>
      </c>
      <c r="AO8" s="22" t="s">
        <v>90</v>
      </c>
      <c r="AP8" s="22" t="s">
        <v>91</v>
      </c>
      <c r="AQ8" s="22" t="s">
        <v>92</v>
      </c>
      <c r="AR8" s="26" t="s">
        <v>12</v>
      </c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</row>
    <row r="9" spans="1:76" ht="53.4" thickBot="1" x14ac:dyDescent="0.3">
      <c r="B9" s="27" t="s">
        <v>62</v>
      </c>
      <c r="C9" s="28"/>
      <c r="D9" s="101" t="s">
        <v>103</v>
      </c>
      <c r="E9" s="96" t="s">
        <v>68</v>
      </c>
      <c r="F9" s="29" t="s">
        <v>182</v>
      </c>
      <c r="G9" s="30" t="s">
        <v>13</v>
      </c>
      <c r="H9" s="31">
        <v>2019</v>
      </c>
      <c r="I9" s="98" t="s">
        <v>70</v>
      </c>
      <c r="J9" s="32" t="s">
        <v>73</v>
      </c>
      <c r="K9" s="133" t="s">
        <v>183</v>
      </c>
      <c r="L9" s="133" t="s">
        <v>184</v>
      </c>
      <c r="M9" s="134">
        <v>80</v>
      </c>
      <c r="N9" s="134" t="s">
        <v>104</v>
      </c>
      <c r="O9" s="134" t="s">
        <v>105</v>
      </c>
      <c r="P9" s="134" t="s">
        <v>106</v>
      </c>
      <c r="Q9" s="134" t="s">
        <v>107</v>
      </c>
      <c r="R9" s="134" t="s">
        <v>108</v>
      </c>
      <c r="S9" s="134" t="s">
        <v>109</v>
      </c>
      <c r="T9" s="35" t="s">
        <v>185</v>
      </c>
      <c r="U9" s="102" t="s">
        <v>73</v>
      </c>
      <c r="V9" s="102" t="s">
        <v>73</v>
      </c>
      <c r="W9" s="102" t="s">
        <v>194</v>
      </c>
      <c r="X9" s="102" t="s">
        <v>73</v>
      </c>
      <c r="Y9" s="102" t="s">
        <v>73</v>
      </c>
      <c r="Z9" s="102" t="s">
        <v>73</v>
      </c>
      <c r="AA9" s="102" t="s">
        <v>73</v>
      </c>
      <c r="AB9" s="102" t="s">
        <v>73</v>
      </c>
      <c r="AC9" s="35" t="s">
        <v>185</v>
      </c>
      <c r="AD9" s="102" t="s">
        <v>73</v>
      </c>
      <c r="AE9" s="102" t="s">
        <v>73</v>
      </c>
      <c r="AF9" s="102" t="s">
        <v>195</v>
      </c>
      <c r="AG9" s="126" t="s">
        <v>73</v>
      </c>
      <c r="AH9" s="32" t="s">
        <v>73</v>
      </c>
      <c r="AI9" s="32" t="s">
        <v>73</v>
      </c>
      <c r="AJ9" s="32" t="s">
        <v>73</v>
      </c>
      <c r="AK9" s="32" t="s">
        <v>73</v>
      </c>
      <c r="AL9" s="35" t="s">
        <v>185</v>
      </c>
      <c r="AM9" s="36" t="s">
        <v>73</v>
      </c>
      <c r="AN9" s="36" t="s">
        <v>73</v>
      </c>
      <c r="AO9" s="36" t="s">
        <v>73</v>
      </c>
      <c r="AP9" s="36" t="s">
        <v>73</v>
      </c>
      <c r="AQ9" s="36" t="s">
        <v>73</v>
      </c>
      <c r="AR9" s="36" t="s">
        <v>73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ht="53.4" thickBot="1" x14ac:dyDescent="0.3">
      <c r="B10" s="37" t="s">
        <v>62</v>
      </c>
      <c r="C10" s="38"/>
      <c r="D10" s="97" t="s">
        <v>63</v>
      </c>
      <c r="E10" s="39" t="s">
        <v>67</v>
      </c>
      <c r="F10" s="39" t="s">
        <v>71</v>
      </c>
      <c r="G10" s="40" t="s">
        <v>13</v>
      </c>
      <c r="H10" s="39">
        <v>2019</v>
      </c>
      <c r="I10" s="98" t="s">
        <v>70</v>
      </c>
      <c r="J10" s="41" t="s">
        <v>73</v>
      </c>
      <c r="K10" s="135" t="s">
        <v>64</v>
      </c>
      <c r="L10" s="136" t="s">
        <v>74</v>
      </c>
      <c r="M10" s="137">
        <v>430</v>
      </c>
      <c r="N10" s="137" t="s">
        <v>80</v>
      </c>
      <c r="O10" s="137" t="s">
        <v>81</v>
      </c>
      <c r="P10" s="137" t="s">
        <v>82</v>
      </c>
      <c r="Q10" s="137" t="s">
        <v>84</v>
      </c>
      <c r="R10" s="137" t="s">
        <v>110</v>
      </c>
      <c r="S10" s="137" t="s">
        <v>111</v>
      </c>
      <c r="T10" s="44">
        <v>394</v>
      </c>
      <c r="U10" s="103" t="s">
        <v>118</v>
      </c>
      <c r="V10" s="103" t="s">
        <v>119</v>
      </c>
      <c r="W10" s="103" t="s">
        <v>143</v>
      </c>
      <c r="X10" s="127" t="s">
        <v>197</v>
      </c>
      <c r="Y10" s="103" t="s">
        <v>120</v>
      </c>
      <c r="Z10" s="103" t="s">
        <v>121</v>
      </c>
      <c r="AA10" s="103" t="s">
        <v>122</v>
      </c>
      <c r="AB10" s="103" t="s">
        <v>123</v>
      </c>
      <c r="AC10" s="44">
        <v>392</v>
      </c>
      <c r="AD10" s="103" t="s">
        <v>130</v>
      </c>
      <c r="AE10" s="103" t="s">
        <v>131</v>
      </c>
      <c r="AF10" s="103" t="s">
        <v>145</v>
      </c>
      <c r="AG10" s="127" t="s">
        <v>199</v>
      </c>
      <c r="AH10" s="103" t="s">
        <v>132</v>
      </c>
      <c r="AI10" s="103" t="s">
        <v>133</v>
      </c>
      <c r="AJ10" s="103" t="s">
        <v>134</v>
      </c>
      <c r="AK10" s="103" t="s">
        <v>135</v>
      </c>
      <c r="AL10" s="44">
        <v>151</v>
      </c>
      <c r="AM10" s="45" t="s">
        <v>73</v>
      </c>
      <c r="AN10" s="104">
        <v>0.50990000000000002</v>
      </c>
      <c r="AO10" s="104">
        <v>0.42380000000000001</v>
      </c>
      <c r="AP10" s="104">
        <v>5.96E-2</v>
      </c>
      <c r="AQ10" s="104">
        <v>6.6E-3</v>
      </c>
      <c r="AR10" s="108">
        <v>0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</row>
    <row r="11" spans="1:76" s="9" customFormat="1" ht="53.4" thickBot="1" x14ac:dyDescent="0.3">
      <c r="B11" s="37" t="s">
        <v>62</v>
      </c>
      <c r="C11" s="38"/>
      <c r="D11" s="97" t="s">
        <v>66</v>
      </c>
      <c r="E11" s="39" t="s">
        <v>69</v>
      </c>
      <c r="F11" s="99" t="s">
        <v>72</v>
      </c>
      <c r="G11" s="40" t="s">
        <v>13</v>
      </c>
      <c r="H11" s="39">
        <v>2019</v>
      </c>
      <c r="I11" s="98" t="s">
        <v>70</v>
      </c>
      <c r="J11" s="41" t="s">
        <v>73</v>
      </c>
      <c r="K11" s="135" t="s">
        <v>65</v>
      </c>
      <c r="L11" s="138" t="s">
        <v>75</v>
      </c>
      <c r="M11" s="137">
        <v>365</v>
      </c>
      <c r="N11" s="137" t="s">
        <v>112</v>
      </c>
      <c r="O11" s="137" t="s">
        <v>113</v>
      </c>
      <c r="P11" s="137" t="s">
        <v>114</v>
      </c>
      <c r="Q11" s="137" t="s">
        <v>115</v>
      </c>
      <c r="R11" s="137" t="s">
        <v>116</v>
      </c>
      <c r="S11" s="137" t="s">
        <v>117</v>
      </c>
      <c r="T11" s="44">
        <v>70</v>
      </c>
      <c r="U11" s="125" t="s">
        <v>124</v>
      </c>
      <c r="V11" s="103" t="s">
        <v>125</v>
      </c>
      <c r="W11" s="103" t="s">
        <v>144</v>
      </c>
      <c r="X11" s="127" t="s">
        <v>198</v>
      </c>
      <c r="Y11" s="103" t="s">
        <v>126</v>
      </c>
      <c r="Z11" s="103" t="s">
        <v>127</v>
      </c>
      <c r="AA11" s="103" t="s">
        <v>128</v>
      </c>
      <c r="AB11" s="103" t="s">
        <v>129</v>
      </c>
      <c r="AC11" s="44">
        <v>70</v>
      </c>
      <c r="AD11" s="103" t="s">
        <v>136</v>
      </c>
      <c r="AE11" s="103" t="s">
        <v>137</v>
      </c>
      <c r="AF11" s="103" t="s">
        <v>146</v>
      </c>
      <c r="AG11" s="127" t="s">
        <v>200</v>
      </c>
      <c r="AH11" s="103" t="s">
        <v>138</v>
      </c>
      <c r="AI11" s="103" t="s">
        <v>139</v>
      </c>
      <c r="AJ11" s="103" t="s">
        <v>140</v>
      </c>
      <c r="AK11" s="103" t="s">
        <v>141</v>
      </c>
      <c r="AL11" s="44">
        <v>52</v>
      </c>
      <c r="AM11" s="45" t="s">
        <v>73</v>
      </c>
      <c r="AN11" s="104">
        <v>0.42309999999999998</v>
      </c>
      <c r="AO11" s="104">
        <v>0.53849999999999998</v>
      </c>
      <c r="AP11" s="104">
        <v>1.9199999999999998E-2</v>
      </c>
      <c r="AQ11" s="104">
        <v>1.9199999999999998E-2</v>
      </c>
      <c r="AR11" s="108">
        <v>0</v>
      </c>
    </row>
    <row r="12" spans="1:76" s="9" customFormat="1" ht="42" customHeight="1" thickBot="1" x14ac:dyDescent="0.3">
      <c r="B12" s="37"/>
      <c r="C12" s="38"/>
      <c r="D12" s="38"/>
      <c r="E12" s="39" t="s">
        <v>20</v>
      </c>
      <c r="F12" s="39" t="s">
        <v>87</v>
      </c>
      <c r="G12" s="39" t="s">
        <v>13</v>
      </c>
      <c r="H12" s="46">
        <v>2019</v>
      </c>
      <c r="I12" s="98" t="s">
        <v>70</v>
      </c>
      <c r="J12" s="45" t="s">
        <v>73</v>
      </c>
      <c r="K12" s="139" t="s">
        <v>87</v>
      </c>
      <c r="L12" s="139" t="s">
        <v>193</v>
      </c>
      <c r="M12" s="137">
        <f>SUM(M9:M11)</f>
        <v>875</v>
      </c>
      <c r="N12" s="137" t="s">
        <v>201</v>
      </c>
      <c r="O12" s="137" t="s">
        <v>202</v>
      </c>
      <c r="P12" s="137" t="s">
        <v>203</v>
      </c>
      <c r="Q12" s="137" t="s">
        <v>204</v>
      </c>
      <c r="R12" s="137" t="s">
        <v>205</v>
      </c>
      <c r="S12" s="137" t="s">
        <v>216</v>
      </c>
      <c r="T12" s="44">
        <f>SUM(T10:T11)</f>
        <v>464</v>
      </c>
      <c r="U12" s="45">
        <v>-114.6</v>
      </c>
      <c r="V12" s="128" t="s">
        <v>207</v>
      </c>
      <c r="W12" s="45">
        <v>-150</v>
      </c>
      <c r="X12" s="127" t="s">
        <v>206</v>
      </c>
      <c r="Y12" s="45">
        <v>-131.1</v>
      </c>
      <c r="Z12" s="45">
        <v>-106.2</v>
      </c>
      <c r="AA12" s="45">
        <v>-129.69999999999999</v>
      </c>
      <c r="AB12" s="45">
        <v>-114.8</v>
      </c>
      <c r="AC12" s="44">
        <f>SUM(AC10:AC11)</f>
        <v>462</v>
      </c>
      <c r="AD12" s="103" t="s">
        <v>208</v>
      </c>
      <c r="AE12" s="127" t="s">
        <v>209</v>
      </c>
      <c r="AF12" s="103" t="s">
        <v>210</v>
      </c>
      <c r="AG12" s="127" t="s">
        <v>211</v>
      </c>
      <c r="AH12" s="103" t="s">
        <v>212</v>
      </c>
      <c r="AI12" s="103" t="s">
        <v>213</v>
      </c>
      <c r="AJ12" s="103" t="s">
        <v>214</v>
      </c>
      <c r="AK12" s="103" t="s">
        <v>215</v>
      </c>
      <c r="AL12" s="44">
        <f>SUM(AL10:AL11)</f>
        <v>203</v>
      </c>
      <c r="AM12" s="45" t="s">
        <v>73</v>
      </c>
      <c r="AN12" s="104">
        <v>0.48770000000000002</v>
      </c>
      <c r="AO12" s="104">
        <v>0.45319999999999999</v>
      </c>
      <c r="AP12" s="104">
        <v>4.9299999999999997E-2</v>
      </c>
      <c r="AQ12" s="104">
        <v>9.7999999999999997E-3</v>
      </c>
      <c r="AR12" s="108">
        <v>0</v>
      </c>
    </row>
    <row r="13" spans="1:76" s="9" customFormat="1" ht="40.200000000000003" thickBot="1" x14ac:dyDescent="0.3">
      <c r="B13" s="27" t="s">
        <v>62</v>
      </c>
      <c r="C13" s="28"/>
      <c r="D13" s="28"/>
      <c r="E13" s="36"/>
      <c r="F13" s="29" t="s">
        <v>87</v>
      </c>
      <c r="G13" s="29" t="s">
        <v>88</v>
      </c>
      <c r="H13" s="29">
        <v>2019</v>
      </c>
      <c r="I13" s="98" t="s">
        <v>70</v>
      </c>
      <c r="J13" s="36" t="s">
        <v>73</v>
      </c>
      <c r="K13" s="112" t="s">
        <v>87</v>
      </c>
      <c r="L13" s="112" t="s">
        <v>192</v>
      </c>
      <c r="M13" s="113">
        <v>607723</v>
      </c>
      <c r="N13" s="114">
        <v>0.80800000000000005</v>
      </c>
      <c r="O13" s="114">
        <v>0.20300000000000001</v>
      </c>
      <c r="P13" s="114">
        <v>0.13</v>
      </c>
      <c r="Q13" s="114">
        <v>8.4000000000000005E-2</v>
      </c>
      <c r="R13" s="114">
        <v>0.74099999999999999</v>
      </c>
      <c r="S13" s="115">
        <v>2E-3</v>
      </c>
      <c r="T13" s="130">
        <v>223082</v>
      </c>
      <c r="U13" s="102">
        <v>-54.1</v>
      </c>
      <c r="V13" s="102" t="s">
        <v>147</v>
      </c>
      <c r="W13" s="102" t="s">
        <v>73</v>
      </c>
      <c r="X13" s="102" t="s">
        <v>73</v>
      </c>
      <c r="Y13" s="102" t="s">
        <v>154</v>
      </c>
      <c r="Z13" s="102" t="s">
        <v>155</v>
      </c>
      <c r="AA13" s="102" t="s">
        <v>156</v>
      </c>
      <c r="AB13" s="102" t="s">
        <v>157</v>
      </c>
      <c r="AC13" s="130">
        <v>223502</v>
      </c>
      <c r="AD13" s="102" t="s">
        <v>152</v>
      </c>
      <c r="AE13" s="102" t="s">
        <v>153</v>
      </c>
      <c r="AF13" s="102" t="s">
        <v>73</v>
      </c>
      <c r="AG13" s="102" t="s">
        <v>73</v>
      </c>
      <c r="AH13" s="102" t="s">
        <v>148</v>
      </c>
      <c r="AI13" s="102" t="s">
        <v>149</v>
      </c>
      <c r="AJ13" s="102" t="s">
        <v>150</v>
      </c>
      <c r="AK13" s="102" t="s">
        <v>151</v>
      </c>
      <c r="AL13" s="130">
        <v>105485</v>
      </c>
      <c r="AM13" s="36" t="s">
        <v>73</v>
      </c>
      <c r="AN13" s="106">
        <v>3.0300000000000001E-2</v>
      </c>
      <c r="AO13" s="106">
        <v>0.36170000000000002</v>
      </c>
      <c r="AP13" s="106">
        <v>0.35460000000000003</v>
      </c>
      <c r="AQ13" s="106">
        <v>0.25330000000000003</v>
      </c>
      <c r="AR13" s="129">
        <v>103</v>
      </c>
    </row>
    <row r="14" spans="1:76" s="9" customFormat="1" ht="39.6" x14ac:dyDescent="0.25">
      <c r="B14" s="55" t="s">
        <v>62</v>
      </c>
      <c r="C14" s="56"/>
      <c r="D14" s="56"/>
      <c r="E14" s="57"/>
      <c r="F14" s="46" t="s">
        <v>87</v>
      </c>
      <c r="G14" s="46" t="s">
        <v>62</v>
      </c>
      <c r="H14" s="29">
        <v>2019</v>
      </c>
      <c r="I14" s="98" t="s">
        <v>70</v>
      </c>
      <c r="J14" s="57" t="s">
        <v>73</v>
      </c>
      <c r="K14" s="116" t="s">
        <v>87</v>
      </c>
      <c r="L14" s="116" t="s">
        <v>192</v>
      </c>
      <c r="M14" s="117">
        <v>6186278</v>
      </c>
      <c r="N14" s="118">
        <v>0.60899999999999999</v>
      </c>
      <c r="O14" s="118">
        <v>0.193</v>
      </c>
      <c r="P14" s="118">
        <v>0.11700000000000001</v>
      </c>
      <c r="Q14" s="118">
        <v>5.3999999999999999E-2</v>
      </c>
      <c r="R14" s="118">
        <v>0.54600000000000004</v>
      </c>
      <c r="S14" s="107">
        <v>5.0000000000000001E-3</v>
      </c>
      <c r="T14" s="131">
        <v>3183085</v>
      </c>
      <c r="U14" s="105" t="s">
        <v>151</v>
      </c>
      <c r="V14" s="105" t="s">
        <v>158</v>
      </c>
      <c r="W14" s="105" t="s">
        <v>73</v>
      </c>
      <c r="X14" s="105" t="s">
        <v>73</v>
      </c>
      <c r="Y14" s="105" t="s">
        <v>159</v>
      </c>
      <c r="Z14" s="105" t="s">
        <v>160</v>
      </c>
      <c r="AA14" s="105" t="s">
        <v>161</v>
      </c>
      <c r="AB14" s="105" t="s">
        <v>162</v>
      </c>
      <c r="AC14" s="131">
        <v>3189965</v>
      </c>
      <c r="AD14" s="105" t="s">
        <v>163</v>
      </c>
      <c r="AE14" s="105" t="s">
        <v>164</v>
      </c>
      <c r="AF14" s="105" t="s">
        <v>73</v>
      </c>
      <c r="AG14" s="105" t="s">
        <v>73</v>
      </c>
      <c r="AH14" s="105" t="s">
        <v>165</v>
      </c>
      <c r="AI14" s="105" t="s">
        <v>166</v>
      </c>
      <c r="AJ14" s="105" t="s">
        <v>167</v>
      </c>
      <c r="AK14" s="105" t="s">
        <v>168</v>
      </c>
      <c r="AL14" s="131">
        <v>1477006</v>
      </c>
      <c r="AM14" s="57" t="s">
        <v>73</v>
      </c>
      <c r="AN14" s="107">
        <v>0.1822</v>
      </c>
      <c r="AO14" s="107">
        <v>0.51849999999999996</v>
      </c>
      <c r="AP14" s="107">
        <v>0.2054</v>
      </c>
      <c r="AQ14" s="107">
        <v>9.3899999999999997E-2</v>
      </c>
      <c r="AR14" s="132">
        <v>2012</v>
      </c>
    </row>
    <row r="15" spans="1:76" s="9" customFormat="1" x14ac:dyDescent="0.25">
      <c r="B15" s="59"/>
      <c r="C15" s="60"/>
      <c r="D15" s="60"/>
      <c r="E15" s="61"/>
      <c r="F15" s="61"/>
      <c r="G15" s="61"/>
      <c r="H15" s="62"/>
      <c r="I15" s="62"/>
      <c r="J15" s="63"/>
      <c r="K15" s="61"/>
      <c r="L15" s="61"/>
      <c r="M15" s="61"/>
      <c r="N15" s="61"/>
      <c r="O15" s="61"/>
      <c r="P15" s="61"/>
      <c r="Q15" s="61"/>
      <c r="R15" s="61"/>
      <c r="S15" s="61"/>
      <c r="T15" s="63"/>
      <c r="U15" s="63"/>
      <c r="V15" s="63"/>
      <c r="W15" s="95"/>
      <c r="X15" s="119"/>
      <c r="Y15" s="63"/>
      <c r="Z15" s="63"/>
      <c r="AA15" s="63"/>
      <c r="AB15" s="63"/>
      <c r="AC15" s="63"/>
      <c r="AD15" s="63"/>
      <c r="AE15" s="63"/>
      <c r="AF15" s="95"/>
      <c r="AG15" s="119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76" s="9" customFormat="1" x14ac:dyDescent="0.25">
      <c r="B16" s="123" t="s">
        <v>186</v>
      </c>
      <c r="C16" s="60"/>
      <c r="D16" s="60"/>
      <c r="E16" s="61"/>
      <c r="F16" s="61"/>
      <c r="G16" s="61"/>
      <c r="H16" s="62"/>
      <c r="J16" s="63"/>
      <c r="K16" s="61"/>
      <c r="L16" s="61"/>
      <c r="M16" s="61"/>
      <c r="N16" s="61"/>
      <c r="O16" s="61"/>
      <c r="P16" s="61"/>
      <c r="Q16" s="61"/>
      <c r="R16" s="61"/>
      <c r="T16" s="63"/>
      <c r="U16" s="63"/>
      <c r="V16" s="63"/>
      <c r="W16" s="95"/>
      <c r="X16" s="119"/>
      <c r="Y16" s="63"/>
      <c r="Z16" s="63"/>
      <c r="AA16" s="63"/>
      <c r="AB16" s="63"/>
      <c r="AC16" s="63"/>
      <c r="AD16" s="63"/>
      <c r="AE16" s="63"/>
      <c r="AF16" s="95"/>
      <c r="AG16" s="119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76" s="9" customFormat="1" x14ac:dyDescent="0.25">
      <c r="B17" s="123" t="s">
        <v>187</v>
      </c>
      <c r="C17" s="60"/>
      <c r="D17" s="60"/>
      <c r="F17" s="61"/>
      <c r="G17" s="61"/>
      <c r="H17" s="62"/>
      <c r="I17" s="62"/>
      <c r="J17" s="63"/>
      <c r="K17" s="61"/>
      <c r="L17" s="61"/>
      <c r="M17" s="61"/>
      <c r="N17" s="61"/>
      <c r="O17" s="61"/>
      <c r="P17" s="61"/>
      <c r="Q17" s="61"/>
      <c r="R17" s="61"/>
      <c r="T17" s="63"/>
      <c r="U17" s="63"/>
      <c r="V17" s="63"/>
      <c r="W17" s="95"/>
      <c r="X17" s="119"/>
      <c r="Y17" s="63"/>
      <c r="Z17" s="63"/>
      <c r="AA17" s="63"/>
      <c r="AB17" s="63"/>
      <c r="AC17" s="63"/>
      <c r="AD17" s="63"/>
      <c r="AE17" s="63"/>
      <c r="AF17" s="95"/>
      <c r="AG17" s="119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76" s="9" customFormat="1" x14ac:dyDescent="0.25">
      <c r="B18" s="123" t="s">
        <v>188</v>
      </c>
      <c r="C18" s="60"/>
      <c r="D18" s="60"/>
      <c r="E18" s="61"/>
      <c r="F18" s="61"/>
      <c r="G18" s="61"/>
      <c r="H18" s="62"/>
      <c r="I18" s="62"/>
      <c r="J18" s="63"/>
      <c r="K18" s="61"/>
      <c r="L18" s="61"/>
      <c r="M18" s="61"/>
      <c r="N18" s="61"/>
      <c r="O18" s="61"/>
      <c r="P18" s="61"/>
      <c r="Q18" s="61"/>
      <c r="R18" s="61"/>
      <c r="T18" s="63"/>
      <c r="U18" s="63"/>
      <c r="V18" s="63"/>
      <c r="W18" s="95"/>
      <c r="X18" s="119"/>
      <c r="Y18" s="63"/>
      <c r="Z18" s="63"/>
      <c r="AA18" s="63"/>
      <c r="AB18" s="63"/>
      <c r="AC18" s="63"/>
      <c r="AD18" s="63"/>
      <c r="AE18" s="63"/>
      <c r="AF18" s="95"/>
      <c r="AG18" s="119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76" s="9" customFormat="1" x14ac:dyDescent="0.25">
      <c r="B19" s="124" t="s">
        <v>191</v>
      </c>
      <c r="C19" s="60"/>
      <c r="D19" s="60"/>
      <c r="E19" s="61"/>
      <c r="F19" s="61"/>
      <c r="G19" s="61"/>
      <c r="H19" s="62"/>
      <c r="I19" s="62"/>
      <c r="J19" s="63"/>
      <c r="K19" s="61"/>
      <c r="L19" s="61"/>
      <c r="M19" s="61"/>
      <c r="N19" s="61"/>
      <c r="O19" s="61"/>
      <c r="P19" s="61"/>
      <c r="Q19" s="61"/>
      <c r="R19" s="61"/>
      <c r="S19" s="61"/>
      <c r="T19" s="63"/>
      <c r="U19" s="63"/>
      <c r="V19" s="63"/>
      <c r="W19" s="95"/>
      <c r="X19" s="119"/>
      <c r="Y19" s="63"/>
      <c r="Z19" s="63"/>
      <c r="AA19" s="63"/>
      <c r="AB19" s="63"/>
      <c r="AC19" s="63"/>
      <c r="AD19" s="63"/>
      <c r="AE19" s="63"/>
      <c r="AF19" s="95"/>
      <c r="AG19" s="119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76" s="9" customFormat="1" x14ac:dyDescent="0.25">
      <c r="B20" s="124" t="s">
        <v>190</v>
      </c>
      <c r="C20" s="60"/>
      <c r="D20" s="60"/>
      <c r="E20" s="61"/>
      <c r="F20" s="61"/>
      <c r="G20" s="61"/>
      <c r="H20" s="62"/>
      <c r="I20" s="62"/>
      <c r="J20" s="63"/>
      <c r="K20" s="61"/>
      <c r="L20" s="61"/>
      <c r="M20" s="61"/>
      <c r="N20" s="61"/>
      <c r="O20" s="61"/>
      <c r="P20" s="61"/>
      <c r="Q20" s="61"/>
      <c r="R20" s="61"/>
      <c r="S20" s="61"/>
      <c r="U20" s="63"/>
      <c r="V20" s="63"/>
      <c r="W20" s="95"/>
      <c r="X20" s="119"/>
      <c r="Y20" s="63"/>
      <c r="Z20" s="63"/>
      <c r="AA20" s="63"/>
      <c r="AB20" s="63"/>
      <c r="AC20" s="63"/>
      <c r="AD20" s="63"/>
      <c r="AE20" s="63"/>
      <c r="AF20" s="95"/>
      <c r="AG20" s="119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76" s="9" customFormat="1" x14ac:dyDescent="0.25">
      <c r="B21" s="60"/>
      <c r="C21" s="60"/>
      <c r="D21" s="60"/>
      <c r="E21" s="61"/>
      <c r="F21" s="61"/>
      <c r="G21" s="61"/>
      <c r="H21" s="62"/>
      <c r="I21" s="62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3"/>
      <c r="U21" s="63"/>
      <c r="V21" s="63"/>
      <c r="W21" s="95"/>
      <c r="X21" s="119"/>
      <c r="Y21" s="63"/>
      <c r="Z21" s="63"/>
      <c r="AA21" s="63"/>
      <c r="AB21" s="63"/>
      <c r="AD21" s="63"/>
      <c r="AE21" s="63"/>
      <c r="AF21" s="95"/>
      <c r="AG21" s="119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76" s="9" customFormat="1" x14ac:dyDescent="0.25">
      <c r="B22" s="60"/>
      <c r="C22" s="60"/>
      <c r="D22" s="60"/>
      <c r="E22" s="61"/>
      <c r="F22" s="61"/>
      <c r="G22" s="61"/>
      <c r="H22" s="62"/>
      <c r="I22" s="62"/>
      <c r="J22" s="63"/>
      <c r="K22" s="61"/>
      <c r="L22" s="61"/>
      <c r="M22" s="61"/>
      <c r="N22" s="61"/>
      <c r="O22" s="61"/>
      <c r="P22" s="61"/>
      <c r="Q22" s="61"/>
      <c r="R22" s="61"/>
      <c r="S22" s="61"/>
      <c r="T22" s="63"/>
      <c r="U22" s="63"/>
      <c r="V22" s="63"/>
      <c r="W22" s="95"/>
      <c r="X22" s="119"/>
      <c r="Y22" s="63"/>
      <c r="Z22" s="63"/>
      <c r="AA22" s="63"/>
      <c r="AB22" s="63"/>
      <c r="AC22" s="63"/>
      <c r="AD22" s="63"/>
      <c r="AE22" s="63"/>
      <c r="AF22" s="95"/>
      <c r="AG22" s="119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76" s="9" customFormat="1" x14ac:dyDescent="0.25">
      <c r="B23" s="60"/>
      <c r="C23" s="60"/>
      <c r="D23" s="60"/>
      <c r="E23" s="61"/>
      <c r="F23" s="61"/>
      <c r="G23" s="61"/>
      <c r="H23" s="62"/>
      <c r="I23" s="62"/>
      <c r="J23" s="63"/>
      <c r="K23" s="61"/>
      <c r="L23" s="61"/>
      <c r="M23" s="61"/>
      <c r="N23" s="61"/>
      <c r="O23" s="61"/>
      <c r="P23" s="61"/>
      <c r="Q23" s="61"/>
      <c r="R23" s="61"/>
      <c r="S23" s="61"/>
      <c r="T23" s="63"/>
      <c r="U23" s="63"/>
      <c r="V23" s="63"/>
      <c r="W23" s="95"/>
      <c r="X23" s="119"/>
      <c r="Y23" s="63"/>
      <c r="Z23" s="63"/>
      <c r="AA23" s="63"/>
      <c r="AB23" s="63"/>
      <c r="AC23" s="63"/>
      <c r="AD23" s="63"/>
      <c r="AE23" s="63"/>
      <c r="AF23" s="95"/>
      <c r="AG23" s="119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76" s="9" customFormat="1" x14ac:dyDescent="0.25">
      <c r="B24" s="60"/>
      <c r="C24" s="60"/>
      <c r="D24" s="60"/>
      <c r="E24" s="61"/>
      <c r="F24" s="61"/>
      <c r="G24" s="61"/>
      <c r="H24" s="62"/>
      <c r="I24" s="62"/>
      <c r="J24" s="63"/>
      <c r="K24" s="61"/>
      <c r="L24" s="61"/>
      <c r="M24" s="61"/>
      <c r="N24" s="61"/>
      <c r="O24" s="61"/>
      <c r="P24" s="61"/>
      <c r="Q24" s="61"/>
      <c r="R24" s="61"/>
      <c r="S24" s="61"/>
      <c r="T24" s="63"/>
      <c r="U24" s="63"/>
      <c r="V24" s="63"/>
      <c r="W24" s="95"/>
      <c r="X24" s="119"/>
      <c r="Y24" s="63"/>
      <c r="Z24" s="63"/>
      <c r="AA24" s="63"/>
      <c r="AB24" s="63"/>
      <c r="AC24" s="63"/>
      <c r="AD24" s="63"/>
      <c r="AE24" s="63"/>
      <c r="AF24" s="95"/>
      <c r="AG24" s="119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76" x14ac:dyDescent="0.25">
      <c r="A25" s="17"/>
      <c r="B25" s="60"/>
      <c r="C25" s="60"/>
      <c r="D25" s="60"/>
      <c r="E25" s="61"/>
      <c r="F25" s="61"/>
      <c r="G25" s="61"/>
      <c r="H25" s="62"/>
      <c r="I25" s="62"/>
      <c r="J25" s="63"/>
      <c r="K25" s="61"/>
      <c r="L25" s="61"/>
      <c r="M25" s="61"/>
      <c r="N25" s="61"/>
      <c r="O25" s="61"/>
      <c r="P25" s="61"/>
      <c r="Q25" s="61"/>
      <c r="R25" s="61"/>
      <c r="S25" s="61"/>
      <c r="T25" s="63"/>
      <c r="U25" s="63"/>
      <c r="V25" s="63"/>
      <c r="W25" s="95"/>
      <c r="X25" s="119"/>
      <c r="Y25" s="63"/>
      <c r="Z25" s="63"/>
      <c r="AA25" s="63"/>
      <c r="AB25" s="63"/>
      <c r="AC25" s="63"/>
      <c r="AD25" s="63"/>
      <c r="AE25" s="63"/>
      <c r="AF25" s="95"/>
      <c r="AG25" s="119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9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x14ac:dyDescent="0.25">
      <c r="A26" s="17"/>
      <c r="B26" s="60"/>
      <c r="C26" s="60"/>
      <c r="D26" s="60"/>
      <c r="E26" s="61"/>
      <c r="F26" s="61"/>
      <c r="G26" s="61"/>
      <c r="H26" s="62"/>
      <c r="I26" s="62"/>
      <c r="J26" s="63"/>
      <c r="K26" s="61"/>
      <c r="L26" s="61"/>
      <c r="M26" s="61"/>
      <c r="N26" s="61"/>
      <c r="O26" s="61"/>
      <c r="P26" s="61"/>
      <c r="Q26" s="61"/>
      <c r="R26" s="61"/>
      <c r="S26" s="61"/>
      <c r="T26" s="63"/>
      <c r="U26" s="63"/>
      <c r="V26" s="63"/>
      <c r="W26" s="95"/>
      <c r="X26" s="119"/>
      <c r="Y26" s="63"/>
      <c r="Z26" s="63"/>
      <c r="AA26" s="63"/>
      <c r="AB26" s="63"/>
      <c r="AC26" s="63"/>
      <c r="AD26" s="63"/>
      <c r="AE26" s="63"/>
      <c r="AF26" s="95"/>
      <c r="AG26" s="119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6" x14ac:dyDescent="0.25">
      <c r="A27" s="17"/>
      <c r="B27" s="60"/>
      <c r="C27" s="60"/>
      <c r="D27" s="60"/>
      <c r="E27" s="61"/>
      <c r="F27" s="61"/>
      <c r="G27" s="61"/>
      <c r="H27" s="62"/>
      <c r="I27" s="62"/>
      <c r="J27" s="63"/>
      <c r="K27" s="61"/>
      <c r="L27" s="61"/>
      <c r="M27" s="61"/>
      <c r="N27" s="61"/>
      <c r="O27" s="61"/>
      <c r="P27" s="61"/>
      <c r="Q27" s="61"/>
      <c r="R27" s="61"/>
      <c r="S27" s="61"/>
      <c r="T27" s="63"/>
      <c r="U27" s="63"/>
      <c r="V27" s="63"/>
      <c r="W27" s="95"/>
      <c r="X27" s="119"/>
      <c r="Y27" s="63"/>
      <c r="Z27" s="63"/>
      <c r="AA27" s="63"/>
      <c r="AB27" s="63"/>
      <c r="AC27" s="63"/>
      <c r="AD27" s="63"/>
      <c r="AE27" s="63"/>
      <c r="AF27" s="95"/>
      <c r="AG27" s="119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9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</row>
    <row r="28" spans="1:76" x14ac:dyDescent="0.25">
      <c r="A28" s="17"/>
      <c r="B28" s="60"/>
      <c r="C28" s="60"/>
      <c r="D28" s="60"/>
      <c r="E28" s="61"/>
      <c r="F28" s="61"/>
      <c r="G28" s="61"/>
      <c r="H28" s="62"/>
      <c r="I28" s="62"/>
      <c r="J28" s="63"/>
      <c r="K28" s="61"/>
      <c r="L28" s="61"/>
      <c r="M28" s="61"/>
      <c r="N28" s="61"/>
      <c r="O28" s="61"/>
      <c r="P28" s="61"/>
      <c r="Q28" s="61"/>
      <c r="R28" s="61"/>
      <c r="S28" s="61"/>
      <c r="T28" s="63"/>
      <c r="U28" s="63"/>
      <c r="V28" s="63"/>
      <c r="W28" s="95"/>
      <c r="X28" s="119"/>
      <c r="Y28" s="63"/>
      <c r="Z28" s="63"/>
      <c r="AA28" s="63"/>
      <c r="AB28" s="63"/>
      <c r="AC28" s="63"/>
      <c r="AD28" s="63"/>
      <c r="AE28" s="63"/>
      <c r="AF28" s="95"/>
      <c r="AG28" s="119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9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x14ac:dyDescent="0.25">
      <c r="A29" s="17"/>
      <c r="B29" s="60"/>
      <c r="C29" s="60"/>
      <c r="D29" s="60"/>
      <c r="E29" s="61"/>
      <c r="F29" s="61"/>
      <c r="G29" s="61"/>
      <c r="H29" s="62"/>
      <c r="I29" s="62"/>
      <c r="J29" s="63"/>
      <c r="K29" s="61"/>
      <c r="L29" s="61"/>
      <c r="M29" s="61"/>
      <c r="N29" s="61"/>
      <c r="O29" s="61"/>
      <c r="P29" s="61"/>
      <c r="Q29" s="61"/>
      <c r="R29" s="61"/>
      <c r="S29" s="61"/>
      <c r="T29" s="63"/>
      <c r="U29" s="63"/>
      <c r="V29" s="63"/>
      <c r="W29" s="95"/>
      <c r="X29" s="119"/>
      <c r="Y29" s="63"/>
      <c r="Z29" s="63"/>
      <c r="AA29" s="63"/>
      <c r="AB29" s="63"/>
      <c r="AC29" s="63"/>
      <c r="AD29" s="63"/>
      <c r="AE29" s="63"/>
      <c r="AF29" s="95"/>
      <c r="AG29" s="119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9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x14ac:dyDescent="0.25">
      <c r="A30" s="17"/>
      <c r="B30" s="60"/>
      <c r="C30" s="60"/>
      <c r="D30" s="60"/>
      <c r="E30" s="61"/>
      <c r="F30" s="61"/>
      <c r="G30" s="61"/>
      <c r="H30" s="62"/>
      <c r="I30" s="62"/>
      <c r="J30" s="63"/>
      <c r="K30" s="61"/>
      <c r="L30" s="61"/>
      <c r="M30" s="61"/>
      <c r="N30" s="61"/>
      <c r="O30" s="61"/>
      <c r="P30" s="61"/>
      <c r="Q30" s="61"/>
      <c r="R30" s="61"/>
      <c r="S30" s="61"/>
      <c r="T30" s="63"/>
      <c r="U30" s="63"/>
      <c r="V30" s="63"/>
      <c r="W30" s="95"/>
      <c r="X30" s="119"/>
      <c r="Y30" s="63"/>
      <c r="Z30" s="63"/>
      <c r="AA30" s="63"/>
      <c r="AB30" s="63"/>
      <c r="AC30" s="63"/>
      <c r="AD30" s="63"/>
      <c r="AE30" s="63"/>
      <c r="AF30" s="95"/>
      <c r="AG30" s="119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9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x14ac:dyDescent="0.25">
      <c r="A31" s="17"/>
      <c r="B31" s="60"/>
      <c r="C31" s="60"/>
      <c r="D31" s="60"/>
      <c r="E31" s="61"/>
      <c r="F31" s="61"/>
      <c r="G31" s="61"/>
      <c r="H31" s="62"/>
      <c r="I31" s="62"/>
      <c r="J31" s="63"/>
      <c r="K31" s="61"/>
      <c r="L31" s="61"/>
      <c r="M31" s="61"/>
      <c r="N31" s="61"/>
      <c r="O31" s="61"/>
      <c r="P31" s="61"/>
      <c r="Q31" s="61"/>
      <c r="R31" s="61"/>
      <c r="S31" s="61"/>
      <c r="T31" s="63"/>
      <c r="U31" s="63"/>
      <c r="V31" s="63"/>
      <c r="W31" s="95"/>
      <c r="X31" s="119"/>
      <c r="Y31" s="63"/>
      <c r="Z31" s="63"/>
      <c r="AA31" s="63"/>
      <c r="AB31" s="63"/>
      <c r="AC31" s="63"/>
      <c r="AD31" s="63"/>
      <c r="AE31" s="63"/>
      <c r="AF31" s="95"/>
      <c r="AG31" s="119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9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6" x14ac:dyDescent="0.25">
      <c r="A32" s="17"/>
      <c r="B32" s="60"/>
      <c r="C32" s="60"/>
      <c r="D32" s="60"/>
      <c r="E32" s="61"/>
      <c r="F32" s="61"/>
      <c r="G32" s="61"/>
      <c r="H32" s="62"/>
      <c r="I32" s="62"/>
      <c r="J32" s="63"/>
      <c r="K32" s="61"/>
      <c r="L32" s="61"/>
      <c r="M32" s="61"/>
      <c r="N32" s="61"/>
      <c r="O32" s="61"/>
      <c r="P32" s="61"/>
      <c r="Q32" s="61"/>
      <c r="R32" s="61"/>
      <c r="S32" s="61"/>
      <c r="T32" s="63"/>
      <c r="U32" s="63"/>
      <c r="V32" s="63"/>
      <c r="W32" s="95"/>
      <c r="X32" s="119"/>
      <c r="Y32" s="63"/>
      <c r="Z32" s="63"/>
      <c r="AA32" s="63"/>
      <c r="AB32" s="63"/>
      <c r="AC32" s="63"/>
      <c r="AD32" s="63"/>
      <c r="AE32" s="63"/>
      <c r="AF32" s="95"/>
      <c r="AG32" s="119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9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6" x14ac:dyDescent="0.25">
      <c r="A33" s="17"/>
      <c r="B33" s="60"/>
      <c r="C33" s="60"/>
      <c r="D33" s="60"/>
      <c r="E33" s="61"/>
      <c r="F33" s="61"/>
      <c r="G33" s="61"/>
      <c r="H33" s="62"/>
      <c r="I33" s="62"/>
      <c r="J33" s="63"/>
      <c r="K33" s="61"/>
      <c r="L33" s="61"/>
      <c r="M33" s="61"/>
      <c r="N33" s="61"/>
      <c r="O33" s="61"/>
      <c r="P33" s="61"/>
      <c r="Q33" s="61"/>
      <c r="R33" s="61"/>
      <c r="S33" s="61"/>
      <c r="T33" s="63"/>
      <c r="U33" s="63"/>
      <c r="V33" s="63"/>
      <c r="W33" s="95"/>
      <c r="X33" s="119"/>
      <c r="Y33" s="63"/>
      <c r="Z33" s="63"/>
      <c r="AA33" s="63"/>
      <c r="AB33" s="63"/>
      <c r="AC33" s="63"/>
      <c r="AD33" s="63"/>
      <c r="AE33" s="63"/>
      <c r="AF33" s="95"/>
      <c r="AG33" s="119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6" x14ac:dyDescent="0.25">
      <c r="A34" s="17"/>
      <c r="B34" s="60"/>
      <c r="C34" s="60"/>
      <c r="D34" s="60"/>
      <c r="E34" s="61"/>
      <c r="F34" s="61"/>
      <c r="G34" s="61"/>
      <c r="H34" s="62"/>
      <c r="I34" s="62"/>
      <c r="J34" s="63"/>
      <c r="K34" s="61"/>
      <c r="L34" s="61"/>
      <c r="M34" s="61"/>
      <c r="N34" s="61"/>
      <c r="O34" s="61"/>
      <c r="P34" s="61"/>
      <c r="Q34" s="61"/>
      <c r="R34" s="61"/>
      <c r="S34" s="61"/>
      <c r="T34" s="63"/>
      <c r="U34" s="63"/>
      <c r="V34" s="63"/>
      <c r="W34" s="95"/>
      <c r="X34" s="119"/>
      <c r="Y34" s="63"/>
      <c r="Z34" s="63"/>
      <c r="AA34" s="63"/>
      <c r="AB34" s="63"/>
      <c r="AC34" s="63"/>
      <c r="AD34" s="63"/>
      <c r="AE34" s="63"/>
      <c r="AF34" s="95"/>
      <c r="AG34" s="119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9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</row>
    <row r="35" spans="1:76" x14ac:dyDescent="0.25">
      <c r="A35" s="17"/>
      <c r="B35" s="60"/>
      <c r="C35" s="60"/>
      <c r="D35" s="60"/>
      <c r="E35" s="61"/>
      <c r="F35" s="61"/>
      <c r="G35" s="61"/>
      <c r="H35" s="62"/>
      <c r="I35" s="62"/>
      <c r="J35" s="63"/>
      <c r="K35" s="61"/>
      <c r="L35" s="61"/>
      <c r="M35" s="61"/>
      <c r="N35" s="61"/>
      <c r="O35" s="61"/>
      <c r="P35" s="61"/>
      <c r="Q35" s="61"/>
      <c r="R35" s="61"/>
      <c r="S35" s="61"/>
      <c r="T35" s="63"/>
      <c r="U35" s="63"/>
      <c r="V35" s="63"/>
      <c r="W35" s="95"/>
      <c r="X35" s="119"/>
      <c r="Y35" s="63"/>
      <c r="Z35" s="63"/>
      <c r="AA35" s="63"/>
      <c r="AB35" s="63"/>
      <c r="AC35" s="63"/>
      <c r="AD35" s="63"/>
      <c r="AE35" s="63"/>
      <c r="AF35" s="95"/>
      <c r="AG35" s="119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9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6" x14ac:dyDescent="0.25">
      <c r="A36" s="17"/>
      <c r="B36" s="60"/>
      <c r="C36" s="60"/>
      <c r="D36" s="60"/>
      <c r="E36" s="61"/>
      <c r="F36" s="61"/>
      <c r="G36" s="61"/>
      <c r="H36" s="62"/>
      <c r="I36" s="62"/>
      <c r="J36" s="63"/>
      <c r="K36" s="61"/>
      <c r="L36" s="61"/>
      <c r="M36" s="61"/>
      <c r="N36" s="61"/>
      <c r="O36" s="61"/>
      <c r="P36" s="61"/>
      <c r="Q36" s="61"/>
      <c r="R36" s="61"/>
      <c r="S36" s="61"/>
      <c r="T36" s="63"/>
      <c r="U36" s="63"/>
      <c r="V36" s="63"/>
      <c r="W36" s="95"/>
      <c r="X36" s="119"/>
      <c r="Y36" s="63"/>
      <c r="Z36" s="63"/>
      <c r="AA36" s="63"/>
      <c r="AB36" s="63"/>
      <c r="AC36" s="63"/>
      <c r="AD36" s="63"/>
      <c r="AE36" s="63"/>
      <c r="AF36" s="95"/>
      <c r="AG36" s="119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9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1:76" x14ac:dyDescent="0.25">
      <c r="A37" s="17"/>
      <c r="B37" s="60"/>
      <c r="C37" s="60"/>
      <c r="D37" s="60"/>
      <c r="E37" s="61"/>
      <c r="F37" s="61"/>
      <c r="G37" s="61"/>
      <c r="H37" s="62"/>
      <c r="I37" s="62"/>
      <c r="J37" s="63"/>
      <c r="K37" s="61"/>
      <c r="L37" s="61"/>
      <c r="M37" s="61"/>
      <c r="N37" s="61"/>
      <c r="O37" s="61"/>
      <c r="P37" s="61"/>
      <c r="Q37" s="61"/>
      <c r="R37" s="61"/>
      <c r="S37" s="61"/>
      <c r="T37" s="63"/>
      <c r="U37" s="63"/>
      <c r="V37" s="63"/>
      <c r="W37" s="95"/>
      <c r="X37" s="119"/>
      <c r="Y37" s="63"/>
      <c r="Z37" s="63"/>
      <c r="AA37" s="63"/>
      <c r="AB37" s="63"/>
      <c r="AC37" s="63"/>
      <c r="AD37" s="63"/>
      <c r="AE37" s="63"/>
      <c r="AF37" s="95"/>
      <c r="AG37" s="119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9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1:76" x14ac:dyDescent="0.25">
      <c r="A38" s="17"/>
      <c r="B38" s="60"/>
      <c r="C38" s="60"/>
      <c r="D38" s="60"/>
      <c r="E38" s="61"/>
      <c r="F38" s="61"/>
      <c r="G38" s="61"/>
      <c r="H38" s="62"/>
      <c r="I38" s="62"/>
      <c r="J38" s="63"/>
      <c r="K38" s="61"/>
      <c r="L38" s="61"/>
      <c r="M38" s="61"/>
      <c r="N38" s="61"/>
      <c r="O38" s="61"/>
      <c r="P38" s="61"/>
      <c r="Q38" s="61"/>
      <c r="R38" s="61"/>
      <c r="S38" s="61"/>
      <c r="T38" s="63"/>
      <c r="U38" s="63"/>
      <c r="V38" s="63"/>
      <c r="W38" s="95"/>
      <c r="X38" s="119"/>
      <c r="Y38" s="63"/>
      <c r="Z38" s="63"/>
      <c r="AA38" s="63"/>
      <c r="AB38" s="63"/>
      <c r="AC38" s="63"/>
      <c r="AD38" s="63"/>
      <c r="AE38" s="63"/>
      <c r="AF38" s="95"/>
      <c r="AG38" s="119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9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1:76" x14ac:dyDescent="0.25">
      <c r="A39" s="17"/>
      <c r="B39" s="60"/>
      <c r="C39" s="60"/>
      <c r="D39" s="60"/>
      <c r="E39" s="61"/>
      <c r="F39" s="61"/>
      <c r="G39" s="61"/>
      <c r="H39" s="62"/>
      <c r="I39" s="62"/>
      <c r="J39" s="63"/>
      <c r="K39" s="61"/>
      <c r="L39" s="61"/>
      <c r="M39" s="61"/>
      <c r="N39" s="61"/>
      <c r="O39" s="61"/>
      <c r="P39" s="61"/>
      <c r="Q39" s="61"/>
      <c r="R39" s="61"/>
      <c r="S39" s="61"/>
      <c r="T39" s="63"/>
      <c r="U39" s="63"/>
      <c r="V39" s="63"/>
      <c r="W39" s="95"/>
      <c r="X39" s="119"/>
      <c r="Y39" s="63"/>
      <c r="Z39" s="63"/>
      <c r="AA39" s="63"/>
      <c r="AB39" s="63"/>
      <c r="AC39" s="63"/>
      <c r="AD39" s="63"/>
      <c r="AE39" s="63"/>
      <c r="AF39" s="95"/>
      <c r="AG39" s="119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9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x14ac:dyDescent="0.25">
      <c r="A40" s="17"/>
      <c r="B40" s="60"/>
      <c r="C40" s="60"/>
      <c r="D40" s="60"/>
      <c r="E40" s="61"/>
      <c r="F40" s="61"/>
      <c r="G40" s="9"/>
      <c r="H40" s="62"/>
      <c r="I40" s="62"/>
      <c r="J40" s="63"/>
      <c r="K40" s="61"/>
      <c r="L40" s="61"/>
      <c r="M40" s="61"/>
      <c r="N40" s="61"/>
      <c r="O40" s="61"/>
      <c r="P40" s="61"/>
      <c r="Q40" s="61"/>
      <c r="R40" s="61"/>
      <c r="S40" s="61"/>
      <c r="T40" s="63"/>
      <c r="U40" s="63"/>
      <c r="V40" s="63"/>
      <c r="W40" s="95"/>
      <c r="X40" s="119"/>
      <c r="Y40" s="63"/>
      <c r="Z40" s="63"/>
      <c r="AA40" s="63"/>
      <c r="AB40" s="63"/>
      <c r="AC40" s="63"/>
      <c r="AD40" s="63"/>
      <c r="AE40" s="63"/>
      <c r="AF40" s="95"/>
      <c r="AG40" s="119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9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x14ac:dyDescent="0.25">
      <c r="A41" s="1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x14ac:dyDescent="0.25">
      <c r="A42" s="17"/>
      <c r="B42" s="9"/>
      <c r="C42" s="9"/>
      <c r="D42" s="9"/>
      <c r="E42" s="9"/>
      <c r="F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</row>
  </sheetData>
  <sheetProtection formatCells="0" formatColumns="0" formatRows="0" insertRows="0" sort="0"/>
  <mergeCells count="7">
    <mergeCell ref="T5:AQ5"/>
    <mergeCell ref="T6:AQ6"/>
    <mergeCell ref="B7:J7"/>
    <mergeCell ref="M7:S7"/>
    <mergeCell ref="T7:AB7"/>
    <mergeCell ref="AC7:AK7"/>
    <mergeCell ref="AL7:AR7"/>
  </mergeCells>
  <printOptions horizontalCentered="1" gridLines="1"/>
  <pageMargins left="0" right="0" top="0.5" bottom="0.5" header="0.5" footer="0.5"/>
  <pageSetup paperSize="5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defaultColWidth="8.77734375" defaultRowHeight="13.2" x14ac:dyDescent="0.25"/>
  <cols>
    <col min="1" max="1" width="3.6640625" style="72" customWidth="1"/>
    <col min="2" max="2" width="135.33203125" style="72" customWidth="1"/>
    <col min="3" max="16384" width="8.77734375" style="72"/>
  </cols>
  <sheetData>
    <row r="1" spans="1:46" s="65" customFormat="1" ht="17.399999999999999" x14ac:dyDescent="0.3">
      <c r="A1" s="64" t="s">
        <v>18</v>
      </c>
    </row>
    <row r="2" spans="1:46" s="65" customFormat="1" ht="12.75" customHeight="1" x14ac:dyDescent="0.35">
      <c r="A2" s="66" t="s">
        <v>19</v>
      </c>
      <c r="B2" s="67"/>
    </row>
    <row r="3" spans="1:46" s="65" customFormat="1" ht="10.5" customHeight="1" x14ac:dyDescent="0.25">
      <c r="A3" s="66"/>
      <c r="C3" s="68"/>
      <c r="D3" s="69"/>
      <c r="E3" s="69"/>
      <c r="F3" s="68"/>
      <c r="G3" s="68"/>
      <c r="H3" s="68"/>
      <c r="I3" s="68"/>
      <c r="J3" s="70"/>
      <c r="K3" s="70"/>
      <c r="L3" s="68"/>
      <c r="M3" s="71"/>
    </row>
    <row r="4" spans="1:46" s="65" customFormat="1" ht="6" customHeight="1" x14ac:dyDescent="0.25">
      <c r="C4" s="68"/>
      <c r="D4" s="69"/>
      <c r="E4" s="69"/>
      <c r="F4" s="68"/>
      <c r="G4" s="68"/>
      <c r="H4" s="68"/>
      <c r="I4" s="68"/>
      <c r="J4" s="70"/>
      <c r="K4" s="70"/>
      <c r="L4" s="68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</row>
    <row r="6" spans="1:46" ht="21.75" customHeight="1" x14ac:dyDescent="0.25">
      <c r="B6" s="153" t="s">
        <v>58</v>
      </c>
    </row>
    <row r="7" spans="1:46" ht="21.75" customHeight="1" x14ac:dyDescent="0.25">
      <c r="B7" s="154"/>
    </row>
    <row r="8" spans="1:46" ht="19.5" customHeight="1" x14ac:dyDescent="0.25">
      <c r="B8" s="154"/>
    </row>
    <row r="9" spans="1:46" ht="19.5" customHeight="1" x14ac:dyDescent="0.25">
      <c r="B9" s="154"/>
    </row>
    <row r="10" spans="1:46" ht="19.5" customHeight="1" x14ac:dyDescent="0.25">
      <c r="B10" s="154"/>
    </row>
    <row r="11" spans="1:46" ht="19.5" customHeight="1" x14ac:dyDescent="0.25">
      <c r="B11" s="154"/>
    </row>
    <row r="12" spans="1:46" ht="19.5" customHeight="1" x14ac:dyDescent="0.25">
      <c r="B12" s="154"/>
    </row>
    <row r="13" spans="1:46" ht="19.5" customHeight="1" x14ac:dyDescent="0.25">
      <c r="B13" s="154"/>
    </row>
    <row r="14" spans="1:46" ht="19.5" customHeight="1" x14ac:dyDescent="0.25">
      <c r="B14" s="154"/>
    </row>
    <row r="15" spans="1:46" ht="19.5" customHeight="1" x14ac:dyDescent="0.25">
      <c r="B15" s="154"/>
    </row>
    <row r="16" spans="1:46" ht="19.5" customHeight="1" x14ac:dyDescent="0.25">
      <c r="B16" s="154"/>
    </row>
    <row r="17" spans="2:2" ht="19.5" customHeight="1" x14ac:dyDescent="0.25">
      <c r="B17" s="154"/>
    </row>
    <row r="18" spans="2:2" ht="19.5" customHeight="1" x14ac:dyDescent="0.25">
      <c r="B18" s="154"/>
    </row>
    <row r="19" spans="2:2" ht="19.5" customHeight="1" x14ac:dyDescent="0.25">
      <c r="B19" s="154"/>
    </row>
    <row r="20" spans="2:2" ht="19.5" customHeight="1" x14ac:dyDescent="0.25">
      <c r="B20" s="154"/>
    </row>
    <row r="21" spans="2:2" ht="19.5" customHeight="1" x14ac:dyDescent="0.25">
      <c r="B21" s="154"/>
    </row>
    <row r="22" spans="2:2" ht="19.5" customHeight="1" x14ac:dyDescent="0.25">
      <c r="B22" s="155"/>
    </row>
    <row r="23" spans="2:2" ht="19.5" customHeight="1" x14ac:dyDescent="0.25"/>
    <row r="24" spans="2:2" ht="19.5" customHeight="1" x14ac:dyDescent="0.25"/>
    <row r="25" spans="2:2" ht="19.5" customHeight="1" x14ac:dyDescent="0.25"/>
  </sheetData>
  <mergeCells count="1">
    <mergeCell ref="B6:B2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6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2" sqref="F12"/>
    </sheetView>
  </sheetViews>
  <sheetFormatPr defaultColWidth="8.77734375" defaultRowHeight="13.2" x14ac:dyDescent="0.25"/>
  <cols>
    <col min="1" max="1" width="3.44140625" style="9" customWidth="1"/>
    <col min="2" max="2" width="7.109375" style="17" customWidth="1"/>
    <col min="3" max="3" width="17.6640625" style="17" customWidth="1"/>
    <col min="4" max="4" width="8.77734375" style="17" customWidth="1"/>
    <col min="5" max="5" width="29.33203125" style="17" customWidth="1"/>
    <col min="6" max="6" width="16.44140625" style="17" customWidth="1"/>
    <col min="7" max="8" width="16.33203125" style="17" customWidth="1"/>
    <col min="9" max="9" width="16.44140625" style="17" customWidth="1"/>
    <col min="10" max="10" width="14.33203125" style="17" customWidth="1"/>
    <col min="11" max="11" width="12.77734375" style="17" customWidth="1"/>
    <col min="12" max="12" width="12.77734375" style="17" hidden="1" customWidth="1"/>
    <col min="13" max="15" width="14.6640625" style="17" customWidth="1"/>
    <col min="16" max="16" width="14.6640625" style="17" hidden="1" customWidth="1"/>
    <col min="17" max="17" width="18" style="17" customWidth="1"/>
    <col min="18" max="18" width="14.6640625" style="17" customWidth="1"/>
    <col min="19" max="21" width="16.109375" style="17" customWidth="1"/>
    <col min="22" max="29" width="9.33203125" style="17" customWidth="1"/>
    <col min="30" max="61" width="8.77734375" style="9"/>
    <col min="62" max="16384" width="8.77734375" style="17"/>
  </cols>
  <sheetData>
    <row r="1" spans="1:61" s="2" customFormat="1" ht="17.399999999999999" x14ac:dyDescent="0.3">
      <c r="A1" s="1" t="s">
        <v>35</v>
      </c>
    </row>
    <row r="2" spans="1:61" s="2" customFormat="1" ht="12.75" customHeight="1" x14ac:dyDescent="0.35">
      <c r="A2" s="86" t="s">
        <v>56</v>
      </c>
      <c r="B2" s="4"/>
    </row>
    <row r="3" spans="1:61" s="2" customFormat="1" ht="12.75" customHeight="1" x14ac:dyDescent="0.35">
      <c r="A3" s="3" t="s">
        <v>2</v>
      </c>
      <c r="B3" s="4"/>
    </row>
    <row r="4" spans="1:61" s="2" customFormat="1" ht="10.5" customHeight="1" x14ac:dyDescent="0.25">
      <c r="A4" s="81" t="s">
        <v>57</v>
      </c>
      <c r="C4" s="5"/>
      <c r="D4" s="6"/>
      <c r="E4" s="5"/>
      <c r="F4" s="6"/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  <c r="S4" s="5"/>
      <c r="T4" s="5"/>
      <c r="U4" s="5"/>
    </row>
    <row r="5" spans="1:61" s="2" customFormat="1" ht="6" customHeight="1" x14ac:dyDescent="0.25">
      <c r="C5" s="5"/>
      <c r="D5" s="6"/>
      <c r="E5" s="5"/>
      <c r="F5" s="6"/>
      <c r="G5" s="5"/>
      <c r="H5" s="5"/>
      <c r="I5" s="5"/>
      <c r="J5" s="5"/>
      <c r="K5" s="5"/>
      <c r="L5" s="5"/>
      <c r="M5" s="7"/>
      <c r="N5" s="7"/>
      <c r="O5" s="7"/>
      <c r="P5" s="7"/>
      <c r="Q5" s="7"/>
      <c r="R5" s="7"/>
      <c r="S5" s="5"/>
      <c r="T5" s="5"/>
      <c r="U5" s="5"/>
      <c r="V5" s="145"/>
      <c r="W5" s="145"/>
      <c r="X5" s="145"/>
      <c r="Y5" s="145"/>
      <c r="Z5" s="145"/>
      <c r="AA5" s="145"/>
      <c r="AB5" s="145"/>
      <c r="AC5" s="145"/>
    </row>
    <row r="6" spans="1:61" s="9" customFormat="1" ht="13.8" thickBot="1" x14ac:dyDescent="0.3">
      <c r="C6" s="89"/>
      <c r="D6" s="89"/>
      <c r="E6" s="90"/>
      <c r="F6" s="89"/>
      <c r="G6" s="90"/>
      <c r="H6" s="11"/>
      <c r="I6" s="12"/>
      <c r="J6" s="13"/>
      <c r="K6" s="13"/>
      <c r="L6" s="13"/>
      <c r="M6" s="14"/>
      <c r="N6" s="14"/>
      <c r="O6" s="14"/>
      <c r="P6" s="14"/>
      <c r="Q6" s="14"/>
      <c r="R6" s="14"/>
      <c r="S6" s="11"/>
      <c r="T6" s="11"/>
      <c r="U6" s="90"/>
      <c r="V6" s="146"/>
      <c r="W6" s="146"/>
      <c r="X6" s="146"/>
      <c r="Y6" s="146"/>
      <c r="Z6" s="146"/>
      <c r="AA6" s="146"/>
      <c r="AB6" s="146"/>
      <c r="AC6" s="146"/>
    </row>
    <row r="7" spans="1:61" ht="15.75" customHeight="1" thickBot="1" x14ac:dyDescent="0.3">
      <c r="A7" s="147" t="s">
        <v>3</v>
      </c>
      <c r="B7" s="148"/>
      <c r="C7" s="148"/>
      <c r="D7" s="148"/>
      <c r="E7" s="148"/>
      <c r="F7" s="148"/>
      <c r="G7" s="149"/>
      <c r="H7" s="147" t="s">
        <v>55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</row>
    <row r="8" spans="1:61" s="85" customFormat="1" ht="55.8" thickBot="1" x14ac:dyDescent="0.35">
      <c r="A8" s="84"/>
      <c r="B8" s="91" t="s">
        <v>5</v>
      </c>
      <c r="C8" s="92" t="s">
        <v>6</v>
      </c>
      <c r="D8" s="93" t="s">
        <v>7</v>
      </c>
      <c r="E8" s="92" t="s">
        <v>59</v>
      </c>
      <c r="F8" s="91" t="s">
        <v>37</v>
      </c>
      <c r="G8" s="94" t="s">
        <v>38</v>
      </c>
      <c r="H8" s="163" t="s">
        <v>39</v>
      </c>
      <c r="I8" s="82" t="s">
        <v>40</v>
      </c>
      <c r="J8" s="82" t="s">
        <v>41</v>
      </c>
      <c r="K8" s="82" t="s">
        <v>42</v>
      </c>
      <c r="L8" s="163" t="s">
        <v>228</v>
      </c>
      <c r="M8" s="82" t="s">
        <v>43</v>
      </c>
      <c r="N8" s="82" t="s">
        <v>44</v>
      </c>
      <c r="O8" s="82" t="s">
        <v>45</v>
      </c>
      <c r="P8" s="163" t="s">
        <v>227</v>
      </c>
      <c r="Q8" s="82" t="s">
        <v>226</v>
      </c>
      <c r="R8" s="82" t="s">
        <v>46</v>
      </c>
      <c r="S8" s="82" t="s">
        <v>47</v>
      </c>
      <c r="T8" s="82" t="s">
        <v>48</v>
      </c>
      <c r="U8" s="163" t="s">
        <v>225</v>
      </c>
      <c r="V8" s="83" t="s">
        <v>49</v>
      </c>
      <c r="W8" s="83" t="s">
        <v>50</v>
      </c>
      <c r="X8" s="83" t="s">
        <v>51</v>
      </c>
      <c r="Y8" s="83" t="s">
        <v>52</v>
      </c>
      <c r="Z8" s="83" t="s">
        <v>53</v>
      </c>
      <c r="AA8" s="83" t="s">
        <v>54</v>
      </c>
      <c r="AB8" s="83" t="s">
        <v>60</v>
      </c>
      <c r="AC8" s="83" t="s">
        <v>61</v>
      </c>
    </row>
    <row r="9" spans="1:61" ht="13.8" thickBot="1" x14ac:dyDescent="0.3">
      <c r="B9" s="27" t="s">
        <v>62</v>
      </c>
      <c r="C9" s="28" t="s">
        <v>217</v>
      </c>
      <c r="D9" s="28" t="s">
        <v>218</v>
      </c>
      <c r="E9" s="29" t="s">
        <v>67</v>
      </c>
      <c r="F9" s="87">
        <v>2010</v>
      </c>
      <c r="G9" s="39">
        <v>2019</v>
      </c>
      <c r="H9" s="185">
        <v>1118622</v>
      </c>
      <c r="I9" s="32">
        <v>1987249</v>
      </c>
      <c r="J9" s="157">
        <v>1204950</v>
      </c>
      <c r="K9" s="204">
        <f>+I9+J9</f>
        <v>3192199</v>
      </c>
      <c r="L9" s="157">
        <v>-88926</v>
      </c>
      <c r="M9" s="160">
        <v>226645</v>
      </c>
      <c r="N9" s="160">
        <v>541613</v>
      </c>
      <c r="O9" s="160">
        <f>+M9+N9</f>
        <v>768258</v>
      </c>
      <c r="P9" s="160">
        <v>-268285</v>
      </c>
      <c r="Q9" s="34"/>
      <c r="R9" s="160">
        <v>2423941</v>
      </c>
      <c r="S9" s="160">
        <v>5602500</v>
      </c>
      <c r="T9" s="160">
        <v>5138435</v>
      </c>
      <c r="U9" s="34"/>
      <c r="V9" s="189">
        <f>+S9-T9+U9</f>
        <v>464065</v>
      </c>
      <c r="W9" s="57">
        <f>+I9/M9</f>
        <v>8.7681131284608096</v>
      </c>
      <c r="X9" s="57">
        <f>+(H9/T9)*365</f>
        <v>79.459413226011421</v>
      </c>
      <c r="Y9" s="57">
        <f>+O9/K9</f>
        <v>0.24066732681765768</v>
      </c>
      <c r="Z9" s="203">
        <f t="shared" ref="Z9" si="0">+V9/S9</f>
        <v>8.2831771530566714E-2</v>
      </c>
      <c r="AA9" s="36"/>
      <c r="AB9" s="36"/>
      <c r="AC9" s="36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1:61" ht="13.8" thickBot="1" x14ac:dyDescent="0.3">
      <c r="B10" s="37" t="s">
        <v>62</v>
      </c>
      <c r="C10" s="38" t="s">
        <v>220</v>
      </c>
      <c r="D10" s="38" t="s">
        <v>221</v>
      </c>
      <c r="E10" s="39" t="s">
        <v>222</v>
      </c>
      <c r="F10" s="88">
        <v>2013</v>
      </c>
      <c r="G10" s="39">
        <v>2019</v>
      </c>
      <c r="H10" s="158">
        <v>44260</v>
      </c>
      <c r="I10" s="41">
        <v>962264</v>
      </c>
      <c r="J10" s="159">
        <v>143384</v>
      </c>
      <c r="K10" s="204">
        <f>+I10+J10</f>
        <v>1105648</v>
      </c>
      <c r="L10" s="159"/>
      <c r="M10" s="161">
        <v>176990</v>
      </c>
      <c r="N10" s="161">
        <v>662914</v>
      </c>
      <c r="O10" s="161">
        <f>+M10+N10</f>
        <v>839904</v>
      </c>
      <c r="P10" s="161">
        <f>-109606</f>
        <v>-109606</v>
      </c>
      <c r="Q10" s="43"/>
      <c r="R10" s="161">
        <v>265744</v>
      </c>
      <c r="S10" s="161">
        <v>5265767</v>
      </c>
      <c r="T10" s="161">
        <v>4986277</v>
      </c>
      <c r="U10" s="43"/>
      <c r="V10" s="189">
        <f>+S10-T10+U10</f>
        <v>279490</v>
      </c>
      <c r="W10" s="57">
        <f>+I10/M10</f>
        <v>5.4368269393751056</v>
      </c>
      <c r="X10" s="57">
        <f>+(H10/T10)*365</f>
        <v>3.2398721531114298</v>
      </c>
      <c r="Y10" s="57">
        <f>+O10/K10</f>
        <v>0.75964864043529223</v>
      </c>
      <c r="Z10" s="203">
        <f t="shared" ref="Z10:Z13" si="1">+V10/S10</f>
        <v>5.3076788243763919E-2</v>
      </c>
      <c r="AA10" s="45"/>
      <c r="AB10" s="45"/>
      <c r="AC10" s="45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1:61" s="9" customFormat="1" ht="40.200000000000003" thickBot="1" x14ac:dyDescent="0.3">
      <c r="B11" s="37" t="s">
        <v>62</v>
      </c>
      <c r="C11" s="38" t="s">
        <v>223</v>
      </c>
      <c r="D11" s="38" t="s">
        <v>230</v>
      </c>
      <c r="E11" s="96" t="s">
        <v>224</v>
      </c>
      <c r="F11" s="88">
        <v>2018</v>
      </c>
      <c r="G11" s="39">
        <v>2019</v>
      </c>
      <c r="H11" s="158">
        <v>116168</v>
      </c>
      <c r="I11" s="41">
        <v>345880</v>
      </c>
      <c r="J11" s="159">
        <v>56908</v>
      </c>
      <c r="K11" s="204">
        <f>+I11+J11</f>
        <v>402788</v>
      </c>
      <c r="L11" s="159">
        <v>-85002</v>
      </c>
      <c r="M11" s="161">
        <v>48752</v>
      </c>
      <c r="N11" s="161">
        <v>14176</v>
      </c>
      <c r="O11" s="161">
        <f>+M11+N11</f>
        <v>62928</v>
      </c>
      <c r="P11" s="161">
        <f>-20453</f>
        <v>-20453</v>
      </c>
      <c r="Q11" s="43"/>
      <c r="R11" s="161">
        <v>339860</v>
      </c>
      <c r="S11" s="161">
        <v>1503118</v>
      </c>
      <c r="T11" s="161">
        <v>1163258</v>
      </c>
      <c r="U11" s="43"/>
      <c r="V11" s="189">
        <f>+S11-T11+U11</f>
        <v>339860</v>
      </c>
      <c r="W11" s="57">
        <f>+I11/M11</f>
        <v>7.0946832950443062</v>
      </c>
      <c r="X11" s="57">
        <f>+(H11/T11)*365</f>
        <v>36.450486478494021</v>
      </c>
      <c r="Y11" s="57">
        <f>+O11/K11</f>
        <v>0.15623106944596166</v>
      </c>
      <c r="Z11" s="203">
        <f t="shared" si="1"/>
        <v>0.22610333985754943</v>
      </c>
      <c r="AA11" s="45"/>
      <c r="AB11" s="45"/>
      <c r="AC11" s="45"/>
    </row>
    <row r="12" spans="1:61" s="9" customFormat="1" ht="13.8" thickBot="1" x14ac:dyDescent="0.3">
      <c r="B12" s="37" t="s">
        <v>62</v>
      </c>
      <c r="C12" s="38"/>
      <c r="D12" s="38"/>
      <c r="E12" s="39" t="s">
        <v>36</v>
      </c>
      <c r="F12" s="88">
        <v>2015</v>
      </c>
      <c r="G12" s="39">
        <v>2019</v>
      </c>
      <c r="H12" s="158">
        <v>67319</v>
      </c>
      <c r="I12" s="41">
        <v>162299</v>
      </c>
      <c r="J12" s="159">
        <v>64524</v>
      </c>
      <c r="K12" s="204">
        <f>+I12+J12</f>
        <v>226823</v>
      </c>
      <c r="L12" s="159">
        <v>-17861</v>
      </c>
      <c r="M12" s="161">
        <v>164626</v>
      </c>
      <c r="N12" s="161">
        <v>0</v>
      </c>
      <c r="O12" s="161">
        <f>+M12+N12</f>
        <v>164626</v>
      </c>
      <c r="P12" s="161">
        <v>-60113</v>
      </c>
      <c r="Q12" s="43"/>
      <c r="R12" s="161">
        <v>62197</v>
      </c>
      <c r="S12" s="161">
        <v>1193764</v>
      </c>
      <c r="T12" s="161">
        <v>1173009</v>
      </c>
      <c r="U12" s="43"/>
      <c r="V12" s="189">
        <f>+S12-T12+U12</f>
        <v>20755</v>
      </c>
      <c r="W12" s="57">
        <f>+I12/M12</f>
        <v>0.98586493020543531</v>
      </c>
      <c r="X12" s="57">
        <f>+(H12/T12)*365</f>
        <v>20.947354197623376</v>
      </c>
      <c r="Y12" s="57">
        <f>+O12/K12</f>
        <v>0.72579059442825467</v>
      </c>
      <c r="Z12" s="203">
        <f t="shared" si="1"/>
        <v>1.7386183533763793E-2</v>
      </c>
      <c r="AA12" s="45"/>
      <c r="AB12" s="45"/>
      <c r="AC12" s="45"/>
    </row>
    <row r="13" spans="1:61" s="9" customFormat="1" x14ac:dyDescent="0.25">
      <c r="B13" s="37" t="s">
        <v>62</v>
      </c>
      <c r="C13" s="38"/>
      <c r="D13" s="38"/>
      <c r="E13" s="39" t="s">
        <v>229</v>
      </c>
      <c r="F13" s="88">
        <v>2017</v>
      </c>
      <c r="G13" s="39">
        <v>2019</v>
      </c>
      <c r="H13" s="158">
        <v>53506</v>
      </c>
      <c r="I13" s="41">
        <v>58558</v>
      </c>
      <c r="J13" s="159">
        <v>11675598</v>
      </c>
      <c r="K13" s="204">
        <f>+I13+J13</f>
        <v>11734156</v>
      </c>
      <c r="L13" s="159">
        <f>-1552-268285</f>
        <v>-269837</v>
      </c>
      <c r="M13" s="161">
        <v>431449</v>
      </c>
      <c r="N13" s="161">
        <v>11879291</v>
      </c>
      <c r="O13" s="161">
        <f>+M13+N13</f>
        <v>12310740</v>
      </c>
      <c r="P13" s="161">
        <v>-3169</v>
      </c>
      <c r="Q13" s="43"/>
      <c r="R13" s="161">
        <v>-576584</v>
      </c>
      <c r="S13" s="161">
        <v>885396</v>
      </c>
      <c r="T13" s="161">
        <v>1264902</v>
      </c>
      <c r="U13" s="43"/>
      <c r="V13" s="189">
        <f>+S13-T13+U13</f>
        <v>-379506</v>
      </c>
      <c r="W13" s="57">
        <f>+I13/M13</f>
        <v>0.13572403690818613</v>
      </c>
      <c r="X13" s="57">
        <f>+(H13/T13)*365</f>
        <v>15.439686236562199</v>
      </c>
      <c r="Y13" s="57">
        <f>+O13/K13</f>
        <v>1.0491372366278411</v>
      </c>
      <c r="Z13" s="203">
        <f t="shared" si="1"/>
        <v>-0.42862854587100008</v>
      </c>
      <c r="AA13" s="45"/>
      <c r="AB13" s="45"/>
      <c r="AC13" s="45"/>
    </row>
    <row r="14" spans="1:61" s="9" customFormat="1" ht="13.8" thickBot="1" x14ac:dyDescent="0.3">
      <c r="B14" s="175"/>
      <c r="C14" s="176"/>
      <c r="D14" s="176"/>
      <c r="E14" s="169"/>
      <c r="F14" s="177"/>
      <c r="G14" s="168">
        <v>2019</v>
      </c>
      <c r="H14" s="205"/>
      <c r="I14" s="205"/>
      <c r="J14" s="168"/>
      <c r="K14" s="168"/>
      <c r="L14" s="168"/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4"/>
      <c r="X14" s="174"/>
      <c r="Y14" s="174"/>
      <c r="Z14" s="174"/>
      <c r="AA14" s="174"/>
      <c r="AB14" s="174"/>
      <c r="AC14" s="174"/>
    </row>
    <row r="15" spans="1:61" s="9" customFormat="1" x14ac:dyDescent="0.25">
      <c r="A15" s="165"/>
      <c r="B15" s="27" t="s">
        <v>62</v>
      </c>
      <c r="C15" s="28" t="s">
        <v>217</v>
      </c>
      <c r="D15" s="28" t="s">
        <v>218</v>
      </c>
      <c r="E15" s="29" t="s">
        <v>67</v>
      </c>
      <c r="F15" s="87">
        <v>2010</v>
      </c>
      <c r="G15" s="46">
        <v>2018</v>
      </c>
      <c r="H15" s="186">
        <v>697651</v>
      </c>
      <c r="I15" s="186">
        <v>1369182</v>
      </c>
      <c r="J15" s="187">
        <v>966610</v>
      </c>
      <c r="K15" s="187">
        <f>+I15+J15</f>
        <v>2335792</v>
      </c>
      <c r="L15" s="187">
        <v>-160501</v>
      </c>
      <c r="M15" s="188">
        <v>214490</v>
      </c>
      <c r="N15" s="188">
        <v>191426</v>
      </c>
      <c r="O15" s="188">
        <f>+M15+N15</f>
        <v>405916</v>
      </c>
      <c r="P15" s="188">
        <v>-191426</v>
      </c>
      <c r="Q15" s="188"/>
      <c r="R15" s="188">
        <v>1959876</v>
      </c>
      <c r="S15" s="188">
        <v>4709402</v>
      </c>
      <c r="T15" s="188">
        <v>4501166</v>
      </c>
      <c r="U15" s="190"/>
      <c r="V15" s="189">
        <f>+S15-T15+U15</f>
        <v>208236</v>
      </c>
      <c r="W15" s="57">
        <f>+I15/M15</f>
        <v>6.3834304629586462</v>
      </c>
      <c r="X15" s="57">
        <f>+(H15/T15)*365</f>
        <v>56.572589191333975</v>
      </c>
      <c r="Y15" s="57">
        <f>+O15/K15</f>
        <v>0.17378088459931365</v>
      </c>
      <c r="Z15" s="203">
        <f t="shared" ref="Z15:Z18" si="2">+V15/S15</f>
        <v>4.4217078941232876E-2</v>
      </c>
      <c r="AA15" s="57"/>
      <c r="AB15" s="57"/>
      <c r="AC15" s="57"/>
    </row>
    <row r="16" spans="1:61" s="9" customFormat="1" x14ac:dyDescent="0.25">
      <c r="B16" s="55" t="s">
        <v>62</v>
      </c>
      <c r="C16" s="56" t="s">
        <v>220</v>
      </c>
      <c r="D16" s="56" t="s">
        <v>221</v>
      </c>
      <c r="E16" s="46" t="s">
        <v>222</v>
      </c>
      <c r="F16" s="164">
        <v>2014</v>
      </c>
      <c r="G16" s="39">
        <v>2018</v>
      </c>
      <c r="H16" s="158">
        <v>-27268</v>
      </c>
      <c r="I16" s="158">
        <v>544638</v>
      </c>
      <c r="J16" s="159">
        <v>59720</v>
      </c>
      <c r="K16" s="159">
        <f>+I16+J16</f>
        <v>604358</v>
      </c>
      <c r="L16" s="159"/>
      <c r="M16" s="161">
        <v>230455</v>
      </c>
      <c r="N16" s="161">
        <v>387649</v>
      </c>
      <c r="O16" s="161">
        <f>+M16+N16</f>
        <v>618104</v>
      </c>
      <c r="P16" s="161">
        <v>-157355</v>
      </c>
      <c r="Q16" s="161"/>
      <c r="R16" s="161">
        <v>-13746</v>
      </c>
      <c r="S16" s="161">
        <v>3915600</v>
      </c>
      <c r="T16" s="161">
        <v>4117240</v>
      </c>
      <c r="U16" s="191"/>
      <c r="V16" s="197">
        <f>+S16-T16+U16</f>
        <v>-201640</v>
      </c>
      <c r="W16" s="45">
        <f>+I16/M16</f>
        <v>2.3633160486862943</v>
      </c>
      <c r="X16" s="45">
        <f>+(H16/T16)*365</f>
        <v>-2.4173524011230825</v>
      </c>
      <c r="Y16" s="45">
        <f>+O16/K16</f>
        <v>1.0227447969580943</v>
      </c>
      <c r="Z16" s="203">
        <f t="shared" si="2"/>
        <v>-5.1496577791398511E-2</v>
      </c>
      <c r="AA16" s="45"/>
      <c r="AB16" s="45"/>
      <c r="AC16" s="45"/>
    </row>
    <row r="17" spans="2:29" s="9" customFormat="1" x14ac:dyDescent="0.25">
      <c r="B17" s="37" t="s">
        <v>62</v>
      </c>
      <c r="C17" s="38"/>
      <c r="D17" s="38"/>
      <c r="E17" s="39" t="s">
        <v>36</v>
      </c>
      <c r="F17" s="42">
        <v>2015</v>
      </c>
      <c r="G17" s="39">
        <v>2018</v>
      </c>
      <c r="H17" s="158">
        <v>28837</v>
      </c>
      <c r="I17" s="158">
        <v>90859</v>
      </c>
      <c r="J17" s="159">
        <v>67720</v>
      </c>
      <c r="K17" s="159">
        <f>+I17+J17</f>
        <v>158579</v>
      </c>
      <c r="L17" s="159"/>
      <c r="M17" s="161">
        <v>117137</v>
      </c>
      <c r="N17" s="161">
        <v>0</v>
      </c>
      <c r="O17" s="161">
        <f>+M17+N17</f>
        <v>117137</v>
      </c>
      <c r="P17" s="161">
        <v>-3146</v>
      </c>
      <c r="Q17" s="161"/>
      <c r="R17" s="161">
        <v>41442</v>
      </c>
      <c r="S17" s="161">
        <v>788184</v>
      </c>
      <c r="T17" s="161">
        <v>1002550</v>
      </c>
      <c r="U17" s="191"/>
      <c r="V17" s="197">
        <f>+S17-T17+U17</f>
        <v>-214366</v>
      </c>
      <c r="W17" s="45">
        <f>+I17/M17</f>
        <v>0.7756643929757463</v>
      </c>
      <c r="X17" s="45">
        <f>+(H17/T17)*365</f>
        <v>10.498733230262829</v>
      </c>
      <c r="Y17" s="45">
        <f>+O17/K17</f>
        <v>0.7386665321385556</v>
      </c>
      <c r="Z17" s="203">
        <f t="shared" si="2"/>
        <v>-0.27197456431493156</v>
      </c>
      <c r="AA17" s="45"/>
      <c r="AB17" s="45"/>
      <c r="AC17" s="45"/>
    </row>
    <row r="18" spans="2:29" s="9" customFormat="1" x14ac:dyDescent="0.25">
      <c r="B18" s="37" t="s">
        <v>62</v>
      </c>
      <c r="C18" s="38"/>
      <c r="D18" s="38"/>
      <c r="E18" s="39" t="s">
        <v>229</v>
      </c>
      <c r="F18" s="88">
        <v>2017</v>
      </c>
      <c r="G18" s="39">
        <v>2018</v>
      </c>
      <c r="H18" s="158">
        <v>324955</v>
      </c>
      <c r="I18" s="158">
        <v>324955</v>
      </c>
      <c r="J18" s="159">
        <v>11571539</v>
      </c>
      <c r="K18" s="159">
        <f>+I18+J18</f>
        <v>11896494</v>
      </c>
      <c r="L18" s="159">
        <v>-191426</v>
      </c>
      <c r="M18" s="161">
        <v>94936</v>
      </c>
      <c r="N18" s="161">
        <v>11998636</v>
      </c>
      <c r="O18" s="161">
        <f>+M18+N18</f>
        <v>12093572</v>
      </c>
      <c r="P18" s="161"/>
      <c r="Q18" s="161"/>
      <c r="R18" s="161">
        <v>-197078</v>
      </c>
      <c r="S18" s="161">
        <v>940397</v>
      </c>
      <c r="T18" s="161">
        <v>1048968</v>
      </c>
      <c r="U18" s="191"/>
      <c r="V18" s="197">
        <f>+S18-T18+U18</f>
        <v>-108571</v>
      </c>
      <c r="W18" s="45">
        <f>+I18/M18</f>
        <v>3.4228848908738518</v>
      </c>
      <c r="X18" s="45">
        <f>+(H18/T18)*365</f>
        <v>113.07168092830285</v>
      </c>
      <c r="Y18" s="45">
        <f>+O18/K18</f>
        <v>1.0165660571929847</v>
      </c>
      <c r="Z18" s="203">
        <f t="shared" si="2"/>
        <v>-0.11545230365473305</v>
      </c>
      <c r="AA18" s="45"/>
      <c r="AB18" s="45"/>
      <c r="AC18" s="45" t="s">
        <v>219</v>
      </c>
    </row>
    <row r="19" spans="2:29" s="9" customFormat="1" ht="13.8" thickBot="1" x14ac:dyDescent="0.3">
      <c r="B19" s="166"/>
      <c r="C19" s="167"/>
      <c r="D19" s="167"/>
      <c r="E19" s="168"/>
      <c r="F19" s="168"/>
      <c r="G19" s="169"/>
      <c r="H19" s="170"/>
      <c r="I19" s="170"/>
      <c r="J19" s="171"/>
      <c r="K19" s="171"/>
      <c r="L19" s="171"/>
      <c r="M19" s="172"/>
      <c r="N19" s="172"/>
      <c r="O19" s="172"/>
      <c r="P19" s="172"/>
      <c r="Q19" s="172"/>
      <c r="R19" s="172"/>
      <c r="S19" s="172"/>
      <c r="T19" s="172"/>
      <c r="U19" s="173"/>
      <c r="V19" s="174"/>
      <c r="W19" s="174"/>
      <c r="X19" s="174"/>
      <c r="Y19" s="174"/>
      <c r="Z19" s="174"/>
      <c r="AA19" s="174"/>
      <c r="AB19" s="174"/>
      <c r="AC19" s="174"/>
    </row>
    <row r="20" spans="2:29" s="9" customFormat="1" ht="13.8" thickBot="1" x14ac:dyDescent="0.3">
      <c r="B20" s="27" t="s">
        <v>62</v>
      </c>
      <c r="C20" s="28" t="s">
        <v>217</v>
      </c>
      <c r="D20" s="28" t="s">
        <v>218</v>
      </c>
      <c r="E20" s="29" t="s">
        <v>67</v>
      </c>
      <c r="F20" s="33">
        <v>2010</v>
      </c>
      <c r="G20" s="31">
        <v>2017</v>
      </c>
      <c r="H20" s="156">
        <v>1310139</v>
      </c>
      <c r="I20" s="156">
        <v>1789474</v>
      </c>
      <c r="J20" s="157">
        <v>207333</v>
      </c>
      <c r="K20" s="157">
        <f>+I20+J20</f>
        <v>1996807</v>
      </c>
      <c r="L20" s="157">
        <v>-98462</v>
      </c>
      <c r="M20" s="160">
        <v>166415</v>
      </c>
      <c r="N20" s="160">
        <v>78652</v>
      </c>
      <c r="O20" s="160">
        <f>+M20+N20</f>
        <v>245067</v>
      </c>
      <c r="P20" s="160">
        <v>-78652</v>
      </c>
      <c r="Q20" s="160"/>
      <c r="R20" s="160">
        <v>1751640</v>
      </c>
      <c r="S20" s="160">
        <v>4380242</v>
      </c>
      <c r="T20" s="160">
        <v>3508250</v>
      </c>
      <c r="U20" s="192"/>
      <c r="V20" s="189">
        <f>+S20-T20+U20</f>
        <v>871992</v>
      </c>
      <c r="W20" s="57">
        <f>+I20/M20</f>
        <v>10.753081152540336</v>
      </c>
      <c r="X20" s="57">
        <f>+(H20/T20)*365</f>
        <v>136.30748521342551</v>
      </c>
      <c r="Y20" s="57">
        <f>+O20/K20</f>
        <v>0.12272943754704385</v>
      </c>
      <c r="Z20" s="203">
        <f>+V20/S20</f>
        <v>0.19907393244482838</v>
      </c>
      <c r="AA20" s="36"/>
      <c r="AB20" s="36"/>
      <c r="AC20" s="36"/>
    </row>
    <row r="21" spans="2:29" s="9" customFormat="1" ht="13.8" thickBot="1" x14ac:dyDescent="0.3">
      <c r="B21" s="37" t="s">
        <v>62</v>
      </c>
      <c r="C21" s="38" t="s">
        <v>220</v>
      </c>
      <c r="D21" s="38" t="s">
        <v>221</v>
      </c>
      <c r="E21" s="39" t="s">
        <v>222</v>
      </c>
      <c r="F21" s="88">
        <v>2014</v>
      </c>
      <c r="G21" s="39">
        <v>2017</v>
      </c>
      <c r="H21" s="158">
        <v>23045</v>
      </c>
      <c r="I21" s="158">
        <v>387063</v>
      </c>
      <c r="J21" s="159">
        <v>57762</v>
      </c>
      <c r="K21" s="157">
        <f>+I21+J21</f>
        <v>444825</v>
      </c>
      <c r="L21" s="159"/>
      <c r="M21" s="161">
        <v>256931</v>
      </c>
      <c r="N21" s="161">
        <v>0</v>
      </c>
      <c r="O21" s="161">
        <f>+M21+N21</f>
        <v>256931</v>
      </c>
      <c r="P21" s="161">
        <v>-175467</v>
      </c>
      <c r="Q21" s="161"/>
      <c r="R21" s="161">
        <v>187894</v>
      </c>
      <c r="S21" s="161">
        <v>3140387</v>
      </c>
      <c r="T21" s="161">
        <v>3172631</v>
      </c>
      <c r="U21" s="191"/>
      <c r="V21" s="197">
        <f>+S21-T21+U21</f>
        <v>-32244</v>
      </c>
      <c r="W21" s="45">
        <f>+I21/M21</f>
        <v>1.5064861772226785</v>
      </c>
      <c r="X21" s="45">
        <f>+(H21/T21)*365</f>
        <v>2.6512459217602049</v>
      </c>
      <c r="Y21" s="45">
        <f>+O21/K21</f>
        <v>0.57760017984600687</v>
      </c>
      <c r="Z21" s="199">
        <f>+V21/S21</f>
        <v>-1.0267524352890264E-2</v>
      </c>
      <c r="AA21" s="45"/>
      <c r="AB21" s="45"/>
      <c r="AC21" s="45"/>
    </row>
    <row r="22" spans="2:29" s="9" customFormat="1" ht="13.8" thickBot="1" x14ac:dyDescent="0.3">
      <c r="B22" s="37" t="s">
        <v>62</v>
      </c>
      <c r="C22" s="38"/>
      <c r="D22" s="38"/>
      <c r="E22" s="39" t="s">
        <v>36</v>
      </c>
      <c r="F22" s="42">
        <v>2015</v>
      </c>
      <c r="G22" s="39">
        <v>2017</v>
      </c>
      <c r="H22" s="158">
        <v>166498</v>
      </c>
      <c r="I22" s="158">
        <v>261588</v>
      </c>
      <c r="J22" s="159">
        <v>51394</v>
      </c>
      <c r="K22" s="157">
        <f>+I22+J22</f>
        <v>312982</v>
      </c>
      <c r="L22" s="159">
        <v>-77005</v>
      </c>
      <c r="M22" s="161">
        <v>57174</v>
      </c>
      <c r="N22" s="161">
        <v>0</v>
      </c>
      <c r="O22" s="161">
        <f>+M22+N22</f>
        <v>57174</v>
      </c>
      <c r="P22" s="161">
        <v>0</v>
      </c>
      <c r="Q22" s="161"/>
      <c r="R22" s="161">
        <v>255808</v>
      </c>
      <c r="S22" s="161">
        <v>579529</v>
      </c>
      <c r="T22" s="161">
        <v>452104</v>
      </c>
      <c r="U22" s="191"/>
      <c r="V22" s="197">
        <f>+S22-T22+U22</f>
        <v>127425</v>
      </c>
      <c r="W22" s="45">
        <f>+I22/M22</f>
        <v>4.5752964634274322</v>
      </c>
      <c r="X22" s="45">
        <f>+(H22/T22)*365</f>
        <v>134.41989011377913</v>
      </c>
      <c r="Y22" s="45">
        <f>+O22/K22</f>
        <v>0.18267504201519577</v>
      </c>
      <c r="Z22" s="199">
        <f>+V22/S22</f>
        <v>0.21987683101277072</v>
      </c>
      <c r="AA22" s="45"/>
      <c r="AB22" s="45"/>
      <c r="AC22" s="45"/>
    </row>
    <row r="23" spans="2:29" s="9" customFormat="1" ht="13.2" customHeight="1" x14ac:dyDescent="0.25">
      <c r="B23" s="37" t="s">
        <v>62</v>
      </c>
      <c r="C23" s="38"/>
      <c r="D23" s="38"/>
      <c r="E23" s="39" t="s">
        <v>229</v>
      </c>
      <c r="F23" s="88">
        <v>2017</v>
      </c>
      <c r="G23" s="39">
        <v>2017</v>
      </c>
      <c r="H23" s="158">
        <v>494679</v>
      </c>
      <c r="I23" s="158">
        <v>494679</v>
      </c>
      <c r="J23" s="159">
        <v>10547743</v>
      </c>
      <c r="K23" s="157">
        <f>+I23+J23</f>
        <v>11042422</v>
      </c>
      <c r="L23" s="159">
        <v>-78652</v>
      </c>
      <c r="M23" s="161">
        <v>59936</v>
      </c>
      <c r="N23" s="161">
        <v>12013164</v>
      </c>
      <c r="O23" s="161">
        <f>+M23+N23</f>
        <v>12073100</v>
      </c>
      <c r="P23" s="161">
        <v>0</v>
      </c>
      <c r="Q23" s="161"/>
      <c r="R23" s="161">
        <v>-88507</v>
      </c>
      <c r="S23" s="161">
        <v>574073</v>
      </c>
      <c r="T23" s="161">
        <v>662580</v>
      </c>
      <c r="U23" s="191"/>
      <c r="V23" s="197">
        <f>+S23-T23+U23</f>
        <v>-88507</v>
      </c>
      <c r="W23" s="45">
        <f>+I23/M23</f>
        <v>8.2534536839295249</v>
      </c>
      <c r="X23" s="45">
        <f>+(H23/T23)*365</f>
        <v>272.50722176944674</v>
      </c>
      <c r="Y23" s="45">
        <f>+O23/K23</f>
        <v>1.0933380376152986</v>
      </c>
      <c r="Z23" s="199">
        <f>+V23/S23</f>
        <v>-0.15417377232512242</v>
      </c>
      <c r="AA23" s="45"/>
      <c r="AB23" s="45"/>
      <c r="AC23" s="45"/>
    </row>
    <row r="24" spans="2:29" s="9" customFormat="1" ht="13.8" thickBot="1" x14ac:dyDescent="0.3">
      <c r="B24" s="175"/>
      <c r="C24" s="176"/>
      <c r="D24" s="176"/>
      <c r="E24" s="169"/>
      <c r="F24" s="177"/>
      <c r="G24" s="168"/>
      <c r="H24" s="178"/>
      <c r="I24" s="178"/>
      <c r="J24" s="179"/>
      <c r="K24" s="179"/>
      <c r="L24" s="179"/>
      <c r="M24" s="180"/>
      <c r="N24" s="180"/>
      <c r="O24" s="180"/>
      <c r="P24" s="180"/>
      <c r="Q24" s="180"/>
      <c r="R24" s="180"/>
      <c r="S24" s="180"/>
      <c r="T24" s="180"/>
      <c r="U24" s="181"/>
      <c r="V24" s="174"/>
      <c r="W24" s="174"/>
      <c r="X24" s="174"/>
      <c r="Y24" s="174"/>
      <c r="Z24" s="174"/>
      <c r="AA24" s="174"/>
      <c r="AB24" s="174"/>
      <c r="AC24" s="174"/>
    </row>
    <row r="25" spans="2:29" s="9" customFormat="1" ht="13.8" thickBot="1" x14ac:dyDescent="0.3">
      <c r="B25" s="27" t="s">
        <v>62</v>
      </c>
      <c r="C25" s="28" t="s">
        <v>217</v>
      </c>
      <c r="D25" s="28" t="s">
        <v>218</v>
      </c>
      <c r="E25" s="29" t="s">
        <v>67</v>
      </c>
      <c r="F25" s="87">
        <v>2010</v>
      </c>
      <c r="G25" s="46">
        <v>2016</v>
      </c>
      <c r="H25" s="185">
        <v>324602</v>
      </c>
      <c r="I25" s="156">
        <v>846864</v>
      </c>
      <c r="J25" s="157">
        <v>477230</v>
      </c>
      <c r="K25" s="157">
        <f>+I25+J25</f>
        <v>1324094</v>
      </c>
      <c r="L25" s="157">
        <v>-143423</v>
      </c>
      <c r="M25" s="160">
        <v>131004</v>
      </c>
      <c r="N25" s="160">
        <v>313442</v>
      </c>
      <c r="O25" s="160">
        <f>+M25+N25</f>
        <v>444446</v>
      </c>
      <c r="P25" s="160">
        <v>0</v>
      </c>
      <c r="Q25" s="160"/>
      <c r="R25" s="160">
        <v>879648</v>
      </c>
      <c r="S25" s="160">
        <v>3206915</v>
      </c>
      <c r="T25" s="160">
        <v>3242785</v>
      </c>
      <c r="U25" s="193"/>
      <c r="V25" s="189">
        <f>+S25-T25+U25</f>
        <v>-35870</v>
      </c>
      <c r="W25" s="57">
        <f>+I25/M25</f>
        <v>6.4644133003572408</v>
      </c>
      <c r="X25" s="57">
        <f>+(H25/T25)*365</f>
        <v>36.536412373931668</v>
      </c>
      <c r="Y25" s="57">
        <f>+O25/K25</f>
        <v>0.33566045915169163</v>
      </c>
      <c r="Z25" s="203">
        <f>+V25/S25</f>
        <v>-1.1185204472210832E-2</v>
      </c>
      <c r="AA25" s="57"/>
      <c r="AB25" s="57"/>
      <c r="AC25" s="57"/>
    </row>
    <row r="26" spans="2:29" s="9" customFormat="1" ht="13.8" thickBot="1" x14ac:dyDescent="0.3">
      <c r="B26" s="37" t="s">
        <v>62</v>
      </c>
      <c r="C26" s="38" t="s">
        <v>220</v>
      </c>
      <c r="D26" s="38" t="s">
        <v>221</v>
      </c>
      <c r="E26" s="39" t="s">
        <v>222</v>
      </c>
      <c r="F26" s="88">
        <v>2014</v>
      </c>
      <c r="G26" s="39">
        <v>2016</v>
      </c>
      <c r="H26" s="158">
        <v>110632</v>
      </c>
      <c r="I26" s="158">
        <v>426759</v>
      </c>
      <c r="J26" s="159">
        <v>38328</v>
      </c>
      <c r="K26" s="157">
        <f>+I26+J26</f>
        <v>465087</v>
      </c>
      <c r="L26" s="159"/>
      <c r="M26" s="161">
        <v>244949</v>
      </c>
      <c r="N26" s="161">
        <v>0</v>
      </c>
      <c r="O26" s="160">
        <f>+M26+N26</f>
        <v>244949</v>
      </c>
      <c r="P26" s="161">
        <v>-186457</v>
      </c>
      <c r="Q26" s="161"/>
      <c r="R26" s="161">
        <v>220138</v>
      </c>
      <c r="S26" s="161">
        <v>2125338</v>
      </c>
      <c r="T26" s="161">
        <v>2055169</v>
      </c>
      <c r="U26" s="194"/>
      <c r="V26" s="197">
        <f>+S26-T26+U26</f>
        <v>70169</v>
      </c>
      <c r="W26" s="45">
        <f>+I26/M26</f>
        <v>1.7422361389513736</v>
      </c>
      <c r="X26" s="45">
        <f>+(H26/T26)*365</f>
        <v>19.648350087024475</v>
      </c>
      <c r="Y26" s="45">
        <f>+O26/K26</f>
        <v>0.52667350409708291</v>
      </c>
      <c r="Z26" s="199">
        <f>+V26/S26</f>
        <v>3.3015454483004587E-2</v>
      </c>
      <c r="AA26" s="45"/>
      <c r="AB26" s="45"/>
      <c r="AC26" s="45"/>
    </row>
    <row r="27" spans="2:29" s="9" customFormat="1" x14ac:dyDescent="0.25">
      <c r="B27" s="37" t="s">
        <v>62</v>
      </c>
      <c r="C27" s="38"/>
      <c r="D27" s="38"/>
      <c r="E27" s="39" t="s">
        <v>36</v>
      </c>
      <c r="F27" s="88">
        <v>2015</v>
      </c>
      <c r="G27" s="39">
        <v>2016</v>
      </c>
      <c r="H27" s="158">
        <v>83151</v>
      </c>
      <c r="I27" s="158">
        <v>148506</v>
      </c>
      <c r="J27" s="159">
        <v>15628</v>
      </c>
      <c r="K27" s="157">
        <f>+I27+J27</f>
        <v>164134</v>
      </c>
      <c r="L27" s="159">
        <v>-43043</v>
      </c>
      <c r="M27" s="161">
        <v>35751</v>
      </c>
      <c r="N27" s="161">
        <v>0</v>
      </c>
      <c r="O27" s="160">
        <f>+M27+N27</f>
        <v>35751</v>
      </c>
      <c r="P27" s="161">
        <v>0</v>
      </c>
      <c r="Q27" s="161"/>
      <c r="R27" s="161">
        <v>128383</v>
      </c>
      <c r="S27" s="161">
        <v>520073</v>
      </c>
      <c r="T27" s="161">
        <v>408156</v>
      </c>
      <c r="U27" s="194"/>
      <c r="V27" s="197">
        <f>+S27-T27+U27</f>
        <v>111917</v>
      </c>
      <c r="W27" s="45">
        <f>+I27/M27</f>
        <v>4.1538977930687251</v>
      </c>
      <c r="X27" s="45">
        <f>+(H27/T27)*365</f>
        <v>74.359105342075097</v>
      </c>
      <c r="Y27" s="45">
        <f>+O27/K27</f>
        <v>0.21781593088573969</v>
      </c>
      <c r="Z27" s="199">
        <f>+V27/S27</f>
        <v>0.21519478996217839</v>
      </c>
      <c r="AA27" s="45"/>
      <c r="AB27" s="45"/>
      <c r="AC27" s="45"/>
    </row>
    <row r="28" spans="2:29" s="9" customFormat="1" ht="13.8" thickBot="1" x14ac:dyDescent="0.3">
      <c r="B28" s="175"/>
      <c r="C28" s="176"/>
      <c r="D28" s="176"/>
      <c r="E28" s="169"/>
      <c r="F28" s="177"/>
      <c r="G28" s="168"/>
      <c r="H28" s="178"/>
      <c r="I28" s="178"/>
      <c r="J28" s="179"/>
      <c r="K28" s="179"/>
      <c r="L28" s="179"/>
      <c r="M28" s="180"/>
      <c r="N28" s="180"/>
      <c r="O28" s="180"/>
      <c r="P28" s="180"/>
      <c r="Q28" s="180"/>
      <c r="R28" s="180"/>
      <c r="S28" s="180"/>
      <c r="T28" s="180"/>
      <c r="U28" s="180"/>
      <c r="V28" s="174"/>
      <c r="W28" s="174"/>
      <c r="X28" s="174"/>
      <c r="Y28" s="174"/>
      <c r="Z28" s="174"/>
      <c r="AA28" s="182"/>
      <c r="AB28" s="182"/>
      <c r="AC28" s="182"/>
    </row>
    <row r="29" spans="2:29" s="9" customFormat="1" ht="13.8" thickBot="1" x14ac:dyDescent="0.3">
      <c r="B29" s="27" t="s">
        <v>62</v>
      </c>
      <c r="C29" s="28" t="s">
        <v>217</v>
      </c>
      <c r="D29" s="28" t="s">
        <v>218</v>
      </c>
      <c r="E29" s="29" t="s">
        <v>67</v>
      </c>
      <c r="F29" s="87">
        <v>2010</v>
      </c>
      <c r="G29" s="46">
        <v>2015</v>
      </c>
      <c r="H29" s="185">
        <v>484553</v>
      </c>
      <c r="I29" s="156">
        <v>835861</v>
      </c>
      <c r="J29" s="156">
        <v>108847</v>
      </c>
      <c r="K29" s="156">
        <f>+I29+J29</f>
        <v>944708</v>
      </c>
      <c r="L29" s="156">
        <v>-81540</v>
      </c>
      <c r="M29" s="156">
        <v>29190</v>
      </c>
      <c r="N29" s="156">
        <v>0</v>
      </c>
      <c r="O29" s="156">
        <f>+M29+N29</f>
        <v>29190</v>
      </c>
      <c r="P29" s="156">
        <v>0</v>
      </c>
      <c r="Q29" s="156">
        <v>49865</v>
      </c>
      <c r="R29" s="156">
        <v>915518</v>
      </c>
      <c r="S29" s="156">
        <v>2462586</v>
      </c>
      <c r="T29" s="156">
        <v>1893919</v>
      </c>
      <c r="U29" s="195">
        <v>-55064</v>
      </c>
      <c r="V29" s="189">
        <f>+S29-T29+U29</f>
        <v>513603</v>
      </c>
      <c r="W29" s="57">
        <f>+I29/M29</f>
        <v>28.635183281945871</v>
      </c>
      <c r="X29" s="57">
        <f>+(H29/T29)*365</f>
        <v>93.384059719555069</v>
      </c>
      <c r="Y29" s="57">
        <f>+O29/K29</f>
        <v>3.0898436342234849E-2</v>
      </c>
      <c r="Z29" s="203">
        <f>+V29/S29</f>
        <v>0.20856246238710038</v>
      </c>
      <c r="AA29" s="36"/>
      <c r="AB29" s="36"/>
      <c r="AC29" s="36"/>
    </row>
    <row r="30" spans="2:29" s="9" customFormat="1" ht="13.8" thickBot="1" x14ac:dyDescent="0.3">
      <c r="B30" s="37" t="s">
        <v>62</v>
      </c>
      <c r="C30" s="38" t="s">
        <v>220</v>
      </c>
      <c r="D30" s="38" t="s">
        <v>221</v>
      </c>
      <c r="E30" s="39" t="s">
        <v>222</v>
      </c>
      <c r="F30" s="88">
        <v>2014</v>
      </c>
      <c r="G30" s="39">
        <v>2015</v>
      </c>
      <c r="H30" s="158">
        <v>54121</v>
      </c>
      <c r="I30" s="162">
        <v>201910</v>
      </c>
      <c r="J30" s="162">
        <v>32432</v>
      </c>
      <c r="K30" s="156">
        <f>+I30+J30</f>
        <v>234342</v>
      </c>
      <c r="L30" s="162"/>
      <c r="M30" s="162">
        <v>84373</v>
      </c>
      <c r="N30" s="162">
        <v>0</v>
      </c>
      <c r="O30" s="156">
        <f>+M30+N30</f>
        <v>84373</v>
      </c>
      <c r="P30" s="162">
        <v>-69328</v>
      </c>
      <c r="Q30" s="162">
        <v>83701</v>
      </c>
      <c r="R30" s="162">
        <v>149969</v>
      </c>
      <c r="S30" s="162">
        <v>1298220</v>
      </c>
      <c r="T30" s="162">
        <v>1170673</v>
      </c>
      <c r="U30" s="196"/>
      <c r="V30" s="197">
        <f>+S30-T30</f>
        <v>127547</v>
      </c>
      <c r="W30" s="45">
        <f>+I30/M30</f>
        <v>2.3930641318905339</v>
      </c>
      <c r="X30" s="45">
        <f>+(H30/T30)*365</f>
        <v>16.874195441425574</v>
      </c>
      <c r="Y30" s="45">
        <f>+O30/K30</f>
        <v>0.36004216060287958</v>
      </c>
      <c r="Z30" s="199">
        <f>+V30/S30</f>
        <v>9.8247600560767825E-2</v>
      </c>
      <c r="AA30" s="53"/>
      <c r="AB30" s="53"/>
      <c r="AC30" s="53"/>
    </row>
    <row r="31" spans="2:29" s="9" customFormat="1" x14ac:dyDescent="0.25">
      <c r="B31" s="37" t="s">
        <v>62</v>
      </c>
      <c r="C31" s="38"/>
      <c r="D31" s="38"/>
      <c r="E31" s="39" t="s">
        <v>36</v>
      </c>
      <c r="F31" s="88">
        <v>2015</v>
      </c>
      <c r="G31" s="39">
        <v>2015</v>
      </c>
      <c r="H31" s="158">
        <v>42267</v>
      </c>
      <c r="I31" s="162">
        <v>47347</v>
      </c>
      <c r="J31" s="162">
        <v>5850</v>
      </c>
      <c r="K31" s="156">
        <f>+I31+J31</f>
        <v>53197</v>
      </c>
      <c r="L31" s="162"/>
      <c r="M31" s="162">
        <v>36731</v>
      </c>
      <c r="N31" s="162">
        <v>0</v>
      </c>
      <c r="O31" s="156">
        <f>+M31+N31</f>
        <v>36731</v>
      </c>
      <c r="P31" s="162">
        <v>-12212</v>
      </c>
      <c r="Q31" s="162"/>
      <c r="R31" s="162">
        <v>16466</v>
      </c>
      <c r="S31" s="162">
        <v>372970</v>
      </c>
      <c r="T31" s="162">
        <v>356504</v>
      </c>
      <c r="U31" s="196"/>
      <c r="V31" s="197">
        <f>+S31-T31</f>
        <v>16466</v>
      </c>
      <c r="W31" s="45">
        <f>+I31/M31</f>
        <v>1.2890201736952438</v>
      </c>
      <c r="X31" s="45">
        <f>+(H31/T31)*365</f>
        <v>43.274283037497476</v>
      </c>
      <c r="Y31" s="45">
        <f>+O31/K31</f>
        <v>0.69047126717672047</v>
      </c>
      <c r="Z31" s="199">
        <f>+V31/S31</f>
        <v>4.4148322921414594E-2</v>
      </c>
      <c r="AA31" s="45"/>
      <c r="AB31" s="45"/>
      <c r="AC31" s="45"/>
    </row>
    <row r="32" spans="2:29" s="9" customFormat="1" ht="13.8" thickBot="1" x14ac:dyDescent="0.3">
      <c r="B32" s="175"/>
      <c r="C32" s="176"/>
      <c r="D32" s="176"/>
      <c r="E32" s="182"/>
      <c r="F32" s="169"/>
      <c r="G32" s="168"/>
      <c r="H32" s="183"/>
      <c r="I32" s="183"/>
      <c r="J32" s="179"/>
      <c r="K32" s="179"/>
      <c r="L32" s="171"/>
      <c r="M32" s="171"/>
      <c r="N32" s="171"/>
      <c r="O32" s="171"/>
      <c r="P32" s="171"/>
      <c r="Q32" s="171"/>
      <c r="R32" s="171"/>
      <c r="S32" s="171"/>
      <c r="T32" s="171"/>
      <c r="U32" s="202"/>
      <c r="V32" s="174"/>
      <c r="W32" s="174"/>
      <c r="X32" s="174"/>
      <c r="Y32" s="174"/>
      <c r="Z32" s="174"/>
      <c r="AA32" s="174"/>
      <c r="AB32" s="174"/>
      <c r="AC32" s="174"/>
    </row>
    <row r="33" spans="2:29" s="9" customFormat="1" ht="13.8" thickBot="1" x14ac:dyDescent="0.3">
      <c r="B33" s="27" t="s">
        <v>62</v>
      </c>
      <c r="C33" s="28" t="s">
        <v>217</v>
      </c>
      <c r="D33" s="28" t="s">
        <v>218</v>
      </c>
      <c r="E33" s="29" t="s">
        <v>67</v>
      </c>
      <c r="F33" s="87">
        <v>2010</v>
      </c>
      <c r="G33" s="46">
        <v>2014</v>
      </c>
      <c r="H33" s="185">
        <v>145700</v>
      </c>
      <c r="I33" s="156">
        <v>477558</v>
      </c>
      <c r="J33" s="157">
        <f>11116+20205</f>
        <v>31321</v>
      </c>
      <c r="K33" s="157">
        <f>+I33+J33</f>
        <v>508879</v>
      </c>
      <c r="L33" s="157">
        <v>-86401</v>
      </c>
      <c r="M33" s="160">
        <v>156674</v>
      </c>
      <c r="N33" s="160">
        <v>0</v>
      </c>
      <c r="O33" s="160">
        <v>156674</v>
      </c>
      <c r="P33" s="160">
        <v>0</v>
      </c>
      <c r="Q33" s="160"/>
      <c r="R33" s="160">
        <v>352050</v>
      </c>
      <c r="S33" s="160">
        <v>2435118</v>
      </c>
      <c r="T33" s="160">
        <v>2082853</v>
      </c>
      <c r="U33" s="201"/>
      <c r="V33" s="189">
        <f>+S33-T33</f>
        <v>352265</v>
      </c>
      <c r="W33" s="57">
        <f>+I33/M33</f>
        <v>3.0480998761760087</v>
      </c>
      <c r="X33" s="57">
        <f>+(H33/T33)*365</f>
        <v>25.532526779374251</v>
      </c>
      <c r="Y33" s="57">
        <f>+O33/K33</f>
        <v>0.30788065532277809</v>
      </c>
      <c r="Z33" s="198">
        <f>+V33/S33</f>
        <v>0.14466034089518454</v>
      </c>
      <c r="AA33" s="57"/>
      <c r="AB33" s="57"/>
      <c r="AC33" s="57"/>
    </row>
    <row r="34" spans="2:29" s="9" customFormat="1" ht="13.8" thickBot="1" x14ac:dyDescent="0.3">
      <c r="B34" s="37" t="s">
        <v>62</v>
      </c>
      <c r="C34" s="38" t="s">
        <v>220</v>
      </c>
      <c r="D34" s="38" t="s">
        <v>221</v>
      </c>
      <c r="E34" s="39" t="s">
        <v>222</v>
      </c>
      <c r="F34" s="88">
        <v>2014</v>
      </c>
      <c r="G34" s="49">
        <v>2014</v>
      </c>
      <c r="H34" s="158">
        <v>2700</v>
      </c>
      <c r="I34" s="158">
        <v>2700</v>
      </c>
      <c r="J34" s="159">
        <v>22422</v>
      </c>
      <c r="K34" s="157">
        <f>+I34+J34</f>
        <v>25122</v>
      </c>
      <c r="L34" s="159"/>
      <c r="M34" s="161">
        <v>86401</v>
      </c>
      <c r="N34" s="161">
        <v>0</v>
      </c>
      <c r="O34" s="161">
        <v>86401</v>
      </c>
      <c r="P34" s="161">
        <v>-86401</v>
      </c>
      <c r="Q34" s="161"/>
      <c r="R34" s="161">
        <v>-61279</v>
      </c>
      <c r="S34" s="161">
        <v>0</v>
      </c>
      <c r="T34" s="161">
        <v>61269</v>
      </c>
      <c r="U34" s="194"/>
      <c r="V34" s="197">
        <f>+S34-T34</f>
        <v>-61269</v>
      </c>
      <c r="W34" s="45">
        <f>+I34/M34</f>
        <v>3.1249638314371362E-2</v>
      </c>
      <c r="X34" s="45">
        <f>+(H34/T34)*365</f>
        <v>16.084806345786614</v>
      </c>
      <c r="Y34" s="45">
        <f>+O34/K34</f>
        <v>3.4392564286282941</v>
      </c>
      <c r="Z34" s="200">
        <v>0</v>
      </c>
      <c r="AA34" s="45"/>
      <c r="AB34" s="45"/>
      <c r="AC34" s="45"/>
    </row>
    <row r="35" spans="2:29" s="9" customFormat="1" ht="13.2" hidden="1" customHeight="1" thickBot="1" x14ac:dyDescent="0.25">
      <c r="B35" s="37"/>
      <c r="C35" s="38"/>
      <c r="D35" s="38"/>
      <c r="E35" s="45"/>
      <c r="F35" s="42"/>
      <c r="G35" s="184">
        <v>2014</v>
      </c>
      <c r="H35" s="45"/>
      <c r="I35" s="45"/>
      <c r="J35" s="52"/>
      <c r="K35" s="52"/>
      <c r="L35" s="52"/>
      <c r="M35" s="58"/>
      <c r="N35" s="58"/>
      <c r="O35" s="58"/>
      <c r="P35" s="58"/>
      <c r="Q35" s="58"/>
      <c r="R35" s="58"/>
      <c r="S35" s="58"/>
      <c r="T35" s="58"/>
      <c r="U35" s="58"/>
      <c r="V35" s="57"/>
      <c r="W35" s="57"/>
      <c r="X35" s="57"/>
      <c r="Y35" s="57"/>
      <c r="Z35" s="45"/>
      <c r="AA35" s="45"/>
      <c r="AB35" s="45"/>
      <c r="AC35" s="45"/>
    </row>
    <row r="36" spans="2:29" s="9" customFormat="1" ht="13.8" hidden="1" thickBot="1" x14ac:dyDescent="0.3">
      <c r="B36" s="37"/>
      <c r="C36" s="38"/>
      <c r="D36" s="38"/>
      <c r="E36" s="45"/>
      <c r="F36" s="42"/>
      <c r="G36" s="31">
        <v>2014</v>
      </c>
      <c r="H36" s="45"/>
      <c r="I36" s="45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45"/>
      <c r="W36" s="45"/>
      <c r="X36" s="45"/>
      <c r="Y36" s="45"/>
      <c r="Z36" s="45"/>
      <c r="AA36" s="45"/>
      <c r="AB36" s="45"/>
      <c r="AC36" s="45"/>
    </row>
    <row r="37" spans="2:29" s="9" customFormat="1" ht="13.8" hidden="1" thickBot="1" x14ac:dyDescent="0.3">
      <c r="B37" s="37"/>
      <c r="C37" s="38"/>
      <c r="D37" s="38"/>
      <c r="E37" s="45"/>
      <c r="F37" s="42"/>
      <c r="G37" s="31">
        <v>2014</v>
      </c>
      <c r="H37" s="45"/>
      <c r="I37" s="45"/>
      <c r="J37" s="52"/>
      <c r="K37" s="52"/>
      <c r="L37" s="52"/>
      <c r="M37" s="58"/>
      <c r="N37" s="58"/>
      <c r="O37" s="58"/>
      <c r="P37" s="58"/>
      <c r="Q37" s="58"/>
      <c r="R37" s="58"/>
      <c r="S37" s="58"/>
      <c r="T37" s="58"/>
      <c r="U37" s="58"/>
      <c r="V37" s="45"/>
      <c r="W37" s="45"/>
      <c r="X37" s="45"/>
      <c r="Y37" s="45"/>
      <c r="Z37" s="45"/>
      <c r="AA37" s="45"/>
      <c r="AB37" s="45"/>
      <c r="AC37" s="45"/>
    </row>
    <row r="38" spans="2:29" s="9" customFormat="1" ht="13.8" hidden="1" thickBot="1" x14ac:dyDescent="0.3">
      <c r="B38" s="37"/>
      <c r="C38" s="38"/>
      <c r="D38" s="38"/>
      <c r="E38" s="45"/>
      <c r="F38" s="42"/>
      <c r="G38" s="31">
        <v>2014</v>
      </c>
      <c r="H38" s="45"/>
      <c r="I38" s="45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/>
      <c r="W38" s="45"/>
      <c r="X38" s="45"/>
      <c r="Y38" s="45"/>
      <c r="Z38" s="45"/>
      <c r="AA38" s="45"/>
      <c r="AB38" s="45"/>
      <c r="AC38" s="45"/>
    </row>
    <row r="39" spans="2:29" s="9" customFormat="1" ht="13.8" hidden="1" thickBot="1" x14ac:dyDescent="0.3">
      <c r="B39" s="37"/>
      <c r="C39" s="38"/>
      <c r="D39" s="38"/>
      <c r="E39" s="45"/>
      <c r="F39" s="42"/>
      <c r="G39" s="31">
        <v>2014</v>
      </c>
      <c r="H39" s="45"/>
      <c r="I39" s="45"/>
      <c r="J39" s="52"/>
      <c r="K39" s="52"/>
      <c r="L39" s="52"/>
      <c r="M39" s="58"/>
      <c r="N39" s="58"/>
      <c r="O39" s="58"/>
      <c r="P39" s="58"/>
      <c r="Q39" s="58"/>
      <c r="R39" s="58"/>
      <c r="S39" s="58"/>
      <c r="T39" s="58"/>
      <c r="U39" s="58"/>
      <c r="V39" s="45"/>
      <c r="W39" s="45"/>
      <c r="X39" s="45"/>
      <c r="Y39" s="45"/>
      <c r="Z39" s="45"/>
      <c r="AA39" s="45"/>
      <c r="AB39" s="45"/>
      <c r="AC39" s="45"/>
    </row>
    <row r="40" spans="2:29" s="9" customFormat="1" ht="13.8" hidden="1" thickBot="1" x14ac:dyDescent="0.3">
      <c r="B40" s="47"/>
      <c r="C40" s="48"/>
      <c r="D40" s="48"/>
      <c r="E40" s="50"/>
      <c r="F40" s="51"/>
      <c r="G40" s="31">
        <v>2014</v>
      </c>
      <c r="H40" s="50"/>
      <c r="I40" s="50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0"/>
      <c r="W40" s="50"/>
      <c r="X40" s="50"/>
      <c r="Y40" s="50"/>
      <c r="Z40" s="50"/>
      <c r="AA40" s="50"/>
      <c r="AB40" s="50"/>
      <c r="AC40" s="50"/>
    </row>
    <row r="41" spans="2:29" s="9" customFormat="1" x14ac:dyDescent="0.25">
      <c r="B41" s="59"/>
      <c r="C41" s="60"/>
      <c r="D41" s="60"/>
      <c r="E41" s="61"/>
      <c r="F41" s="61"/>
      <c r="G41" s="62"/>
      <c r="H41" s="62"/>
      <c r="I41" s="73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73"/>
      <c r="W41" s="73"/>
      <c r="X41" s="73"/>
      <c r="Y41" s="73"/>
      <c r="Z41" s="73"/>
      <c r="AA41" s="73"/>
      <c r="AB41" s="73"/>
      <c r="AC41" s="73"/>
    </row>
    <row r="42" spans="2:29" s="9" customFormat="1" x14ac:dyDescent="0.25">
      <c r="B42" s="60"/>
      <c r="C42" s="60"/>
      <c r="D42" s="60"/>
      <c r="E42" s="61"/>
      <c r="F42" s="61"/>
      <c r="G42" s="62"/>
      <c r="H42" s="62"/>
      <c r="I42" s="73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73"/>
      <c r="W42" s="73"/>
      <c r="X42" s="73"/>
      <c r="Y42" s="73"/>
      <c r="Z42" s="73"/>
      <c r="AA42" s="73"/>
      <c r="AB42" s="73"/>
      <c r="AC42" s="73"/>
    </row>
    <row r="43" spans="2:29" s="9" customFormat="1" x14ac:dyDescent="0.25">
      <c r="B43" s="60"/>
      <c r="C43" s="60"/>
      <c r="D43" s="60"/>
      <c r="E43" s="61"/>
      <c r="F43" s="61"/>
      <c r="G43" s="62"/>
      <c r="H43" s="62"/>
      <c r="I43" s="73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73"/>
      <c r="W43" s="73"/>
      <c r="X43" s="73"/>
      <c r="Y43" s="73"/>
      <c r="Z43" s="73"/>
      <c r="AA43" s="73"/>
      <c r="AB43" s="73"/>
      <c r="AC43" s="73"/>
    </row>
    <row r="44" spans="2:29" s="9" customFormat="1" x14ac:dyDescent="0.25">
      <c r="B44" s="60"/>
      <c r="C44" s="60"/>
      <c r="D44" s="60"/>
      <c r="E44" s="61"/>
      <c r="F44" s="61"/>
      <c r="G44" s="62"/>
      <c r="H44" s="62"/>
      <c r="I44" s="73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73"/>
      <c r="W44" s="73"/>
      <c r="X44" s="73"/>
      <c r="Y44" s="73"/>
      <c r="Z44" s="73"/>
      <c r="AA44" s="73"/>
      <c r="AB44" s="73"/>
      <c r="AC44" s="73"/>
    </row>
    <row r="45" spans="2:29" s="9" customFormat="1" x14ac:dyDescent="0.25">
      <c r="B45" s="60"/>
      <c r="C45" s="60"/>
      <c r="D45" s="60"/>
      <c r="E45" s="61"/>
      <c r="F45" s="61"/>
      <c r="G45" s="62"/>
      <c r="H45" s="62"/>
      <c r="I45" s="73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73"/>
      <c r="W45" s="73"/>
      <c r="X45" s="73"/>
      <c r="Y45" s="73"/>
      <c r="Z45" s="73"/>
      <c r="AA45" s="73"/>
      <c r="AB45" s="73"/>
      <c r="AC45" s="73"/>
    </row>
    <row r="46" spans="2:29" s="9" customFormat="1" x14ac:dyDescent="0.25">
      <c r="B46" s="60"/>
      <c r="C46" s="60"/>
      <c r="D46" s="60"/>
      <c r="E46" s="61"/>
      <c r="F46" s="61"/>
      <c r="G46" s="62"/>
      <c r="H46" s="62"/>
      <c r="I46" s="73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73"/>
      <c r="W46" s="73"/>
      <c r="X46" s="73"/>
      <c r="Y46" s="73"/>
      <c r="Z46" s="73"/>
      <c r="AA46" s="73"/>
      <c r="AB46" s="73"/>
      <c r="AC46" s="73"/>
    </row>
    <row r="47" spans="2:29" s="9" customFormat="1" x14ac:dyDescent="0.25">
      <c r="B47" s="60"/>
      <c r="C47" s="60"/>
      <c r="D47" s="60"/>
      <c r="E47" s="61"/>
      <c r="F47" s="61"/>
      <c r="G47" s="62"/>
      <c r="H47" s="62"/>
      <c r="I47" s="73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73"/>
      <c r="W47" s="73"/>
      <c r="X47" s="73"/>
      <c r="Y47" s="73"/>
      <c r="Z47" s="73"/>
      <c r="AA47" s="73"/>
      <c r="AB47" s="73"/>
      <c r="AC47" s="73"/>
    </row>
    <row r="48" spans="2:29" s="9" customFormat="1" x14ac:dyDescent="0.25">
      <c r="B48" s="60"/>
      <c r="C48" s="60"/>
      <c r="D48" s="60"/>
      <c r="E48" s="61"/>
      <c r="F48" s="61"/>
      <c r="G48" s="62"/>
      <c r="H48" s="62"/>
      <c r="I48" s="73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73"/>
      <c r="W48" s="73"/>
      <c r="X48" s="73"/>
      <c r="Y48" s="73"/>
      <c r="Z48" s="73"/>
      <c r="AA48" s="73"/>
      <c r="AB48" s="73"/>
      <c r="AC48" s="73"/>
    </row>
    <row r="49" spans="1:61" s="9" customFormat="1" x14ac:dyDescent="0.25">
      <c r="B49" s="60"/>
      <c r="C49" s="60"/>
      <c r="D49" s="60"/>
      <c r="E49" s="61"/>
      <c r="F49" s="61"/>
      <c r="G49" s="62"/>
      <c r="H49" s="62"/>
      <c r="I49" s="73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73"/>
      <c r="W49" s="73"/>
      <c r="X49" s="73"/>
      <c r="Y49" s="73"/>
      <c r="Z49" s="73"/>
      <c r="AA49" s="73"/>
      <c r="AB49" s="73"/>
      <c r="AC49" s="73"/>
    </row>
    <row r="50" spans="1:61" s="9" customFormat="1" x14ac:dyDescent="0.25">
      <c r="B50" s="60"/>
      <c r="C50" s="60"/>
      <c r="D50" s="60"/>
      <c r="E50" s="61"/>
      <c r="F50" s="61"/>
      <c r="G50" s="62"/>
      <c r="H50" s="62"/>
      <c r="I50" s="73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73"/>
      <c r="W50" s="73"/>
      <c r="X50" s="73"/>
      <c r="Y50" s="73"/>
      <c r="Z50" s="73"/>
      <c r="AA50" s="73"/>
      <c r="AB50" s="73"/>
      <c r="AC50" s="73"/>
    </row>
    <row r="51" spans="1:61" x14ac:dyDescent="0.25">
      <c r="A51" s="17"/>
      <c r="B51" s="60"/>
      <c r="C51" s="60"/>
      <c r="D51" s="60"/>
      <c r="E51" s="61"/>
      <c r="F51" s="61"/>
      <c r="G51" s="62"/>
      <c r="H51" s="62"/>
      <c r="I51" s="73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73"/>
      <c r="W51" s="73"/>
      <c r="X51" s="73"/>
      <c r="Y51" s="73"/>
      <c r="Z51" s="73"/>
      <c r="AA51" s="73"/>
      <c r="AB51" s="73"/>
      <c r="AC51" s="73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x14ac:dyDescent="0.25">
      <c r="A52" s="17"/>
      <c r="B52" s="60"/>
      <c r="C52" s="60"/>
      <c r="D52" s="60"/>
      <c r="E52" s="61"/>
      <c r="F52" s="61"/>
      <c r="G52" s="62"/>
      <c r="H52" s="62"/>
      <c r="I52" s="73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73"/>
      <c r="W52" s="73"/>
      <c r="X52" s="73"/>
      <c r="Y52" s="73"/>
      <c r="Z52" s="73"/>
      <c r="AA52" s="73"/>
      <c r="AB52" s="73"/>
      <c r="AC52" s="73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x14ac:dyDescent="0.25">
      <c r="A53" s="17"/>
      <c r="B53" s="60"/>
      <c r="C53" s="60"/>
      <c r="D53" s="60"/>
      <c r="E53" s="61"/>
      <c r="F53" s="61"/>
      <c r="G53" s="62"/>
      <c r="H53" s="62"/>
      <c r="I53" s="73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73"/>
      <c r="W53" s="73"/>
      <c r="X53" s="73"/>
      <c r="Y53" s="73"/>
      <c r="Z53" s="73"/>
      <c r="AA53" s="73"/>
      <c r="AB53" s="73"/>
      <c r="AC53" s="73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x14ac:dyDescent="0.25">
      <c r="A54" s="17"/>
      <c r="B54" s="60"/>
      <c r="C54" s="60"/>
      <c r="D54" s="60"/>
      <c r="E54" s="61"/>
      <c r="F54" s="61"/>
      <c r="G54" s="62"/>
      <c r="H54" s="62"/>
      <c r="I54" s="73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73"/>
      <c r="W54" s="73"/>
      <c r="X54" s="73"/>
      <c r="Y54" s="73"/>
      <c r="Z54" s="73"/>
      <c r="AA54" s="73"/>
      <c r="AB54" s="73"/>
      <c r="AC54" s="73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x14ac:dyDescent="0.25">
      <c r="A55" s="17"/>
      <c r="B55" s="60"/>
      <c r="C55" s="60"/>
      <c r="D55" s="60"/>
      <c r="E55" s="61"/>
      <c r="F55" s="61"/>
      <c r="G55" s="62"/>
      <c r="H55" s="62"/>
      <c r="I55" s="73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73"/>
      <c r="W55" s="73"/>
      <c r="X55" s="73"/>
      <c r="Y55" s="73"/>
      <c r="Z55" s="73"/>
      <c r="AA55" s="73"/>
      <c r="AB55" s="73"/>
      <c r="AC55" s="73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x14ac:dyDescent="0.25">
      <c r="A56" s="17"/>
      <c r="B56" s="60"/>
      <c r="C56" s="60"/>
      <c r="D56" s="60"/>
      <c r="E56" s="61"/>
      <c r="F56" s="61"/>
      <c r="G56" s="62"/>
      <c r="H56" s="62"/>
      <c r="I56" s="73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73"/>
      <c r="W56" s="73"/>
      <c r="X56" s="73"/>
      <c r="Y56" s="73"/>
      <c r="Z56" s="73"/>
      <c r="AA56" s="73"/>
      <c r="AB56" s="73"/>
      <c r="AC56" s="73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x14ac:dyDescent="0.25">
      <c r="A57" s="17"/>
      <c r="B57" s="60"/>
      <c r="C57" s="60"/>
      <c r="D57" s="60"/>
      <c r="E57" s="61"/>
      <c r="F57" s="61"/>
      <c r="G57" s="62"/>
      <c r="H57" s="62"/>
      <c r="I57" s="73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73"/>
      <c r="W57" s="73"/>
      <c r="X57" s="73"/>
      <c r="Y57" s="73"/>
      <c r="Z57" s="73"/>
      <c r="AA57" s="73"/>
      <c r="AB57" s="73"/>
      <c r="AC57" s="73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x14ac:dyDescent="0.25">
      <c r="A58" s="17"/>
      <c r="B58" s="60"/>
      <c r="C58" s="60"/>
      <c r="D58" s="60"/>
      <c r="E58" s="61"/>
      <c r="F58" s="61"/>
      <c r="G58" s="62"/>
      <c r="H58" s="62"/>
      <c r="I58" s="73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73"/>
      <c r="W58" s="73"/>
      <c r="X58" s="73"/>
      <c r="Y58" s="73"/>
      <c r="Z58" s="73"/>
      <c r="AA58" s="73"/>
      <c r="AB58" s="73"/>
      <c r="AC58" s="73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x14ac:dyDescent="0.25">
      <c r="A59" s="17"/>
      <c r="B59" s="60"/>
      <c r="C59" s="60"/>
      <c r="D59" s="60"/>
      <c r="E59" s="61"/>
      <c r="F59" s="61"/>
      <c r="G59" s="62"/>
      <c r="H59" s="62"/>
      <c r="I59" s="73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73"/>
      <c r="W59" s="73"/>
      <c r="X59" s="73"/>
      <c r="Y59" s="73"/>
      <c r="Z59" s="73"/>
      <c r="AA59" s="73"/>
      <c r="AB59" s="73"/>
      <c r="AC59" s="73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x14ac:dyDescent="0.25">
      <c r="A60" s="17"/>
      <c r="B60" s="60"/>
      <c r="C60" s="60"/>
      <c r="D60" s="60"/>
      <c r="E60" s="61"/>
      <c r="F60" s="61"/>
      <c r="G60" s="62"/>
      <c r="H60" s="62"/>
      <c r="I60" s="73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73"/>
      <c r="W60" s="73"/>
      <c r="X60" s="73"/>
      <c r="Y60" s="73"/>
      <c r="Z60" s="73"/>
      <c r="AA60" s="73"/>
      <c r="AB60" s="73"/>
      <c r="AC60" s="73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x14ac:dyDescent="0.25">
      <c r="A61" s="17"/>
      <c r="B61" s="60"/>
      <c r="C61" s="60"/>
      <c r="D61" s="60"/>
      <c r="E61" s="61"/>
      <c r="F61" s="61"/>
      <c r="G61" s="62"/>
      <c r="H61" s="62"/>
      <c r="I61" s="73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73"/>
      <c r="W61" s="73"/>
      <c r="X61" s="73"/>
      <c r="Y61" s="73"/>
      <c r="Z61" s="73"/>
      <c r="AA61" s="73"/>
      <c r="AB61" s="73"/>
      <c r="AC61" s="73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x14ac:dyDescent="0.25">
      <c r="A62" s="17"/>
      <c r="B62" s="60"/>
      <c r="C62" s="60"/>
      <c r="D62" s="60"/>
      <c r="E62" s="61"/>
      <c r="F62" s="61"/>
      <c r="G62" s="62"/>
      <c r="H62" s="62"/>
      <c r="I62" s="73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73"/>
      <c r="W62" s="73"/>
      <c r="X62" s="73"/>
      <c r="Y62" s="73"/>
      <c r="Z62" s="73"/>
      <c r="AA62" s="73"/>
      <c r="AB62" s="73"/>
      <c r="AC62" s="73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x14ac:dyDescent="0.25">
      <c r="A63" s="17"/>
      <c r="B63" s="60"/>
      <c r="C63" s="60"/>
      <c r="D63" s="60"/>
      <c r="E63" s="61"/>
      <c r="F63" s="61"/>
      <c r="G63" s="62"/>
      <c r="H63" s="62"/>
      <c r="I63" s="73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73"/>
      <c r="W63" s="73"/>
      <c r="X63" s="73"/>
      <c r="Y63" s="73"/>
      <c r="Z63" s="73"/>
      <c r="AA63" s="73"/>
      <c r="AB63" s="73"/>
      <c r="AC63" s="73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x14ac:dyDescent="0.25">
      <c r="A64" s="17"/>
      <c r="B64" s="60"/>
      <c r="C64" s="60"/>
      <c r="D64" s="60"/>
      <c r="E64" s="61"/>
      <c r="F64" s="61"/>
      <c r="G64" s="62"/>
      <c r="H64" s="62"/>
      <c r="I64" s="73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73"/>
      <c r="W64" s="73"/>
      <c r="X64" s="73"/>
      <c r="Y64" s="73"/>
      <c r="Z64" s="73"/>
      <c r="AA64" s="73"/>
      <c r="AB64" s="73"/>
      <c r="AC64" s="73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x14ac:dyDescent="0.25">
      <c r="A65" s="17"/>
      <c r="B65" s="60"/>
      <c r="C65" s="60"/>
      <c r="D65" s="60"/>
      <c r="E65" s="61"/>
      <c r="F65" s="61"/>
      <c r="G65" s="62"/>
      <c r="H65" s="62"/>
      <c r="I65" s="73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73"/>
      <c r="W65" s="73"/>
      <c r="X65" s="73"/>
      <c r="Y65" s="73"/>
      <c r="Z65" s="73"/>
      <c r="AA65" s="73"/>
      <c r="AB65" s="73"/>
      <c r="AC65" s="73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x14ac:dyDescent="0.25">
      <c r="A66" s="17"/>
      <c r="B66" s="60"/>
      <c r="C66" s="60"/>
      <c r="D66" s="60"/>
      <c r="E66" s="61"/>
      <c r="F66" s="61"/>
      <c r="G66" s="62"/>
      <c r="H66" s="62"/>
      <c r="I66" s="73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73"/>
      <c r="W66" s="73"/>
      <c r="X66" s="73"/>
      <c r="Y66" s="73"/>
      <c r="Z66" s="73"/>
      <c r="AA66" s="73"/>
      <c r="AB66" s="73"/>
      <c r="AC66" s="73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x14ac:dyDescent="0.25">
      <c r="A67" s="1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x14ac:dyDescent="0.25">
      <c r="A68" s="1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</sheetData>
  <mergeCells count="4">
    <mergeCell ref="A7:G7"/>
    <mergeCell ref="H7:AC7"/>
    <mergeCell ref="V5:AC5"/>
    <mergeCell ref="V6:AC6"/>
  </mergeCells>
  <pageMargins left="0.7" right="0.7" top="0.75" bottom="0.75" header="0.3" footer="0.3"/>
  <pageSetup orientation="portrait" horizontalDpi="1200" verticalDpi="1200" r:id="rId1"/>
  <customProperties>
    <customPr name="DrillPoint.FROID" r:id="rId2"/>
    <customPr name="DrillPoint.Mode" r:id="rId3"/>
    <customPr name="DrillPoint.Subsheet" r:id="rId4"/>
  </customProperties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5C74C-8976-4AAA-AF61-1D2449BD943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T25"/>
  <sheetViews>
    <sheetView zoomScale="80" zoomScaleNormal="80" zoomScalePageLayoutView="80" workbookViewId="0">
      <selection activeCell="L16" sqref="L16"/>
    </sheetView>
  </sheetViews>
  <sheetFormatPr defaultColWidth="8.77734375" defaultRowHeight="13.2" x14ac:dyDescent="0.25"/>
  <cols>
    <col min="1" max="1" width="3.6640625" style="72" customWidth="1"/>
    <col min="2" max="2" width="135.33203125" style="72" customWidth="1"/>
    <col min="3" max="16384" width="8.77734375" style="72"/>
  </cols>
  <sheetData>
    <row r="1" spans="1:46" s="65" customFormat="1" ht="17.399999999999999" x14ac:dyDescent="0.3">
      <c r="A1" s="64" t="s">
        <v>18</v>
      </c>
    </row>
    <row r="2" spans="1:46" s="65" customFormat="1" ht="12.75" customHeight="1" x14ac:dyDescent="0.35">
      <c r="A2" s="66" t="s">
        <v>19</v>
      </c>
      <c r="B2" s="67"/>
    </row>
    <row r="3" spans="1:46" s="65" customFormat="1" ht="10.5" customHeight="1" x14ac:dyDescent="0.25">
      <c r="A3" s="66"/>
      <c r="C3" s="68"/>
      <c r="D3" s="69"/>
      <c r="E3" s="69"/>
      <c r="F3" s="68"/>
      <c r="G3" s="68"/>
      <c r="H3" s="68"/>
      <c r="I3" s="68"/>
      <c r="J3" s="70"/>
      <c r="K3" s="70"/>
      <c r="L3" s="68"/>
      <c r="M3" s="71"/>
    </row>
    <row r="4" spans="1:46" s="65" customFormat="1" ht="6" customHeight="1" x14ac:dyDescent="0.25">
      <c r="C4" s="68"/>
      <c r="D4" s="69"/>
      <c r="E4" s="69"/>
      <c r="F4" s="68"/>
      <c r="G4" s="68"/>
      <c r="H4" s="68"/>
      <c r="I4" s="68"/>
      <c r="J4" s="70"/>
      <c r="K4" s="70"/>
      <c r="L4" s="68"/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</row>
    <row r="6" spans="1:46" ht="21.75" customHeight="1" x14ac:dyDescent="0.25">
      <c r="B6" s="153" t="s">
        <v>58</v>
      </c>
    </row>
    <row r="7" spans="1:46" ht="21.75" customHeight="1" x14ac:dyDescent="0.25">
      <c r="B7" s="154"/>
    </row>
    <row r="8" spans="1:46" ht="19.5" customHeight="1" x14ac:dyDescent="0.25">
      <c r="B8" s="154"/>
    </row>
    <row r="9" spans="1:46" ht="19.5" customHeight="1" x14ac:dyDescent="0.25">
      <c r="B9" s="154"/>
    </row>
    <row r="10" spans="1:46" ht="19.5" customHeight="1" x14ac:dyDescent="0.25">
      <c r="B10" s="154"/>
    </row>
    <row r="11" spans="1:46" ht="19.5" customHeight="1" x14ac:dyDescent="0.25">
      <c r="B11" s="154"/>
    </row>
    <row r="12" spans="1:46" ht="19.5" customHeight="1" x14ac:dyDescent="0.25">
      <c r="B12" s="154"/>
    </row>
    <row r="13" spans="1:46" ht="19.5" customHeight="1" x14ac:dyDescent="0.25">
      <c r="B13" s="154"/>
    </row>
    <row r="14" spans="1:46" ht="19.5" customHeight="1" x14ac:dyDescent="0.25">
      <c r="B14" s="154"/>
    </row>
    <row r="15" spans="1:46" ht="19.5" customHeight="1" x14ac:dyDescent="0.25">
      <c r="B15" s="154"/>
    </row>
    <row r="16" spans="1:46" ht="19.5" customHeight="1" x14ac:dyDescent="0.25">
      <c r="B16" s="154"/>
    </row>
    <row r="17" spans="2:2" ht="19.5" customHeight="1" x14ac:dyDescent="0.25">
      <c r="B17" s="154"/>
    </row>
    <row r="18" spans="2:2" ht="19.5" customHeight="1" x14ac:dyDescent="0.25">
      <c r="B18" s="154"/>
    </row>
    <row r="19" spans="2:2" ht="19.5" customHeight="1" x14ac:dyDescent="0.25">
      <c r="B19" s="154"/>
    </row>
    <row r="20" spans="2:2" ht="19.5" customHeight="1" x14ac:dyDescent="0.25">
      <c r="B20" s="154"/>
    </row>
    <row r="21" spans="2:2" ht="19.5" customHeight="1" x14ac:dyDescent="0.25">
      <c r="B21" s="154"/>
    </row>
    <row r="22" spans="2:2" ht="19.5" customHeight="1" x14ac:dyDescent="0.25">
      <c r="B22" s="155"/>
    </row>
    <row r="23" spans="2:2" ht="19.5" customHeight="1" x14ac:dyDescent="0.25"/>
    <row r="24" spans="2:2" ht="19.5" customHeight="1" x14ac:dyDescent="0.25"/>
    <row r="25" spans="2:2" ht="19.5" customHeight="1" x14ac:dyDescent="0.25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A2F8641BCCD479F663F126226D74F" ma:contentTypeVersion="3" ma:contentTypeDescription="Create a new document." ma:contentTypeScope="" ma:versionID="416c4a22d8d4b4d905e02d90b9452096">
  <xsd:schema xmlns:xsd="http://www.w3.org/2001/XMLSchema" xmlns:xs="http://www.w3.org/2001/XMLSchema" xmlns:p="http://schemas.microsoft.com/office/2006/metadata/properties" xmlns:ns1="http://schemas.microsoft.com/sharepoint/v3" xmlns:ns2="a342ba4a-cf69-476c-baa2-044035c37d9c" targetNamespace="http://schemas.microsoft.com/office/2006/metadata/properties" ma:root="true" ma:fieldsID="b7f0d86d09783b559086b0cf7b136e85" ns1:_="" ns2:_="">
    <xsd:import namespace="http://schemas.microsoft.com/sharepoint/v3"/>
    <xsd:import namespace="a342ba4a-cf69-476c-baa2-044035c37d9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2ba4a-cf69-476c-baa2-044035c37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342ba4a-cf69-476c-baa2-044035c37d9c">
      <UserInfo>
        <DisplayName/>
        <AccountId xsi:nil="true"/>
        <AccountType/>
      </UserInfo>
    </SharedWithUsers>
    <SharingHintHash xmlns="a342ba4a-cf69-476c-baa2-044035c37d9c">-982451678</SharingHintHash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A7290-7AAE-4D16-9FAA-19ED83201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42ba4a-cf69-476c-baa2-044035c37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CDCD8-06CC-4D59-AC36-2AA77401BC4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  <ds:schemaRef ds:uri="http://www.w3.org/XML/1998/namespace"/>
    <ds:schemaRef ds:uri="a342ba4a-cf69-476c-baa2-044035c37d9c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6D1FF4-D47C-4721-B34B-B31ED7C6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 and Contact Data</vt:lpstr>
      <vt:lpstr>Achievement Data</vt:lpstr>
      <vt:lpstr>Other Achievement Data Info</vt:lpstr>
      <vt:lpstr>Audit Information</vt:lpstr>
      <vt:lpstr>Sheet1</vt:lpstr>
      <vt:lpstr>Other Audit Data Info</vt:lpstr>
      <vt:lpstr>'Achievement Data'!Print_Area</vt:lpstr>
      <vt:lpstr>'Achievement Data'!Print_Titles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creator>kcatani</dc:creator>
  <cp:lastModifiedBy>Theresa Thompson</cp:lastModifiedBy>
  <cp:lastPrinted>2020-09-30T21:53:15Z</cp:lastPrinted>
  <dcterms:created xsi:type="dcterms:W3CDTF">2013-01-23T01:48:32Z</dcterms:created>
  <dcterms:modified xsi:type="dcterms:W3CDTF">2020-10-01T00:54:41Z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0x0101007F7A2F8641BCCD479F663F126226D74F</vt:lpwstr>
  </property>
</Properties>
</file>