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peltier\Desktop\New folder\January 22, 2020\"/>
    </mc:Choice>
  </mc:AlternateContent>
  <xr:revisionPtr revIDLastSave="0" documentId="8_{880E8B62-A71E-4DBE-9CC4-536C7CECBC6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Guiding Questions" sheetId="20" state="hidden" r:id="rId1"/>
    <sheet name="MYP" sheetId="17" r:id="rId2"/>
    <sheet name="Payroll" sheetId="18" r:id="rId3"/>
    <sheet name="CapEx" sheetId="21" r:id="rId4"/>
    <sheet name="Cash Flow" sheetId="22" r:id="rId5"/>
    <sheet name="Rates" sheetId="19" state="hidden" r:id="rId6"/>
    <sheet name="vena.tmp.7EC47338204F4F1F" sheetId="2" state="veryHidden" r:id="rId7"/>
  </sheets>
  <externalReferences>
    <externalReference r:id="rId8"/>
  </externalReferences>
  <definedNames>
    <definedName name="_xlnm._FilterDatabase" localSheetId="1" hidden="1">MYP!#REF!</definedName>
    <definedName name="_xlnm._FilterDatabase" localSheetId="2" hidden="1">Payroll!$A$6:$AP$41</definedName>
    <definedName name="_xlnm._FilterDatabase" hidden="1">#N/A</definedName>
    <definedName name="_Order1" hidden="1">255</definedName>
    <definedName name="_Order2" hidden="1">255</definedName>
    <definedName name="_vena_CapExS1_CapExB1_C_4_720177941095776277">CapEx!#REF!</definedName>
    <definedName name="_vena_CapExS1_CapExB1_C_4_720177941095776277_1">CapEx!#REF!</definedName>
    <definedName name="_vena_CapExS1_CapExB1_C_4_720177941095776277_2">CapEx!#REF!</definedName>
    <definedName name="_vena_CapExS1_CapExB1_C_8_720177941305491604">CapEx!#REF!</definedName>
    <definedName name="_vena_CapExS1_CapExB1_C_8_720177941305491604_1">CapEx!#REF!</definedName>
    <definedName name="_vena_CapExS1_CapExB1_C_8_720177941305491604_2">CapEx!#REF!</definedName>
    <definedName name="_vena_CapExS1_CapExB1_C_8_720177941305491604_3">CapEx!#REF!</definedName>
    <definedName name="_vena_CapExS1_CapExB1_C_8_720177941305491604_4">CapEx!#REF!</definedName>
    <definedName name="_vena_CapExS1_CapExB1_C_8_720177941305491604_5">CapEx!#REF!</definedName>
    <definedName name="_vena_CapExS1_CapExB1_C_8_720177941305491616">CapEx!#REF!</definedName>
    <definedName name="_vena_CapExS1_CapExB1_C_8_720177941305491716">CapEx!#REF!</definedName>
    <definedName name="_vena_CapExS1_CapExB1_C_8_720177941305491725">CapEx!#REF!</definedName>
    <definedName name="_vena_CapExS1_CapExB1_C_8_720177941305491725_1">CapEx!#REF!</definedName>
    <definedName name="_vena_CapExS1_CapExB1_C_8_720177941305491725_2">CapEx!#REF!</definedName>
    <definedName name="_vena_CapExS1_CapExB1_C_8_720177941305491725_3">CapEx!#REF!</definedName>
    <definedName name="_vena_CapExS1_CapExB1_C_8_720177941305491725_4">CapEx!#REF!</definedName>
    <definedName name="_vena_CapExS1_CapExB1_C_8_720177941305491725_5">CapEx!#REF!</definedName>
    <definedName name="_vena_CapExS1_CapExB1_C_8_720177941309685807">CapEx!#REF!</definedName>
    <definedName name="_vena_CapExS1_CapExB1_C_FV_e1c3a244dc3d4f149ecdf7d748811086_18">CapEx!#REF!</definedName>
    <definedName name="_vena_CapExS1_CapExB1_C_FV_e1c3a244dc3d4f149ecdf7d748811086_19">CapEx!#REF!</definedName>
    <definedName name="_vena_CapExS1_CapExB1_C_FV_e1c3a244dc3d4f149ecdf7d748811086_20">CapEx!#REF!</definedName>
    <definedName name="_vena_CapExS1_CapExB1_C_FV_e1c3a244dc3d4f149ecdf7d748811086_21">CapEx!#REF!</definedName>
    <definedName name="_vena_CapExS1_CapExB1_C_FV_e1c3a244dc3d4f149ecdf7d748811086_22">CapEx!#REF!</definedName>
    <definedName name="_vena_CapExS1_CapExB1_C_FV_e1c3a244dc3d4f149ecdf7d748811086_23">CapEx!#REF!</definedName>
    <definedName name="_vena_CapExS1_CapExB1_C_FV_e1c3a244dc3d4f149ecdf7d748811086_24">CapEx!#REF!</definedName>
    <definedName name="_vena_CapExS1_CapExB1_C_FV_e1c3a244dc3d4f149ecdf7d748811086_25">CapEx!#REF!</definedName>
    <definedName name="_vena_CapExS1_CapExB1_C_FV_e1c3a244dc3d4f149ecdf7d748811086_26">CapEx!#REF!</definedName>
    <definedName name="_vena_CapExS1_CapExB1_C_FV_e1c3a244dc3d4f149ecdf7d748811086_27">CapEx!#REF!</definedName>
    <definedName name="_vena_CapExS1_CapExB1_C_FV_e1c3a244dc3d4f149ecdf7d748811086_28">CapEx!#REF!</definedName>
    <definedName name="_vena_CapExS1_CapExB1_C_FV_e1c3a244dc3d4f149ecdf7d748811086_29">CapEx!#REF!</definedName>
    <definedName name="_vena_CapExS1_CapExB1_R_5_720177941099970663">CapEx!#REF!</definedName>
    <definedName name="_vena_CapExS1_CapExB2_C_8_720177941305491604">CapEx!#REF!</definedName>
    <definedName name="_vena_CapExS1_CapExB2_C_8_720177941305491604_1">CapEx!#REF!</definedName>
    <definedName name="_vena_CapExS1_CapExB2_C_8_720177941305491604_2">CapEx!#REF!</definedName>
    <definedName name="_vena_CapExS1_CapExB2_C_8_720177941305491604_3">CapEx!#REF!</definedName>
    <definedName name="_vena_CapExS1_CapExB2_C_8_720177941305491604_4">CapEx!#REF!</definedName>
    <definedName name="_vena_CapExS1_CapExB2_C_8_720177941305491604_5">CapEx!#REF!</definedName>
    <definedName name="_vena_CapExS1_CapExB2_C_FV_e1c3a244dc3d4f149ecdf7d748811086_10">CapEx!#REF!</definedName>
    <definedName name="_vena_CapExS1_CapExB2_C_FV_e1c3a244dc3d4f149ecdf7d748811086_11">CapEx!#REF!</definedName>
    <definedName name="_vena_CapExS1_CapExB2_C_FV_e1c3a244dc3d4f149ecdf7d748811086_6">CapEx!#REF!</definedName>
    <definedName name="_vena_CapExS1_CapExB2_C_FV_e1c3a244dc3d4f149ecdf7d748811086_7">CapEx!#REF!</definedName>
    <definedName name="_vena_CapExS1_CapExB2_C_FV_e1c3a244dc3d4f149ecdf7d748811086_8">CapEx!#REF!</definedName>
    <definedName name="_vena_CapExS1_CapExB2_C_FV_e1c3a244dc3d4f149ecdf7d748811086_9">CapEx!#REF!</definedName>
    <definedName name="_vena_CapExS1_CapExB2_R_5_720177941099970667">CapEx!#REF!</definedName>
    <definedName name="_vena_CapExS1_P_3_720177941083193402" comment="*">CapEx!#REF!</definedName>
    <definedName name="_vena_CapExS1_P_6_720177941255159927" comment="*">CapEx!#REF!</definedName>
    <definedName name="_vena_CapExS1_P_7_720177941267742850" comment="*">CapEx!#REF!</definedName>
    <definedName name="_vena_CapExS1_P_FV_56493ffece784c5db4cd0fd3b40a250d" comment="*">CapEx!#REF!</definedName>
    <definedName name="_vena_CapExS1_P_FV_e3545e3dcc52420a84dcdae3a23a4597" comment="*">CapEx!#REF!</definedName>
    <definedName name="_vena_CashFlowS1_CashFlowB1_C_3_720177941083193353">'Cash Flow'!$AC$70</definedName>
    <definedName name="_vena_CashFlowS1_CashFlowB1_C_FV_56493ffece784c5db4cd0fd3b40a250d">'Cash Flow'!$AC$69</definedName>
    <definedName name="_vena_CashFlowS1_CashFlowB1_R_5_720177941133525044">'Cash Flow'!$S$109</definedName>
    <definedName name="_vena_CashFlowS1_P_2_720177941070610468" comment="*">'Cash Flow'!$M$60</definedName>
    <definedName name="_vena_CashFlowS1_P_6_720177941255159882" comment="*">'Cash Flow'!$M$64</definedName>
    <definedName name="_vena_CashFlowS1_P_7_720177941267742840" comment="*">'Cash Flow'!$M$65</definedName>
    <definedName name="_vena_CashFlowS1_P_8_720177941305491498" comment="*">'Cash Flow'!$M$66</definedName>
    <definedName name="_vena_CashFlowS1_P_FV_e1c3a244dc3d4f149ecdf7d748811086" comment="*">'Cash Flow'!$M$62</definedName>
    <definedName name="_vena_CashFlowS2_CashFlowB2_C_3_720177941083193402">'Cash Flow'!$AO$72</definedName>
    <definedName name="_vena_CashFlowS2_CashFlowB2_C_3_720177941083193402_1">'Cash Flow'!$BC$72</definedName>
    <definedName name="_vena_CashFlowS2_CashFlowB2_C_3_720177941083193402_2">'Cash Flow'!$BQ$72</definedName>
    <definedName name="_vena_CashFlowS2_CashFlowB2_C_3_720177941083193402_3">'Cash Flow'!$CE$72</definedName>
    <definedName name="_vena_CashFlowS2_CashFlowB2_C_3_720177941083193402_4">'Cash Flow'!$CS$72</definedName>
    <definedName name="_vena_CashFlowS2_CashFlowB2_C_3_720177941083193402_5">'Cash Flow'!$DG$72</definedName>
    <definedName name="_vena_CashFlowS2_CashFlowB2_C_8_720177941305491604">'Cash Flow'!$AC$74</definedName>
    <definedName name="_vena_CashFlowS2_CashFlowB2_C_8_720177941305491604_1">'Cash Flow'!$AD$74</definedName>
    <definedName name="_vena_CashFlowS2_CashFlowB2_C_8_720177941305491604_10">'Cash Flow'!$AM$74</definedName>
    <definedName name="_vena_CashFlowS2_CashFlowB2_C_8_720177941305491604_11">'Cash Flow'!$AN$74</definedName>
    <definedName name="_vena_CashFlowS2_CashFlowB2_C_8_720177941305491604_12">'Cash Flow'!$AO$74</definedName>
    <definedName name="_vena_CashFlowS2_CashFlowB2_C_8_720177941305491604_13">'Cash Flow'!$AQ$74</definedName>
    <definedName name="_vena_CashFlowS2_CashFlowB2_C_8_720177941305491604_14">'Cash Flow'!$AR$74</definedName>
    <definedName name="_vena_CashFlowS2_CashFlowB2_C_8_720177941305491604_15">'Cash Flow'!$AS$74</definedName>
    <definedName name="_vena_CashFlowS2_CashFlowB2_C_8_720177941305491604_16">'Cash Flow'!$AT$74</definedName>
    <definedName name="_vena_CashFlowS2_CashFlowB2_C_8_720177941305491604_17">'Cash Flow'!$AU$74</definedName>
    <definedName name="_vena_CashFlowS2_CashFlowB2_C_8_720177941305491604_18">'Cash Flow'!$AV$74</definedName>
    <definedName name="_vena_CashFlowS2_CashFlowB2_C_8_720177941305491604_19">'Cash Flow'!$AW$74</definedName>
    <definedName name="_vena_CashFlowS2_CashFlowB2_C_8_720177941305491604_2">'Cash Flow'!$AE$74</definedName>
    <definedName name="_vena_CashFlowS2_CashFlowB2_C_8_720177941305491604_20">'Cash Flow'!$AX$74</definedName>
    <definedName name="_vena_CashFlowS2_CashFlowB2_C_8_720177941305491604_21">'Cash Flow'!$AY$74</definedName>
    <definedName name="_vena_CashFlowS2_CashFlowB2_C_8_720177941305491604_22">'Cash Flow'!$AZ$74</definedName>
    <definedName name="_vena_CashFlowS2_CashFlowB2_C_8_720177941305491604_23">'Cash Flow'!$BA$74</definedName>
    <definedName name="_vena_CashFlowS2_CashFlowB2_C_8_720177941305491604_24">'Cash Flow'!$BB$74</definedName>
    <definedName name="_vena_CashFlowS2_CashFlowB2_C_8_720177941305491604_25">'Cash Flow'!$BC$74</definedName>
    <definedName name="_vena_CashFlowS2_CashFlowB2_C_8_720177941305491604_26">'Cash Flow'!$BE$74</definedName>
    <definedName name="_vena_CashFlowS2_CashFlowB2_C_8_720177941305491604_27">'Cash Flow'!$BF$74</definedName>
    <definedName name="_vena_CashFlowS2_CashFlowB2_C_8_720177941305491604_28">'Cash Flow'!$BG$74</definedName>
    <definedName name="_vena_CashFlowS2_CashFlowB2_C_8_720177941305491604_29">'Cash Flow'!$BH$74</definedName>
    <definedName name="_vena_CashFlowS2_CashFlowB2_C_8_720177941305491604_3">'Cash Flow'!$AF$74</definedName>
    <definedName name="_vena_CashFlowS2_CashFlowB2_C_8_720177941305491604_30">'Cash Flow'!$BI$74</definedName>
    <definedName name="_vena_CashFlowS2_CashFlowB2_C_8_720177941305491604_31">'Cash Flow'!$BJ$74</definedName>
    <definedName name="_vena_CashFlowS2_CashFlowB2_C_8_720177941305491604_32">'Cash Flow'!$BK$74</definedName>
    <definedName name="_vena_CashFlowS2_CashFlowB2_C_8_720177941305491604_33">'Cash Flow'!$BL$74</definedName>
    <definedName name="_vena_CashFlowS2_CashFlowB2_C_8_720177941305491604_34">'Cash Flow'!$BM$74</definedName>
    <definedName name="_vena_CashFlowS2_CashFlowB2_C_8_720177941305491604_35">'Cash Flow'!$BN$74</definedName>
    <definedName name="_vena_CashFlowS2_CashFlowB2_C_8_720177941305491604_36">'Cash Flow'!$BO$74</definedName>
    <definedName name="_vena_CashFlowS2_CashFlowB2_C_8_720177941305491604_37">'Cash Flow'!$BP$74</definedName>
    <definedName name="_vena_CashFlowS2_CashFlowB2_C_8_720177941305491604_38">'Cash Flow'!$BQ$74</definedName>
    <definedName name="_vena_CashFlowS2_CashFlowB2_C_8_720177941305491604_39">'Cash Flow'!$BS$74</definedName>
    <definedName name="_vena_CashFlowS2_CashFlowB2_C_8_720177941305491604_4">'Cash Flow'!$AG$74</definedName>
    <definedName name="_vena_CashFlowS2_CashFlowB2_C_8_720177941305491604_40">'Cash Flow'!$BT$74</definedName>
    <definedName name="_vena_CashFlowS2_CashFlowB2_C_8_720177941305491604_41">'Cash Flow'!$BU$74</definedName>
    <definedName name="_vena_CashFlowS2_CashFlowB2_C_8_720177941305491604_42">'Cash Flow'!$BV$74</definedName>
    <definedName name="_vena_CashFlowS2_CashFlowB2_C_8_720177941305491604_43">'Cash Flow'!$BW$74</definedName>
    <definedName name="_vena_CashFlowS2_CashFlowB2_C_8_720177941305491604_44">'Cash Flow'!$BX$74</definedName>
    <definedName name="_vena_CashFlowS2_CashFlowB2_C_8_720177941305491604_45">'Cash Flow'!$BY$74</definedName>
    <definedName name="_vena_CashFlowS2_CashFlowB2_C_8_720177941305491604_46">'Cash Flow'!$BZ$74</definedName>
    <definedName name="_vena_CashFlowS2_CashFlowB2_C_8_720177941305491604_47">'Cash Flow'!$CA$74</definedName>
    <definedName name="_vena_CashFlowS2_CashFlowB2_C_8_720177941305491604_48">'Cash Flow'!$CB$74</definedName>
    <definedName name="_vena_CashFlowS2_CashFlowB2_C_8_720177941305491604_49">'Cash Flow'!$CC$74</definedName>
    <definedName name="_vena_CashFlowS2_CashFlowB2_C_8_720177941305491604_5">'Cash Flow'!$AH$74</definedName>
    <definedName name="_vena_CashFlowS2_CashFlowB2_C_8_720177941305491604_50">'Cash Flow'!$CD$74</definedName>
    <definedName name="_vena_CashFlowS2_CashFlowB2_C_8_720177941305491604_51">'Cash Flow'!$CE$74</definedName>
    <definedName name="_vena_CashFlowS2_CashFlowB2_C_8_720177941305491604_52">'Cash Flow'!$CG$74</definedName>
    <definedName name="_vena_CashFlowS2_CashFlowB2_C_8_720177941305491604_53">'Cash Flow'!$CH$74</definedName>
    <definedName name="_vena_CashFlowS2_CashFlowB2_C_8_720177941305491604_54">'Cash Flow'!$CI$74</definedName>
    <definedName name="_vena_CashFlowS2_CashFlowB2_C_8_720177941305491604_55">'Cash Flow'!$CJ$74</definedName>
    <definedName name="_vena_CashFlowS2_CashFlowB2_C_8_720177941305491604_56">'Cash Flow'!$CK$74</definedName>
    <definedName name="_vena_CashFlowS2_CashFlowB2_C_8_720177941305491604_57">'Cash Flow'!$CL$74</definedName>
    <definedName name="_vena_CashFlowS2_CashFlowB2_C_8_720177941305491604_58">'Cash Flow'!$CM$74</definedName>
    <definedName name="_vena_CashFlowS2_CashFlowB2_C_8_720177941305491604_59">'Cash Flow'!$CN$74</definedName>
    <definedName name="_vena_CashFlowS2_CashFlowB2_C_8_720177941305491604_6">'Cash Flow'!$AI$74</definedName>
    <definedName name="_vena_CashFlowS2_CashFlowB2_C_8_720177941305491604_60">'Cash Flow'!$CO$74</definedName>
    <definedName name="_vena_CashFlowS2_CashFlowB2_C_8_720177941305491604_61">'Cash Flow'!$CP$74</definedName>
    <definedName name="_vena_CashFlowS2_CashFlowB2_C_8_720177941305491604_62">'Cash Flow'!$CQ$74</definedName>
    <definedName name="_vena_CashFlowS2_CashFlowB2_C_8_720177941305491604_63">'Cash Flow'!$CR$74</definedName>
    <definedName name="_vena_CashFlowS2_CashFlowB2_C_8_720177941305491604_64">'Cash Flow'!$CS$74</definedName>
    <definedName name="_vena_CashFlowS2_CashFlowB2_C_8_720177941305491604_65">'Cash Flow'!$CU$74</definedName>
    <definedName name="_vena_CashFlowS2_CashFlowB2_C_8_720177941305491604_66">'Cash Flow'!$CV$74</definedName>
    <definedName name="_vena_CashFlowS2_CashFlowB2_C_8_720177941305491604_67">'Cash Flow'!$CW$74</definedName>
    <definedName name="_vena_CashFlowS2_CashFlowB2_C_8_720177941305491604_68">'Cash Flow'!$CX$74</definedName>
    <definedName name="_vena_CashFlowS2_CashFlowB2_C_8_720177941305491604_69">'Cash Flow'!$CY$74</definedName>
    <definedName name="_vena_CashFlowS2_CashFlowB2_C_8_720177941305491604_7">'Cash Flow'!$AJ$74</definedName>
    <definedName name="_vena_CashFlowS2_CashFlowB2_C_8_720177941305491604_70">'Cash Flow'!$CZ$74</definedName>
    <definedName name="_vena_CashFlowS2_CashFlowB2_C_8_720177941305491604_71">'Cash Flow'!$DA$74</definedName>
    <definedName name="_vena_CashFlowS2_CashFlowB2_C_8_720177941305491604_72">'Cash Flow'!$DB$74</definedName>
    <definedName name="_vena_CashFlowS2_CashFlowB2_C_8_720177941305491604_73">'Cash Flow'!$DC$74</definedName>
    <definedName name="_vena_CashFlowS2_CashFlowB2_C_8_720177941305491604_74">'Cash Flow'!$DD$74</definedName>
    <definedName name="_vena_CashFlowS2_CashFlowB2_C_8_720177941305491604_75">'Cash Flow'!$DE$74</definedName>
    <definedName name="_vena_CashFlowS2_CashFlowB2_C_8_720177941305491604_76">'Cash Flow'!$DF$74</definedName>
    <definedName name="_vena_CashFlowS2_CashFlowB2_C_8_720177941305491604_77">'Cash Flow'!$DG$74</definedName>
    <definedName name="_vena_CashFlowS2_CashFlowB2_C_8_720177941305491604_8">'Cash Flow'!$AK$74</definedName>
    <definedName name="_vena_CashFlowS2_CashFlowB2_C_8_720177941305491604_9">'Cash Flow'!$AL$74</definedName>
    <definedName name="_vena_CashFlowS2_CashFlowB2_C_FV_56493ffece784c5db4cd0fd3b40a250d">'Cash Flow'!$AC$71</definedName>
    <definedName name="_vena_CashFlowS2_CashFlowB2_C_FV_56493ffece784c5db4cd0fd3b40a250d_1">'Cash Flow'!$AD$71</definedName>
    <definedName name="_vena_CashFlowS2_CashFlowB2_C_FV_56493ffece784c5db4cd0fd3b40a250d_10">'Cash Flow'!$AM$71</definedName>
    <definedName name="_vena_CashFlowS2_CashFlowB2_C_FV_56493ffece784c5db4cd0fd3b40a250d_11">'Cash Flow'!$AN$71</definedName>
    <definedName name="_vena_CashFlowS2_CashFlowB2_C_FV_56493ffece784c5db4cd0fd3b40a250d_12">'Cash Flow'!$AO$71</definedName>
    <definedName name="_vena_CashFlowS2_CashFlowB2_C_FV_56493ffece784c5db4cd0fd3b40a250d_13">'Cash Flow'!$AQ$71</definedName>
    <definedName name="_vena_CashFlowS2_CashFlowB2_C_FV_56493ffece784c5db4cd0fd3b40a250d_14">'Cash Flow'!$AR$71</definedName>
    <definedName name="_vena_CashFlowS2_CashFlowB2_C_FV_56493ffece784c5db4cd0fd3b40a250d_15">'Cash Flow'!$AS$71</definedName>
    <definedName name="_vena_CashFlowS2_CashFlowB2_C_FV_56493ffece784c5db4cd0fd3b40a250d_16">'Cash Flow'!$AT$71</definedName>
    <definedName name="_vena_CashFlowS2_CashFlowB2_C_FV_56493ffece784c5db4cd0fd3b40a250d_17">'Cash Flow'!$AU$71</definedName>
    <definedName name="_vena_CashFlowS2_CashFlowB2_C_FV_56493ffece784c5db4cd0fd3b40a250d_18">'Cash Flow'!$AV$71</definedName>
    <definedName name="_vena_CashFlowS2_CashFlowB2_C_FV_56493ffece784c5db4cd0fd3b40a250d_19">'Cash Flow'!$AW$71</definedName>
    <definedName name="_vena_CashFlowS2_CashFlowB2_C_FV_56493ffece784c5db4cd0fd3b40a250d_2">'Cash Flow'!$AE$71</definedName>
    <definedName name="_vena_CashFlowS2_CashFlowB2_C_FV_56493ffece784c5db4cd0fd3b40a250d_20">'Cash Flow'!$AX$71</definedName>
    <definedName name="_vena_CashFlowS2_CashFlowB2_C_FV_56493ffece784c5db4cd0fd3b40a250d_21">'Cash Flow'!$AY$71</definedName>
    <definedName name="_vena_CashFlowS2_CashFlowB2_C_FV_56493ffece784c5db4cd0fd3b40a250d_22">'Cash Flow'!$AZ$71</definedName>
    <definedName name="_vena_CashFlowS2_CashFlowB2_C_FV_56493ffece784c5db4cd0fd3b40a250d_23">'Cash Flow'!$BA$71</definedName>
    <definedName name="_vena_CashFlowS2_CashFlowB2_C_FV_56493ffece784c5db4cd0fd3b40a250d_24">'Cash Flow'!$BB$71</definedName>
    <definedName name="_vena_CashFlowS2_CashFlowB2_C_FV_56493ffece784c5db4cd0fd3b40a250d_25">'Cash Flow'!$BC$71</definedName>
    <definedName name="_vena_CashFlowS2_CashFlowB2_C_FV_56493ffece784c5db4cd0fd3b40a250d_26">'Cash Flow'!$BE$71</definedName>
    <definedName name="_vena_CashFlowS2_CashFlowB2_C_FV_56493ffece784c5db4cd0fd3b40a250d_27">'Cash Flow'!$BF$71</definedName>
    <definedName name="_vena_CashFlowS2_CashFlowB2_C_FV_56493ffece784c5db4cd0fd3b40a250d_28">'Cash Flow'!$BG$71</definedName>
    <definedName name="_vena_CashFlowS2_CashFlowB2_C_FV_56493ffece784c5db4cd0fd3b40a250d_29">'Cash Flow'!$BH$71</definedName>
    <definedName name="_vena_CashFlowS2_CashFlowB2_C_FV_56493ffece784c5db4cd0fd3b40a250d_3">'Cash Flow'!$AF$71</definedName>
    <definedName name="_vena_CashFlowS2_CashFlowB2_C_FV_56493ffece784c5db4cd0fd3b40a250d_30">'Cash Flow'!$BI$71</definedName>
    <definedName name="_vena_CashFlowS2_CashFlowB2_C_FV_56493ffece784c5db4cd0fd3b40a250d_31">'Cash Flow'!$BJ$71</definedName>
    <definedName name="_vena_CashFlowS2_CashFlowB2_C_FV_56493ffece784c5db4cd0fd3b40a250d_32">'Cash Flow'!$BK$71</definedName>
    <definedName name="_vena_CashFlowS2_CashFlowB2_C_FV_56493ffece784c5db4cd0fd3b40a250d_33">'Cash Flow'!$BL$71</definedName>
    <definedName name="_vena_CashFlowS2_CashFlowB2_C_FV_56493ffece784c5db4cd0fd3b40a250d_34">'Cash Flow'!$BM$71</definedName>
    <definedName name="_vena_CashFlowS2_CashFlowB2_C_FV_56493ffece784c5db4cd0fd3b40a250d_35">'Cash Flow'!$BN$71</definedName>
    <definedName name="_vena_CashFlowS2_CashFlowB2_C_FV_56493ffece784c5db4cd0fd3b40a250d_36">'Cash Flow'!$BO$71</definedName>
    <definedName name="_vena_CashFlowS2_CashFlowB2_C_FV_56493ffece784c5db4cd0fd3b40a250d_37">'Cash Flow'!$BP$71</definedName>
    <definedName name="_vena_CashFlowS2_CashFlowB2_C_FV_56493ffece784c5db4cd0fd3b40a250d_38">'Cash Flow'!$BQ$71</definedName>
    <definedName name="_vena_CashFlowS2_CashFlowB2_C_FV_56493ffece784c5db4cd0fd3b40a250d_39">'Cash Flow'!$BS$71</definedName>
    <definedName name="_vena_CashFlowS2_CashFlowB2_C_FV_56493ffece784c5db4cd0fd3b40a250d_4">'Cash Flow'!$AG$71</definedName>
    <definedName name="_vena_CashFlowS2_CashFlowB2_C_FV_56493ffece784c5db4cd0fd3b40a250d_40">'Cash Flow'!$BT$71</definedName>
    <definedName name="_vena_CashFlowS2_CashFlowB2_C_FV_56493ffece784c5db4cd0fd3b40a250d_41">'Cash Flow'!$BU$71</definedName>
    <definedName name="_vena_CashFlowS2_CashFlowB2_C_FV_56493ffece784c5db4cd0fd3b40a250d_42">'Cash Flow'!$BV$71</definedName>
    <definedName name="_vena_CashFlowS2_CashFlowB2_C_FV_56493ffece784c5db4cd0fd3b40a250d_43">'Cash Flow'!$BW$71</definedName>
    <definedName name="_vena_CashFlowS2_CashFlowB2_C_FV_56493ffece784c5db4cd0fd3b40a250d_44">'Cash Flow'!$BX$71</definedName>
    <definedName name="_vena_CashFlowS2_CashFlowB2_C_FV_56493ffece784c5db4cd0fd3b40a250d_45">'Cash Flow'!$BY$71</definedName>
    <definedName name="_vena_CashFlowS2_CashFlowB2_C_FV_56493ffece784c5db4cd0fd3b40a250d_46">'Cash Flow'!$BZ$71</definedName>
    <definedName name="_vena_CashFlowS2_CashFlowB2_C_FV_56493ffece784c5db4cd0fd3b40a250d_47">'Cash Flow'!$CA$71</definedName>
    <definedName name="_vena_CashFlowS2_CashFlowB2_C_FV_56493ffece784c5db4cd0fd3b40a250d_48">'Cash Flow'!$CB$71</definedName>
    <definedName name="_vena_CashFlowS2_CashFlowB2_C_FV_56493ffece784c5db4cd0fd3b40a250d_49">'Cash Flow'!$CC$71</definedName>
    <definedName name="_vena_CashFlowS2_CashFlowB2_C_FV_56493ffece784c5db4cd0fd3b40a250d_5">'Cash Flow'!$AH$71</definedName>
    <definedName name="_vena_CashFlowS2_CashFlowB2_C_FV_56493ffece784c5db4cd0fd3b40a250d_50">'Cash Flow'!$CD$71</definedName>
    <definedName name="_vena_CashFlowS2_CashFlowB2_C_FV_56493ffece784c5db4cd0fd3b40a250d_51">'Cash Flow'!$CE$71</definedName>
    <definedName name="_vena_CashFlowS2_CashFlowB2_C_FV_56493ffece784c5db4cd0fd3b40a250d_52">'Cash Flow'!$CG$71</definedName>
    <definedName name="_vena_CashFlowS2_CashFlowB2_C_FV_56493ffece784c5db4cd0fd3b40a250d_53">'Cash Flow'!$CH$71</definedName>
    <definedName name="_vena_CashFlowS2_CashFlowB2_C_FV_56493ffece784c5db4cd0fd3b40a250d_54">'Cash Flow'!$CI$71</definedName>
    <definedName name="_vena_CashFlowS2_CashFlowB2_C_FV_56493ffece784c5db4cd0fd3b40a250d_55">'Cash Flow'!$CJ$71</definedName>
    <definedName name="_vena_CashFlowS2_CashFlowB2_C_FV_56493ffece784c5db4cd0fd3b40a250d_56">'Cash Flow'!$CK$71</definedName>
    <definedName name="_vena_CashFlowS2_CashFlowB2_C_FV_56493ffece784c5db4cd0fd3b40a250d_57">'Cash Flow'!$CL$71</definedName>
    <definedName name="_vena_CashFlowS2_CashFlowB2_C_FV_56493ffece784c5db4cd0fd3b40a250d_58">'Cash Flow'!$CM$71</definedName>
    <definedName name="_vena_CashFlowS2_CashFlowB2_C_FV_56493ffece784c5db4cd0fd3b40a250d_59">'Cash Flow'!$CN$71</definedName>
    <definedName name="_vena_CashFlowS2_CashFlowB2_C_FV_56493ffece784c5db4cd0fd3b40a250d_6">'Cash Flow'!$AI$71</definedName>
    <definedName name="_vena_CashFlowS2_CashFlowB2_C_FV_56493ffece784c5db4cd0fd3b40a250d_60">'Cash Flow'!$CO$71</definedName>
    <definedName name="_vena_CashFlowS2_CashFlowB2_C_FV_56493ffece784c5db4cd0fd3b40a250d_61">'Cash Flow'!$CP$71</definedName>
    <definedName name="_vena_CashFlowS2_CashFlowB2_C_FV_56493ffece784c5db4cd0fd3b40a250d_62">'Cash Flow'!$CQ$71</definedName>
    <definedName name="_vena_CashFlowS2_CashFlowB2_C_FV_56493ffece784c5db4cd0fd3b40a250d_63">'Cash Flow'!$CR$71</definedName>
    <definedName name="_vena_CashFlowS2_CashFlowB2_C_FV_56493ffece784c5db4cd0fd3b40a250d_64">'Cash Flow'!$CS$71</definedName>
    <definedName name="_vena_CashFlowS2_CashFlowB2_C_FV_56493ffece784c5db4cd0fd3b40a250d_65">'Cash Flow'!$CU$71</definedName>
    <definedName name="_vena_CashFlowS2_CashFlowB2_C_FV_56493ffece784c5db4cd0fd3b40a250d_66">'Cash Flow'!$CV$71</definedName>
    <definedName name="_vena_CashFlowS2_CashFlowB2_C_FV_56493ffece784c5db4cd0fd3b40a250d_67">'Cash Flow'!$CW$71</definedName>
    <definedName name="_vena_CashFlowS2_CashFlowB2_C_FV_56493ffece784c5db4cd0fd3b40a250d_68">'Cash Flow'!$CX$71</definedName>
    <definedName name="_vena_CashFlowS2_CashFlowB2_C_FV_56493ffece784c5db4cd0fd3b40a250d_69">'Cash Flow'!$CY$71</definedName>
    <definedName name="_vena_CashFlowS2_CashFlowB2_C_FV_56493ffece784c5db4cd0fd3b40a250d_7">'Cash Flow'!$AJ$71</definedName>
    <definedName name="_vena_CashFlowS2_CashFlowB2_C_FV_56493ffece784c5db4cd0fd3b40a250d_70">'Cash Flow'!$CZ$71</definedName>
    <definedName name="_vena_CashFlowS2_CashFlowB2_C_FV_56493ffece784c5db4cd0fd3b40a250d_71">'Cash Flow'!$DA$71</definedName>
    <definedName name="_vena_CashFlowS2_CashFlowB2_C_FV_56493ffece784c5db4cd0fd3b40a250d_72">'Cash Flow'!$DB$71</definedName>
    <definedName name="_vena_CashFlowS2_CashFlowB2_C_FV_56493ffece784c5db4cd0fd3b40a250d_73">'Cash Flow'!$DC$71</definedName>
    <definedName name="_vena_CashFlowS2_CashFlowB2_C_FV_56493ffece784c5db4cd0fd3b40a250d_74">'Cash Flow'!$DD$71</definedName>
    <definedName name="_vena_CashFlowS2_CashFlowB2_C_FV_56493ffece784c5db4cd0fd3b40a250d_75">'Cash Flow'!$DE$71</definedName>
    <definedName name="_vena_CashFlowS2_CashFlowB2_C_FV_56493ffece784c5db4cd0fd3b40a250d_76">'Cash Flow'!$DF$71</definedName>
    <definedName name="_vena_CashFlowS2_CashFlowB2_C_FV_56493ffece784c5db4cd0fd3b40a250d_77">'Cash Flow'!$DG$71</definedName>
    <definedName name="_vena_CashFlowS2_CashFlowB2_C_FV_56493ffece784c5db4cd0fd3b40a250d_8">'Cash Flow'!$AK$71</definedName>
    <definedName name="_vena_CashFlowS2_CashFlowB2_C_FV_56493ffece784c5db4cd0fd3b40a250d_9">'Cash Flow'!$AL$71</definedName>
    <definedName name="_vena_CashFlowS2_CashFlowB2_C_FV_a398e917565c475b8f0c5e9ebb5e002d">'Cash Flow'!$AC$72</definedName>
    <definedName name="_vena_CashFlowS2_CashFlowB2_C_FV_a398e917565c475b8f0c5e9ebb5e002d_1">'Cash Flow'!$AD$72</definedName>
    <definedName name="_vena_CashFlowS2_CashFlowB2_C_FV_a398e917565c475b8f0c5e9ebb5e002d_10">'Cash Flow'!$AM$72</definedName>
    <definedName name="_vena_CashFlowS2_CashFlowB2_C_FV_a398e917565c475b8f0c5e9ebb5e002d_11">'Cash Flow'!$AN$72</definedName>
    <definedName name="_vena_CashFlowS2_CashFlowB2_C_FV_a398e917565c475b8f0c5e9ebb5e002d_12">'Cash Flow'!$AQ$72</definedName>
    <definedName name="_vena_CashFlowS2_CashFlowB2_C_FV_a398e917565c475b8f0c5e9ebb5e002d_13">'Cash Flow'!$AR$72</definedName>
    <definedName name="_vena_CashFlowS2_CashFlowB2_C_FV_a398e917565c475b8f0c5e9ebb5e002d_14">'Cash Flow'!$AS$72</definedName>
    <definedName name="_vena_CashFlowS2_CashFlowB2_C_FV_a398e917565c475b8f0c5e9ebb5e002d_15">'Cash Flow'!$AT$72</definedName>
    <definedName name="_vena_CashFlowS2_CashFlowB2_C_FV_a398e917565c475b8f0c5e9ebb5e002d_16">'Cash Flow'!$AU$72</definedName>
    <definedName name="_vena_CashFlowS2_CashFlowB2_C_FV_a398e917565c475b8f0c5e9ebb5e002d_17">'Cash Flow'!$AV$72</definedName>
    <definedName name="_vena_CashFlowS2_CashFlowB2_C_FV_a398e917565c475b8f0c5e9ebb5e002d_18">'Cash Flow'!$AW$72</definedName>
    <definedName name="_vena_CashFlowS2_CashFlowB2_C_FV_a398e917565c475b8f0c5e9ebb5e002d_19">'Cash Flow'!$AX$72</definedName>
    <definedName name="_vena_CashFlowS2_CashFlowB2_C_FV_a398e917565c475b8f0c5e9ebb5e002d_2">'Cash Flow'!$AE$72</definedName>
    <definedName name="_vena_CashFlowS2_CashFlowB2_C_FV_a398e917565c475b8f0c5e9ebb5e002d_20">'Cash Flow'!$AY$72</definedName>
    <definedName name="_vena_CashFlowS2_CashFlowB2_C_FV_a398e917565c475b8f0c5e9ebb5e002d_21">'Cash Flow'!$AZ$72</definedName>
    <definedName name="_vena_CashFlowS2_CashFlowB2_C_FV_a398e917565c475b8f0c5e9ebb5e002d_22">'Cash Flow'!$BA$72</definedName>
    <definedName name="_vena_CashFlowS2_CashFlowB2_C_FV_a398e917565c475b8f0c5e9ebb5e002d_23">'Cash Flow'!$BB$72</definedName>
    <definedName name="_vena_CashFlowS2_CashFlowB2_C_FV_a398e917565c475b8f0c5e9ebb5e002d_24">'Cash Flow'!$BE$72</definedName>
    <definedName name="_vena_CashFlowS2_CashFlowB2_C_FV_a398e917565c475b8f0c5e9ebb5e002d_25">'Cash Flow'!$BF$72</definedName>
    <definedName name="_vena_CashFlowS2_CashFlowB2_C_FV_a398e917565c475b8f0c5e9ebb5e002d_26">'Cash Flow'!$BG$72</definedName>
    <definedName name="_vena_CashFlowS2_CashFlowB2_C_FV_a398e917565c475b8f0c5e9ebb5e002d_27">'Cash Flow'!$BH$72</definedName>
    <definedName name="_vena_CashFlowS2_CashFlowB2_C_FV_a398e917565c475b8f0c5e9ebb5e002d_28">'Cash Flow'!$BI$72</definedName>
    <definedName name="_vena_CashFlowS2_CashFlowB2_C_FV_a398e917565c475b8f0c5e9ebb5e002d_29">'Cash Flow'!$BJ$72</definedName>
    <definedName name="_vena_CashFlowS2_CashFlowB2_C_FV_a398e917565c475b8f0c5e9ebb5e002d_3">'Cash Flow'!$AF$72</definedName>
    <definedName name="_vena_CashFlowS2_CashFlowB2_C_FV_a398e917565c475b8f0c5e9ebb5e002d_30">'Cash Flow'!$BK$72</definedName>
    <definedName name="_vena_CashFlowS2_CashFlowB2_C_FV_a398e917565c475b8f0c5e9ebb5e002d_31">'Cash Flow'!$BL$72</definedName>
    <definedName name="_vena_CashFlowS2_CashFlowB2_C_FV_a398e917565c475b8f0c5e9ebb5e002d_32">'Cash Flow'!$BM$72</definedName>
    <definedName name="_vena_CashFlowS2_CashFlowB2_C_FV_a398e917565c475b8f0c5e9ebb5e002d_33">'Cash Flow'!$BN$72</definedName>
    <definedName name="_vena_CashFlowS2_CashFlowB2_C_FV_a398e917565c475b8f0c5e9ebb5e002d_34">'Cash Flow'!$BO$72</definedName>
    <definedName name="_vena_CashFlowS2_CashFlowB2_C_FV_a398e917565c475b8f0c5e9ebb5e002d_35">'Cash Flow'!$BP$72</definedName>
    <definedName name="_vena_CashFlowS2_CashFlowB2_C_FV_a398e917565c475b8f0c5e9ebb5e002d_36">'Cash Flow'!$BS$72</definedName>
    <definedName name="_vena_CashFlowS2_CashFlowB2_C_FV_a398e917565c475b8f0c5e9ebb5e002d_37">'Cash Flow'!$BT$72</definedName>
    <definedName name="_vena_CashFlowS2_CashFlowB2_C_FV_a398e917565c475b8f0c5e9ebb5e002d_38">'Cash Flow'!$BU$72</definedName>
    <definedName name="_vena_CashFlowS2_CashFlowB2_C_FV_a398e917565c475b8f0c5e9ebb5e002d_39">'Cash Flow'!$BV$72</definedName>
    <definedName name="_vena_CashFlowS2_CashFlowB2_C_FV_a398e917565c475b8f0c5e9ebb5e002d_4">'Cash Flow'!$AG$72</definedName>
    <definedName name="_vena_CashFlowS2_CashFlowB2_C_FV_a398e917565c475b8f0c5e9ebb5e002d_40">'Cash Flow'!$BW$72</definedName>
    <definedName name="_vena_CashFlowS2_CashFlowB2_C_FV_a398e917565c475b8f0c5e9ebb5e002d_41">'Cash Flow'!$BX$72</definedName>
    <definedName name="_vena_CashFlowS2_CashFlowB2_C_FV_a398e917565c475b8f0c5e9ebb5e002d_42">'Cash Flow'!$BY$72</definedName>
    <definedName name="_vena_CashFlowS2_CashFlowB2_C_FV_a398e917565c475b8f0c5e9ebb5e002d_43">'Cash Flow'!$BZ$72</definedName>
    <definedName name="_vena_CashFlowS2_CashFlowB2_C_FV_a398e917565c475b8f0c5e9ebb5e002d_44">'Cash Flow'!$CA$72</definedName>
    <definedName name="_vena_CashFlowS2_CashFlowB2_C_FV_a398e917565c475b8f0c5e9ebb5e002d_45">'Cash Flow'!$CB$72</definedName>
    <definedName name="_vena_CashFlowS2_CashFlowB2_C_FV_a398e917565c475b8f0c5e9ebb5e002d_46">'Cash Flow'!$CC$72</definedName>
    <definedName name="_vena_CashFlowS2_CashFlowB2_C_FV_a398e917565c475b8f0c5e9ebb5e002d_47">'Cash Flow'!$CD$72</definedName>
    <definedName name="_vena_CashFlowS2_CashFlowB2_C_FV_a398e917565c475b8f0c5e9ebb5e002d_48">'Cash Flow'!$CG$72</definedName>
    <definedName name="_vena_CashFlowS2_CashFlowB2_C_FV_a398e917565c475b8f0c5e9ebb5e002d_49">'Cash Flow'!$CH$72</definedName>
    <definedName name="_vena_CashFlowS2_CashFlowB2_C_FV_a398e917565c475b8f0c5e9ebb5e002d_5">'Cash Flow'!$AH$72</definedName>
    <definedName name="_vena_CashFlowS2_CashFlowB2_C_FV_a398e917565c475b8f0c5e9ebb5e002d_50">'Cash Flow'!$CI$72</definedName>
    <definedName name="_vena_CashFlowS2_CashFlowB2_C_FV_a398e917565c475b8f0c5e9ebb5e002d_51">'Cash Flow'!$CJ$72</definedName>
    <definedName name="_vena_CashFlowS2_CashFlowB2_C_FV_a398e917565c475b8f0c5e9ebb5e002d_52">'Cash Flow'!$CK$72</definedName>
    <definedName name="_vena_CashFlowS2_CashFlowB2_C_FV_a398e917565c475b8f0c5e9ebb5e002d_53">'Cash Flow'!$CL$72</definedName>
    <definedName name="_vena_CashFlowS2_CashFlowB2_C_FV_a398e917565c475b8f0c5e9ebb5e002d_54">'Cash Flow'!$CM$72</definedName>
    <definedName name="_vena_CashFlowS2_CashFlowB2_C_FV_a398e917565c475b8f0c5e9ebb5e002d_55">'Cash Flow'!$CN$72</definedName>
    <definedName name="_vena_CashFlowS2_CashFlowB2_C_FV_a398e917565c475b8f0c5e9ebb5e002d_56">'Cash Flow'!$CO$72</definedName>
    <definedName name="_vena_CashFlowS2_CashFlowB2_C_FV_a398e917565c475b8f0c5e9ebb5e002d_57">'Cash Flow'!$CP$72</definedName>
    <definedName name="_vena_CashFlowS2_CashFlowB2_C_FV_a398e917565c475b8f0c5e9ebb5e002d_58">'Cash Flow'!$CQ$72</definedName>
    <definedName name="_vena_CashFlowS2_CashFlowB2_C_FV_a398e917565c475b8f0c5e9ebb5e002d_59">'Cash Flow'!$CR$72</definedName>
    <definedName name="_vena_CashFlowS2_CashFlowB2_C_FV_a398e917565c475b8f0c5e9ebb5e002d_6">'Cash Flow'!$AI$72</definedName>
    <definedName name="_vena_CashFlowS2_CashFlowB2_C_FV_a398e917565c475b8f0c5e9ebb5e002d_60">'Cash Flow'!$CU$72</definedName>
    <definedName name="_vena_CashFlowS2_CashFlowB2_C_FV_a398e917565c475b8f0c5e9ebb5e002d_61">'Cash Flow'!$CV$72</definedName>
    <definedName name="_vena_CashFlowS2_CashFlowB2_C_FV_a398e917565c475b8f0c5e9ebb5e002d_62">'Cash Flow'!$CW$72</definedName>
    <definedName name="_vena_CashFlowS2_CashFlowB2_C_FV_a398e917565c475b8f0c5e9ebb5e002d_63">'Cash Flow'!$CX$72</definedName>
    <definedName name="_vena_CashFlowS2_CashFlowB2_C_FV_a398e917565c475b8f0c5e9ebb5e002d_64">'Cash Flow'!$CY$72</definedName>
    <definedName name="_vena_CashFlowS2_CashFlowB2_C_FV_a398e917565c475b8f0c5e9ebb5e002d_65">'Cash Flow'!$CZ$72</definedName>
    <definedName name="_vena_CashFlowS2_CashFlowB2_C_FV_a398e917565c475b8f0c5e9ebb5e002d_66">'Cash Flow'!$DA$72</definedName>
    <definedName name="_vena_CashFlowS2_CashFlowB2_C_FV_a398e917565c475b8f0c5e9ebb5e002d_67">'Cash Flow'!$DB$72</definedName>
    <definedName name="_vena_CashFlowS2_CashFlowB2_C_FV_a398e917565c475b8f0c5e9ebb5e002d_68">'Cash Flow'!$DC$72</definedName>
    <definedName name="_vena_CashFlowS2_CashFlowB2_C_FV_a398e917565c475b8f0c5e9ebb5e002d_69">'Cash Flow'!$DD$72</definedName>
    <definedName name="_vena_CashFlowS2_CashFlowB2_C_FV_a398e917565c475b8f0c5e9ebb5e002d_7">'Cash Flow'!$AJ$72</definedName>
    <definedName name="_vena_CashFlowS2_CashFlowB2_C_FV_a398e917565c475b8f0c5e9ebb5e002d_70">'Cash Flow'!$DE$72</definedName>
    <definedName name="_vena_CashFlowS2_CashFlowB2_C_FV_a398e917565c475b8f0c5e9ebb5e002d_71">'Cash Flow'!$DF$72</definedName>
    <definedName name="_vena_CashFlowS2_CashFlowB2_C_FV_a398e917565c475b8f0c5e9ebb5e002d_8">'Cash Flow'!$AK$72</definedName>
    <definedName name="_vena_CashFlowS2_CashFlowB2_C_FV_a398e917565c475b8f0c5e9ebb5e002d_9">'Cash Flow'!$AL$72</definedName>
    <definedName name="_vena_CashFlowS2_CashFlowB2_C_FV_e1c3a244dc3d4f149ecdf7d748811086">'Cash Flow'!$AC$73</definedName>
    <definedName name="_vena_CashFlowS2_CashFlowB2_C_FV_e1c3a244dc3d4f149ecdf7d748811086_1">'Cash Flow'!$AD$73</definedName>
    <definedName name="_vena_CashFlowS2_CashFlowB2_C_FV_e1c3a244dc3d4f149ecdf7d748811086_10">'Cash Flow'!$AM$73</definedName>
    <definedName name="_vena_CashFlowS2_CashFlowB2_C_FV_e1c3a244dc3d4f149ecdf7d748811086_11">'Cash Flow'!$AN$73</definedName>
    <definedName name="_vena_CashFlowS2_CashFlowB2_C_FV_e1c3a244dc3d4f149ecdf7d748811086_12">'Cash Flow'!$AO$73</definedName>
    <definedName name="_vena_CashFlowS2_CashFlowB2_C_FV_e1c3a244dc3d4f149ecdf7d748811086_13">'Cash Flow'!$AQ$73</definedName>
    <definedName name="_vena_CashFlowS2_CashFlowB2_C_FV_e1c3a244dc3d4f149ecdf7d748811086_14">'Cash Flow'!$AR$73</definedName>
    <definedName name="_vena_CashFlowS2_CashFlowB2_C_FV_e1c3a244dc3d4f149ecdf7d748811086_15">'Cash Flow'!$AS$73</definedName>
    <definedName name="_vena_CashFlowS2_CashFlowB2_C_FV_e1c3a244dc3d4f149ecdf7d748811086_16">'Cash Flow'!$AT$73</definedName>
    <definedName name="_vena_CashFlowS2_CashFlowB2_C_FV_e1c3a244dc3d4f149ecdf7d748811086_17">'Cash Flow'!$AU$73</definedName>
    <definedName name="_vena_CashFlowS2_CashFlowB2_C_FV_e1c3a244dc3d4f149ecdf7d748811086_18">'Cash Flow'!$AV$73</definedName>
    <definedName name="_vena_CashFlowS2_CashFlowB2_C_FV_e1c3a244dc3d4f149ecdf7d748811086_19">'Cash Flow'!$AW$73</definedName>
    <definedName name="_vena_CashFlowS2_CashFlowB2_C_FV_e1c3a244dc3d4f149ecdf7d748811086_2">'Cash Flow'!$AE$73</definedName>
    <definedName name="_vena_CashFlowS2_CashFlowB2_C_FV_e1c3a244dc3d4f149ecdf7d748811086_20">'Cash Flow'!$AX$73</definedName>
    <definedName name="_vena_CashFlowS2_CashFlowB2_C_FV_e1c3a244dc3d4f149ecdf7d748811086_21">'Cash Flow'!$AY$73</definedName>
    <definedName name="_vena_CashFlowS2_CashFlowB2_C_FV_e1c3a244dc3d4f149ecdf7d748811086_22">'Cash Flow'!$AZ$73</definedName>
    <definedName name="_vena_CashFlowS2_CashFlowB2_C_FV_e1c3a244dc3d4f149ecdf7d748811086_23">'Cash Flow'!$BA$73</definedName>
    <definedName name="_vena_CashFlowS2_CashFlowB2_C_FV_e1c3a244dc3d4f149ecdf7d748811086_24">'Cash Flow'!$BB$73</definedName>
    <definedName name="_vena_CashFlowS2_CashFlowB2_C_FV_e1c3a244dc3d4f149ecdf7d748811086_25">'Cash Flow'!$BC$73</definedName>
    <definedName name="_vena_CashFlowS2_CashFlowB2_C_FV_e1c3a244dc3d4f149ecdf7d748811086_26">'Cash Flow'!$BE$73</definedName>
    <definedName name="_vena_CashFlowS2_CashFlowB2_C_FV_e1c3a244dc3d4f149ecdf7d748811086_27">'Cash Flow'!$BF$73</definedName>
    <definedName name="_vena_CashFlowS2_CashFlowB2_C_FV_e1c3a244dc3d4f149ecdf7d748811086_28">'Cash Flow'!$BG$73</definedName>
    <definedName name="_vena_CashFlowS2_CashFlowB2_C_FV_e1c3a244dc3d4f149ecdf7d748811086_29">'Cash Flow'!$BH$73</definedName>
    <definedName name="_vena_CashFlowS2_CashFlowB2_C_FV_e1c3a244dc3d4f149ecdf7d748811086_3">'Cash Flow'!$AF$73</definedName>
    <definedName name="_vena_CashFlowS2_CashFlowB2_C_FV_e1c3a244dc3d4f149ecdf7d748811086_30">'Cash Flow'!$BI$73</definedName>
    <definedName name="_vena_CashFlowS2_CashFlowB2_C_FV_e1c3a244dc3d4f149ecdf7d748811086_31">'Cash Flow'!$BJ$73</definedName>
    <definedName name="_vena_CashFlowS2_CashFlowB2_C_FV_e1c3a244dc3d4f149ecdf7d748811086_32">'Cash Flow'!$BK$73</definedName>
    <definedName name="_vena_CashFlowS2_CashFlowB2_C_FV_e1c3a244dc3d4f149ecdf7d748811086_33">'Cash Flow'!$BL$73</definedName>
    <definedName name="_vena_CashFlowS2_CashFlowB2_C_FV_e1c3a244dc3d4f149ecdf7d748811086_34">'Cash Flow'!$BM$73</definedName>
    <definedName name="_vena_CashFlowS2_CashFlowB2_C_FV_e1c3a244dc3d4f149ecdf7d748811086_35">'Cash Flow'!$BN$73</definedName>
    <definedName name="_vena_CashFlowS2_CashFlowB2_C_FV_e1c3a244dc3d4f149ecdf7d748811086_36">'Cash Flow'!$BO$73</definedName>
    <definedName name="_vena_CashFlowS2_CashFlowB2_C_FV_e1c3a244dc3d4f149ecdf7d748811086_37">'Cash Flow'!$BP$73</definedName>
    <definedName name="_vena_CashFlowS2_CashFlowB2_C_FV_e1c3a244dc3d4f149ecdf7d748811086_38">'Cash Flow'!$BQ$73</definedName>
    <definedName name="_vena_CashFlowS2_CashFlowB2_C_FV_e1c3a244dc3d4f149ecdf7d748811086_39">'Cash Flow'!$BS$73</definedName>
    <definedName name="_vena_CashFlowS2_CashFlowB2_C_FV_e1c3a244dc3d4f149ecdf7d748811086_4">'Cash Flow'!$AG$73</definedName>
    <definedName name="_vena_CashFlowS2_CashFlowB2_C_FV_e1c3a244dc3d4f149ecdf7d748811086_40">'Cash Flow'!$BT$73</definedName>
    <definedName name="_vena_CashFlowS2_CashFlowB2_C_FV_e1c3a244dc3d4f149ecdf7d748811086_41">'Cash Flow'!$BU$73</definedName>
    <definedName name="_vena_CashFlowS2_CashFlowB2_C_FV_e1c3a244dc3d4f149ecdf7d748811086_42">'Cash Flow'!$BV$73</definedName>
    <definedName name="_vena_CashFlowS2_CashFlowB2_C_FV_e1c3a244dc3d4f149ecdf7d748811086_43">'Cash Flow'!$BW$73</definedName>
    <definedName name="_vena_CashFlowS2_CashFlowB2_C_FV_e1c3a244dc3d4f149ecdf7d748811086_44">'Cash Flow'!$BX$73</definedName>
    <definedName name="_vena_CashFlowS2_CashFlowB2_C_FV_e1c3a244dc3d4f149ecdf7d748811086_45">'Cash Flow'!$BY$73</definedName>
    <definedName name="_vena_CashFlowS2_CashFlowB2_C_FV_e1c3a244dc3d4f149ecdf7d748811086_46">'Cash Flow'!$BZ$73</definedName>
    <definedName name="_vena_CashFlowS2_CashFlowB2_C_FV_e1c3a244dc3d4f149ecdf7d748811086_47">'Cash Flow'!$CA$73</definedName>
    <definedName name="_vena_CashFlowS2_CashFlowB2_C_FV_e1c3a244dc3d4f149ecdf7d748811086_48">'Cash Flow'!$CB$73</definedName>
    <definedName name="_vena_CashFlowS2_CashFlowB2_C_FV_e1c3a244dc3d4f149ecdf7d748811086_49">'Cash Flow'!$CC$73</definedName>
    <definedName name="_vena_CashFlowS2_CashFlowB2_C_FV_e1c3a244dc3d4f149ecdf7d748811086_5">'Cash Flow'!$AH$73</definedName>
    <definedName name="_vena_CashFlowS2_CashFlowB2_C_FV_e1c3a244dc3d4f149ecdf7d748811086_50">'Cash Flow'!$CD$73</definedName>
    <definedName name="_vena_CashFlowS2_CashFlowB2_C_FV_e1c3a244dc3d4f149ecdf7d748811086_51">'Cash Flow'!$CE$73</definedName>
    <definedName name="_vena_CashFlowS2_CashFlowB2_C_FV_e1c3a244dc3d4f149ecdf7d748811086_52">'Cash Flow'!$CG$73</definedName>
    <definedName name="_vena_CashFlowS2_CashFlowB2_C_FV_e1c3a244dc3d4f149ecdf7d748811086_53">'Cash Flow'!$CH$73</definedName>
    <definedName name="_vena_CashFlowS2_CashFlowB2_C_FV_e1c3a244dc3d4f149ecdf7d748811086_54">'Cash Flow'!$CI$73</definedName>
    <definedName name="_vena_CashFlowS2_CashFlowB2_C_FV_e1c3a244dc3d4f149ecdf7d748811086_55">'Cash Flow'!$CJ$73</definedName>
    <definedName name="_vena_CashFlowS2_CashFlowB2_C_FV_e1c3a244dc3d4f149ecdf7d748811086_56">'Cash Flow'!$CK$73</definedName>
    <definedName name="_vena_CashFlowS2_CashFlowB2_C_FV_e1c3a244dc3d4f149ecdf7d748811086_57">'Cash Flow'!$CL$73</definedName>
    <definedName name="_vena_CashFlowS2_CashFlowB2_C_FV_e1c3a244dc3d4f149ecdf7d748811086_58">'Cash Flow'!$CM$73</definedName>
    <definedName name="_vena_CashFlowS2_CashFlowB2_C_FV_e1c3a244dc3d4f149ecdf7d748811086_59">'Cash Flow'!$CN$73</definedName>
    <definedName name="_vena_CashFlowS2_CashFlowB2_C_FV_e1c3a244dc3d4f149ecdf7d748811086_6">'Cash Flow'!$AI$73</definedName>
    <definedName name="_vena_CashFlowS2_CashFlowB2_C_FV_e1c3a244dc3d4f149ecdf7d748811086_60">'Cash Flow'!$CO$73</definedName>
    <definedName name="_vena_CashFlowS2_CashFlowB2_C_FV_e1c3a244dc3d4f149ecdf7d748811086_61">'Cash Flow'!$CP$73</definedName>
    <definedName name="_vena_CashFlowS2_CashFlowB2_C_FV_e1c3a244dc3d4f149ecdf7d748811086_62">'Cash Flow'!$CQ$73</definedName>
    <definedName name="_vena_CashFlowS2_CashFlowB2_C_FV_e1c3a244dc3d4f149ecdf7d748811086_63">'Cash Flow'!$CR$73</definedName>
    <definedName name="_vena_CashFlowS2_CashFlowB2_C_FV_e1c3a244dc3d4f149ecdf7d748811086_64">'Cash Flow'!$CS$73</definedName>
    <definedName name="_vena_CashFlowS2_CashFlowB2_C_FV_e1c3a244dc3d4f149ecdf7d748811086_65">'Cash Flow'!$CU$73</definedName>
    <definedName name="_vena_CashFlowS2_CashFlowB2_C_FV_e1c3a244dc3d4f149ecdf7d748811086_66">'Cash Flow'!$CV$73</definedName>
    <definedName name="_vena_CashFlowS2_CashFlowB2_C_FV_e1c3a244dc3d4f149ecdf7d748811086_67">'Cash Flow'!$CW$73</definedName>
    <definedName name="_vena_CashFlowS2_CashFlowB2_C_FV_e1c3a244dc3d4f149ecdf7d748811086_68">'Cash Flow'!$CX$73</definedName>
    <definedName name="_vena_CashFlowS2_CashFlowB2_C_FV_e1c3a244dc3d4f149ecdf7d748811086_69">'Cash Flow'!$CY$73</definedName>
    <definedName name="_vena_CashFlowS2_CashFlowB2_C_FV_e1c3a244dc3d4f149ecdf7d748811086_7">'Cash Flow'!$AJ$73</definedName>
    <definedName name="_vena_CashFlowS2_CashFlowB2_C_FV_e1c3a244dc3d4f149ecdf7d748811086_70">'Cash Flow'!$CZ$73</definedName>
    <definedName name="_vena_CashFlowS2_CashFlowB2_C_FV_e1c3a244dc3d4f149ecdf7d748811086_71">'Cash Flow'!$DA$73</definedName>
    <definedName name="_vena_CashFlowS2_CashFlowB2_C_FV_e1c3a244dc3d4f149ecdf7d748811086_72">'Cash Flow'!$DB$73</definedName>
    <definedName name="_vena_CashFlowS2_CashFlowB2_C_FV_e1c3a244dc3d4f149ecdf7d748811086_73">'Cash Flow'!$DC$73</definedName>
    <definedName name="_vena_CashFlowS2_CashFlowB2_C_FV_e1c3a244dc3d4f149ecdf7d748811086_74">'Cash Flow'!$DD$73</definedName>
    <definedName name="_vena_CashFlowS2_CashFlowB2_C_FV_e1c3a244dc3d4f149ecdf7d748811086_75">'Cash Flow'!$DE$73</definedName>
    <definedName name="_vena_CashFlowS2_CashFlowB2_C_FV_e1c3a244dc3d4f149ecdf7d748811086_76">'Cash Flow'!$DF$73</definedName>
    <definedName name="_vena_CashFlowS2_CashFlowB2_C_FV_e1c3a244dc3d4f149ecdf7d748811086_77">'Cash Flow'!$DG$73</definedName>
    <definedName name="_vena_CashFlowS2_CashFlowB2_C_FV_e1c3a244dc3d4f149ecdf7d748811086_8">'Cash Flow'!$AK$73</definedName>
    <definedName name="_vena_CashFlowS2_CashFlowB2_C_FV_e1c3a244dc3d4f149ecdf7d748811086_9">'Cash Flow'!$AL$73</definedName>
    <definedName name="_vena_CashFlowS2_CashFlowB2_R_5_721231448376606720">'Cash Flow'!$T$201</definedName>
    <definedName name="_vena_CashFlowS2_CashFlowB2_R_5_721231448380801024">'Cash Flow'!$T$202</definedName>
    <definedName name="_vena_CashFlowS2_CashFlowB2_R_5_721231448384995329">'Cash Flow'!$T$203</definedName>
    <definedName name="_vena_CashFlowS2_CashFlowB2_R_5_721231448384995331">'Cash Flow'!$T$204</definedName>
    <definedName name="_vena_CashFlowS2_CashFlowB2_R_5_721231448384995333">'Cash Flow'!$T$205</definedName>
    <definedName name="_vena_CashFlowS2_CashFlowB2_R_5_721231448389189633">'Cash Flow'!$T$206</definedName>
    <definedName name="_vena_CashFlowS2_CashFlowB2_R_5_721231448389189635">'Cash Flow'!$T$207</definedName>
    <definedName name="_vena_CashFlowS2_CashFlowB2_R_5_721231448393383937">'Cash Flow'!$T$208</definedName>
    <definedName name="_vena_CashFlowS2_CashFlowB2_R_5_721231448393383939">'Cash Flow'!$T$209</definedName>
    <definedName name="_vena_CashFlowS2_CashFlowB2_R_5_721231448393383941">'Cash Flow'!$T$210</definedName>
    <definedName name="_vena_CashFlowS2_CashFlowB2_R_5_721231448397578241">'Cash Flow'!$T$211</definedName>
    <definedName name="_vena_CashFlowS2_CashFlowB2_R_5_721231448397578243">'Cash Flow'!$T$212</definedName>
    <definedName name="_vena_CashFlowS2_CashFlowB2_R_5_721231448401772545">'Cash Flow'!$T$213</definedName>
    <definedName name="_vena_CashFlowS2_CashFlowB2_R_5_721231448401772547">'Cash Flow'!$T$214</definedName>
    <definedName name="_vena_CashFlowS2_CashFlowB2_R_5_721231448401772549">'Cash Flow'!$T$215</definedName>
    <definedName name="_vena_CashFlowS2_CashFlowB2_R_5_721231448405966849">'Cash Flow'!$T$216</definedName>
    <definedName name="_vena_CashFlowS2_CashFlowB2_R_5_721231448405966851">'Cash Flow'!$T$217</definedName>
    <definedName name="_vena_CashFlowS2_CashFlowB2_R_5_721231448410161153">'Cash Flow'!$T$218</definedName>
    <definedName name="_vena_CashFlowS2_CashFlowB2_R_5_721231448410161155">'Cash Flow'!$T$219</definedName>
    <definedName name="_vena_CashFlowS2_CashFlowB2_R_5_721231448410161157">'Cash Flow'!$T$220</definedName>
    <definedName name="_vena_CashFlowS2_CashFlowB2_R_5_721231448414355457">'Cash Flow'!$T$221</definedName>
    <definedName name="_vena_CashFlowS2_CashFlowB2_R_5_721231448414355459">'Cash Flow'!$T$222</definedName>
    <definedName name="_vena_CashFlowS2_CashFlowB2_R_5_721231448414355461">'Cash Flow'!$T$223</definedName>
    <definedName name="_vena_CashFlowS2_CashFlowB2_R_5_721231448418549761">'Cash Flow'!$T$224</definedName>
    <definedName name="_vena_CashFlowS2_CashFlowB2_R_5_721231448418549763">'Cash Flow'!$T$225</definedName>
    <definedName name="_vena_CashFlowS2_CashFlowB2_R_5_721231448422744065">'Cash Flow'!$T$226</definedName>
    <definedName name="_vena_CashFlowS2_CashFlowB2_R_5_721231448422744067">'Cash Flow'!$T$227</definedName>
    <definedName name="_vena_CashFlowS2_CashFlowB2_R_5_721231448422744069">'Cash Flow'!$T$228</definedName>
    <definedName name="_vena_CashFlowS2_CashFlowB2_R_5_721231448426938369">'Cash Flow'!$T$229</definedName>
    <definedName name="_vena_CashFlowS2_CashFlowB2_R_5_721231448426938371">'Cash Flow'!$T$230</definedName>
    <definedName name="_vena_CashFlowS2_CashFlowB2_R_5_721231448431132673">'Cash Flow'!$T$231</definedName>
    <definedName name="_vena_CashFlowS2_CashFlowB2_R_5_721231448431132675">'Cash Flow'!$T$232</definedName>
    <definedName name="_vena_CashFlowS2_CashFlowB2_R_5_721231448431132677">'Cash Flow'!$T$233</definedName>
    <definedName name="_vena_CashFlowS2_CashFlowB2_R_5_721231448435326977">'Cash Flow'!$T$234</definedName>
    <definedName name="_vena_CashFlowS2_CashFlowB2_R_5_721231448435326979">'Cash Flow'!$T$235</definedName>
    <definedName name="_vena_CashFlowS2_CashFlowB2_R_5_721231448439521281">'Cash Flow'!$T$236</definedName>
    <definedName name="_vena_CashFlowS2_CashFlowB2_R_5_721231448439521283">'Cash Flow'!$T$237</definedName>
    <definedName name="_vena_CashFlowS2_CashFlowB2_R_5_721231448439521285">'Cash Flow'!$T$238</definedName>
    <definedName name="_vena_CashFlowS2_CashFlowB2_R_5_721231448443715585">'Cash Flow'!$T$239</definedName>
    <definedName name="_vena_CashFlowS2_CashFlowB2_R_5_721231448443715587">'Cash Flow'!$T$240</definedName>
    <definedName name="_vena_CashFlowS2_CashFlowB2_R_5_721231448443715589">'Cash Flow'!$T$241</definedName>
    <definedName name="_vena_CashFlowS2_CashFlowB2_R_5_721231448447909889">'Cash Flow'!$T$242</definedName>
    <definedName name="_vena_CashFlowS2_CashFlowB2_R_5_721231448447909891">'Cash Flow'!$T$243</definedName>
    <definedName name="_vena_CashFlowS2_CashFlowB2_R_5_721231448452104193">'Cash Flow'!$T$244</definedName>
    <definedName name="_vena_CashFlowS2_CashFlowB2_R_5_721231448452104195">'Cash Flow'!$T$245</definedName>
    <definedName name="_vena_CashFlowS2_CashFlowB2_R_5_721231448452104197">'Cash Flow'!$T$246</definedName>
    <definedName name="_vena_CashFlowS2_CashFlowB2_R_5_721231448456298497">'Cash Flow'!$T$247</definedName>
    <definedName name="_vena_CashFlowS2_CashFlowB2_R_5_721231448456298499">'Cash Flow'!$T$248</definedName>
    <definedName name="_vena_CashFlowS2_CashFlowB2_R_5_721231448460492801">'Cash Flow'!$T$249</definedName>
    <definedName name="_vena_CashFlowS2_CashFlowB2_R_5_721231448460492803">'Cash Flow'!$T$250</definedName>
    <definedName name="_vena_CashFlowS2_CashFlowB2_R_5_721231448460492805">'Cash Flow'!$T$251</definedName>
    <definedName name="_vena_CashFlowS2_CashFlowB2_R_5_721231448464687105">'Cash Flow'!$T$252</definedName>
    <definedName name="_vena_CashFlowS2_CashFlowB2_R_5_721231448464687107">'Cash Flow'!$T$253</definedName>
    <definedName name="_vena_CashFlowS2_CashFlowB2_R_5_721231448468881409">'Cash Flow'!$T$254</definedName>
    <definedName name="_vena_CashFlowS2_CashFlowB2_R_5_721231448468881411">'Cash Flow'!$T$255</definedName>
    <definedName name="_vena_CashFlowS2_CashFlowB2_R_5_721231448468881413">'Cash Flow'!$T$256</definedName>
    <definedName name="_vena_CashFlowS2_CashFlowB2_R_5_721231448473075713">'Cash Flow'!$T$268</definedName>
    <definedName name="_vena_CashFlowS2_CashFlowB2_R_5_721231448477270016">'Cash Flow'!$T$262</definedName>
    <definedName name="_vena_CashFlowS2_CashFlowB2_R_5_721231448481464321">'Cash Flow'!$T$263</definedName>
    <definedName name="_vena_CashFlowS2_CashFlowB2_R_5_721231448481464323">'Cash Flow'!$T$264</definedName>
    <definedName name="_vena_CashFlowS2_CashFlowB2_R_5_721231448481464325">'Cash Flow'!$T$269</definedName>
    <definedName name="_vena_CashFlowS2_CashFlowB2_R_5_721231448485658625">'Cash Flow'!$T$265</definedName>
    <definedName name="_vena_CashFlowS2_CashFlowB2_R_5_721231448485658627">'Cash Flow'!$T$270</definedName>
    <definedName name="_vena_CashFlowS2_CashFlowB2_R_5_721231448489852929">'Cash Flow'!$T$266</definedName>
    <definedName name="_vena_CashFlowS2_CashFlowB2_R_5_721231448489852931">'Cash Flow'!$T$267</definedName>
    <definedName name="_vena_CashFlowS2_CashFlowB2_R_5_721231448489852933">'Cash Flow'!$T$271</definedName>
    <definedName name="_vena_CashFlowS2_CashFlowB2_R_5_721231448494047233">'Cash Flow'!$T$272</definedName>
    <definedName name="_vena_CashFlowS2_CashFlowB2_R_5_721231448494047235">'Cash Flow'!$T$278</definedName>
    <definedName name="_vena_CashFlowS2_CashFlowB2_R_5_721231448498241536">'Cash Flow'!$T$279</definedName>
    <definedName name="_vena_CashFlowS2_CashFlowB2_R_5_721231448502435841">'Cash Flow'!$T$280</definedName>
    <definedName name="_vena_CashFlowS2_CashFlowB2_R_5_721231448502435843">'Cash Flow'!$T$281</definedName>
    <definedName name="_vena_CashFlowS2_CashFlowB2_R_5_721231448506630145">'Cash Flow'!$T$282</definedName>
    <definedName name="_vena_CashFlowS2_CashFlowB2_R_5_721231448506630147">'Cash Flow'!$T$283</definedName>
    <definedName name="_vena_CashFlowS2_CashFlowB2_R_5_721231448506630149">'Cash Flow'!$T$284</definedName>
    <definedName name="_vena_CashFlowS2_CashFlowB2_R_5_721231448510824449">'Cash Flow'!$T$285</definedName>
    <definedName name="_vena_CashFlowS2_CashFlowB2_R_5_721231448510824451">'Cash Flow'!$T$286</definedName>
    <definedName name="_vena_CashFlowS2_CashFlowB2_R_5_721231448515018753">'Cash Flow'!$T$287</definedName>
    <definedName name="_vena_CashFlowS2_CashFlowB2_R_5_721231448515018755">'Cash Flow'!$T$288</definedName>
    <definedName name="_vena_CashFlowS2_CashFlowB2_R_5_721231448515018757">'Cash Flow'!$T$289</definedName>
    <definedName name="_vena_CashFlowS2_CashFlowB2_R_5_721231448519213057">'Cash Flow'!$T$290</definedName>
    <definedName name="_vena_CashFlowS2_CashFlowB2_R_5_721231448519213059">'Cash Flow'!$T$291</definedName>
    <definedName name="_vena_CashFlowS2_CashFlowB2_R_5_721231448523407361">'Cash Flow'!$T$293</definedName>
    <definedName name="_vena_CashFlowS2_CashFlowB2_R_5_721231448523407363">'Cash Flow'!$T$294</definedName>
    <definedName name="_vena_CashFlowS2_CashFlowB2_R_5_721231448523407365">'Cash Flow'!$T$295</definedName>
    <definedName name="_vena_CashFlowS2_CashFlowB2_R_5_721231448527601665">'Cash Flow'!$T$296</definedName>
    <definedName name="_vena_CashFlowS2_CashFlowB2_R_5_721231448527601667">'Cash Flow'!$T$297</definedName>
    <definedName name="_vena_CashFlowS2_CashFlowB2_R_5_721231448531795969">'Cash Flow'!$T$303</definedName>
    <definedName name="_vena_CashFlowS2_CashFlowB2_R_5_721231448535990272">'Cash Flow'!$T$304</definedName>
    <definedName name="_vena_CashFlowS2_CashFlowB2_R_5_721231448535990274">'Cash Flow'!$T$305</definedName>
    <definedName name="_vena_CashFlowS2_CashFlowB2_R_5_721231448540184577">'Cash Flow'!$T$306</definedName>
    <definedName name="_vena_CashFlowS2_CashFlowB2_R_5_721231448540184579">'Cash Flow'!$T$307</definedName>
    <definedName name="_vena_CashFlowS2_CashFlowB2_R_5_721231448540184581">'Cash Flow'!$T$308</definedName>
    <definedName name="_vena_CashFlowS2_CashFlowB2_R_5_721231448544378881">'Cash Flow'!$T$309</definedName>
    <definedName name="_vena_CashFlowS2_CashFlowB2_R_5_721231448544378883">'Cash Flow'!$T$310</definedName>
    <definedName name="_vena_CashFlowS2_CashFlowB2_R_5_721231448548573185">'Cash Flow'!$T$311</definedName>
    <definedName name="_vena_CashFlowS2_CashFlowB2_R_5_721231448548573187">'Cash Flow'!$T$312</definedName>
    <definedName name="_vena_CashFlowS2_CashFlowB2_R_5_721231448548573189">'Cash Flow'!$T$313</definedName>
    <definedName name="_vena_CashFlowS2_CashFlowB2_R_5_721231448552767489">'Cash Flow'!$T$314</definedName>
    <definedName name="_vena_CashFlowS2_CashFlowB2_R_5_721231448552767491">'Cash Flow'!$T$315</definedName>
    <definedName name="_vena_CashFlowS2_CashFlowB2_R_5_721231448556961793">'Cash Flow'!$T$316</definedName>
    <definedName name="_vena_CashFlowS2_CashFlowB2_R_5_721231448556961795">'Cash Flow'!$T$317</definedName>
    <definedName name="_vena_CashFlowS2_CashFlowB2_R_5_721231448556961797">'Cash Flow'!$T$318</definedName>
    <definedName name="_vena_CashFlowS2_CashFlowB2_R_5_721231448561156097">'Cash Flow'!$T$324</definedName>
    <definedName name="_vena_CashFlowS2_CashFlowB2_R_5_721231448565350400">'Cash Flow'!$T$325</definedName>
    <definedName name="_vena_CashFlowS2_CashFlowB2_R_5_721231448569544705">'Cash Flow'!$T$327</definedName>
    <definedName name="_vena_CashFlowS2_CashFlowB2_R_5_721231448569544707">'Cash Flow'!$T$328</definedName>
    <definedName name="_vena_CashFlowS2_CashFlowB2_R_5_721231448569544709">'Cash Flow'!$T$329</definedName>
    <definedName name="_vena_CashFlowS2_CashFlowB2_R_5_721231448573739009">'Cash Flow'!$T$330</definedName>
    <definedName name="_vena_CashFlowS2_CashFlowB2_R_5_721231448573739011">'Cash Flow'!$T$331</definedName>
    <definedName name="_vena_CashFlowS2_CashFlowB2_R_5_721231448577933313">'Cash Flow'!$T$332</definedName>
    <definedName name="_vena_CashFlowS2_CashFlowB2_R_5_721231448577933315">'Cash Flow'!$T$333</definedName>
    <definedName name="_vena_CashFlowS2_CashFlowB2_R_5_721231448577933317">'Cash Flow'!$T$334</definedName>
    <definedName name="_vena_CashFlowS2_CashFlowB2_R_5_721231448582127617">'Cash Flow'!$T$335</definedName>
    <definedName name="_vena_CashFlowS2_CashFlowB2_R_5_721231448582127619">'Cash Flow'!$T$336</definedName>
    <definedName name="_vena_CashFlowS2_CashFlowB2_R_5_721231448586321921">'Cash Flow'!$T$337</definedName>
    <definedName name="_vena_CashFlowS2_CashFlowB2_R_5_721231448586321923">'Cash Flow'!$T$338</definedName>
    <definedName name="_vena_CashFlowS2_CashFlowB2_R_5_721231448586321925">'Cash Flow'!$T$339</definedName>
    <definedName name="_vena_CashFlowS2_CashFlowB2_R_5_721231448590516225">'Cash Flow'!$T$340</definedName>
    <definedName name="_vena_CashFlowS2_CashFlowB2_R_5_721231448590516227">'Cash Flow'!$T$341</definedName>
    <definedName name="_vena_CashFlowS2_CashFlowB2_R_5_721231448594710529">'Cash Flow'!$T$342</definedName>
    <definedName name="_vena_CashFlowS2_CashFlowB2_R_5_721231448594710531">'Cash Flow'!$T$343</definedName>
    <definedName name="_vena_CashFlowS2_CashFlowB2_R_5_721231448594710533">'Cash Flow'!$T$344</definedName>
    <definedName name="_vena_CashFlowS2_CashFlowB2_R_5_721231448598904833">'Cash Flow'!$T$345</definedName>
    <definedName name="_vena_CashFlowS2_CashFlowB2_R_5_721231448598904835">'Cash Flow'!$T$346</definedName>
    <definedName name="_vena_CashFlowS2_CashFlowB2_R_5_721231448603099137">'Cash Flow'!$T$347</definedName>
    <definedName name="_vena_CashFlowS2_CashFlowB2_R_5_721231448603099139">'Cash Flow'!$T$348</definedName>
    <definedName name="_vena_CashFlowS2_CashFlowB2_R_5_721231448603099141">'Cash Flow'!$T$349</definedName>
    <definedName name="_vena_CashFlowS2_CashFlowB2_R_5_721231448607293441">'Cash Flow'!$T$350</definedName>
    <definedName name="_vena_CashFlowS2_CashFlowB2_R_5_721231448607293443">'Cash Flow'!$T$351</definedName>
    <definedName name="_vena_CashFlowS2_CashFlowB2_R_5_721231448607293445">'Cash Flow'!$T$352</definedName>
    <definedName name="_vena_CashFlowS2_CashFlowB2_R_5_721231448611487745">'Cash Flow'!$T$358</definedName>
    <definedName name="_vena_CashFlowS2_CashFlowB2_R_5_721231448615682048">'Cash Flow'!$T$359</definedName>
    <definedName name="_vena_CashFlowS2_CashFlowB2_R_5_721231448619876353">'Cash Flow'!$T$360</definedName>
    <definedName name="_vena_CashFlowS2_CashFlowB2_R_5_721231448619876355">'Cash Flow'!$T$362</definedName>
    <definedName name="_vena_CashFlowS2_CashFlowB2_R_5_721231448624070657">'Cash Flow'!$T$363</definedName>
    <definedName name="_vena_CashFlowS2_CashFlowB2_R_5_721231448624070659">'Cash Flow'!$T$364</definedName>
    <definedName name="_vena_CashFlowS2_CashFlowB2_R_5_721231448624070661">'Cash Flow'!$T$365</definedName>
    <definedName name="_vena_CashFlowS2_CashFlowB2_R_5_721231448628264961">'Cash Flow'!$T$366</definedName>
    <definedName name="_vena_CashFlowS2_CashFlowB2_R_5_721231448628264963">'Cash Flow'!$T$367</definedName>
    <definedName name="_vena_CashFlowS2_CashFlowB2_R_5_721231448632459264">'Cash Flow'!$T$369</definedName>
    <definedName name="_vena_CashFlowS2_CashFlowB2_R_5_721231448632459266">'Cash Flow'!$T$375</definedName>
    <definedName name="_vena_CashFlowS2_CashFlowB2_R_5_721231448636653568">'Cash Flow'!$T$376</definedName>
    <definedName name="_vena_CashFlowS2_CashFlowB2_R_5_721231448640847873">'Cash Flow'!$T$377</definedName>
    <definedName name="_vena_CashFlowS2_CashFlowB2_R_5_721231448640847875">'Cash Flow'!$T$378</definedName>
    <definedName name="_vena_CashFlowS2_CashFlowB2_R_5_721231448640847877">'Cash Flow'!$T$379</definedName>
    <definedName name="_vena_CashFlowS2_CashFlowB2_R_5_721231448645042177">'Cash Flow'!$T$380</definedName>
    <definedName name="_vena_CashFlowS2_CashFlowB2_R_5_721231448645042179">'Cash Flow'!$T$381</definedName>
    <definedName name="_vena_CashFlowS2_CashFlowB2_R_5_721231448645042181">'Cash Flow'!$T$382</definedName>
    <definedName name="_vena_CashFlowS2_CashFlowB2_R_5_721231448649236481">'Cash Flow'!$T$383</definedName>
    <definedName name="_vena_CashFlowS2_CashFlowB2_R_5_721231448649236483">'Cash Flow'!$T$384</definedName>
    <definedName name="_vena_CashFlowS2_CashFlowB2_R_5_721231448653430785">'Cash Flow'!$T$390</definedName>
    <definedName name="_vena_CashFlowS2_CashFlowB2_R_5_721231448657625088">'Cash Flow'!$T$391</definedName>
    <definedName name="_vena_CashFlowS2_CashFlowB2_R_5_721231448657625090">'Cash Flow'!$T$392</definedName>
    <definedName name="_vena_CashFlowS2_CashFlowB2_R_5_721231448661819393">'Cash Flow'!$T$393</definedName>
    <definedName name="_vena_CashFlowS2_CashFlowB2_R_5_721231448661819395">'Cash Flow'!$T$396</definedName>
    <definedName name="_vena_CashFlowS2_CashFlowB2_R_5_721231448666013697">'Cash Flow'!$T$397</definedName>
    <definedName name="_vena_CashFlowS2_CashFlowB2_R_5_721231448666013699">'Cash Flow'!$T$398</definedName>
    <definedName name="_vena_CashFlowS2_CashFlowB2_R_5_721231448666013701">'Cash Flow'!$T$399</definedName>
    <definedName name="_vena_CashFlowS2_CashFlowB2_R_5_721231448670208001">'Cash Flow'!$T$400</definedName>
    <definedName name="_vena_CashFlowS2_CashFlowB2_R_5_721231448670208003">'Cash Flow'!$T$402</definedName>
    <definedName name="_vena_CashFlowS2_CashFlowB2_R_5_721231448674402304">'Cash Flow'!$T$408</definedName>
    <definedName name="_vena_CashFlowS2_CashFlowB2_R_5_721231448678596608">'Cash Flow'!$T$409</definedName>
    <definedName name="_vena_CashFlowS2_CashFlowB2_R_5_721231448678596610">'Cash Flow'!$T$410</definedName>
    <definedName name="_vena_CashFlowS2_CashFlowB2_R_5_721231448682790913">'Cash Flow'!$T$411</definedName>
    <definedName name="_vena_CashFlowS2_CashFlowB2_R_5_721231448682790915">'Cash Flow'!$T$115</definedName>
    <definedName name="_vena_CashFlowS2_CashFlowB2_R_5_721231448686985216">'Cash Flow'!$T$116</definedName>
    <definedName name="_vena_CashFlowS2_CashFlowB2_R_5_721231448691179521">'Cash Flow'!$T$117</definedName>
    <definedName name="_vena_CashFlowS2_CashFlowB2_R_5_721231448691179523">'Cash Flow'!$T$118</definedName>
    <definedName name="_vena_CashFlowS2_CashFlowB2_R_5_721231448691179525">'Cash Flow'!$T$119</definedName>
    <definedName name="_vena_CashFlowS2_CashFlowB2_R_5_721231448695373825">'Cash Flow'!$T$120</definedName>
    <definedName name="_vena_CashFlowS2_CashFlowB2_R_5_721231448695373827">'Cash Flow'!$T$121</definedName>
    <definedName name="_vena_CashFlowS2_CashFlowB2_R_5_721231448699568129">'Cash Flow'!$T$122</definedName>
    <definedName name="_vena_CashFlowS2_CashFlowB2_R_5_721231448699568131">'Cash Flow'!$T$123</definedName>
    <definedName name="_vena_CashFlowS2_CashFlowB2_R_5_721231448699568133">'Cash Flow'!$T$124</definedName>
    <definedName name="_vena_CashFlowS2_CashFlowB2_R_5_721231448703762433">'Cash Flow'!$T$125</definedName>
    <definedName name="_vena_CashFlowS2_CashFlowB2_R_5_721231448703762435">'Cash Flow'!$T$131</definedName>
    <definedName name="_vena_CashFlowS2_CashFlowB2_R_5_721231448707956737">'Cash Flow'!$T$132</definedName>
    <definedName name="_vena_CashFlowS2_CashFlowB2_R_5_721231448712151041">'Cash Flow'!$T$133</definedName>
    <definedName name="_vena_CashFlowS2_CashFlowB2_R_5_721231448712151043">'Cash Flow'!$T$134</definedName>
    <definedName name="_vena_CashFlowS2_CashFlowB2_R_5_721231448716345345">'Cash Flow'!$T$140</definedName>
    <definedName name="_vena_CashFlowS2_CashFlowB2_R_5_721231448720539648">'Cash Flow'!$T$141</definedName>
    <definedName name="_vena_CashFlowS2_CashFlowB2_R_5_721231448720539650">'Cash Flow'!$T$142</definedName>
    <definedName name="_vena_CashFlowS2_CashFlowB2_R_5_721231448724733953">'Cash Flow'!$T$143</definedName>
    <definedName name="_vena_CashFlowS2_CashFlowB2_R_5_721231448724733955">'Cash Flow'!$T$144</definedName>
    <definedName name="_vena_CashFlowS2_CashFlowB2_R_5_721231448728928257">'Cash Flow'!$T$145</definedName>
    <definedName name="_vena_CashFlowS2_CashFlowB2_R_5_721231448728928259">'Cash Flow'!$T$146</definedName>
    <definedName name="_vena_CashFlowS2_CashFlowB2_R_5_721231448728928261">'Cash Flow'!$T$152</definedName>
    <definedName name="_vena_CashFlowS2_CashFlowB2_R_5_721231448737316864">'Cash Flow'!$T$153</definedName>
    <definedName name="_vena_CashFlowS2_CashFlowB2_R_5_721231448737316866">'Cash Flow'!$T$154</definedName>
    <definedName name="_vena_CashFlowS2_CashFlowB2_R_5_721231448741511169">'Cash Flow'!$T$155</definedName>
    <definedName name="_vena_CashFlowS2_CashFlowB2_R_5_721231448741511171">'Cash Flow'!$T$156</definedName>
    <definedName name="_vena_CashFlowS2_CashFlowB2_R_5_721231448741511173">'Cash Flow'!$T$174</definedName>
    <definedName name="_vena_CashFlowS2_CashFlowB2_R_5_721231448745705473">'Cash Flow'!$T$175</definedName>
    <definedName name="_vena_CashFlowS2_CashFlowB2_R_5_721231448745705475">'Cash Flow'!$T$176</definedName>
    <definedName name="_vena_CashFlowS2_CashFlowB2_R_5_721231448749899776">'Cash Flow'!$T$177</definedName>
    <definedName name="_vena_CashFlowS2_CashFlowB2_R_5_721231448749899778">'Cash Flow'!$T$183</definedName>
    <definedName name="_vena_CashFlowS2_CashFlowB2_R_5_721231448754094080">'Cash Flow'!$T$184</definedName>
    <definedName name="_vena_CashFlowS2_CashFlowB2_R_5_721231448758288385">'Cash Flow'!$T$185</definedName>
    <definedName name="_vena_CashFlowS2_CashFlowB2_R_5_721231448758288387">'Cash Flow'!$T$191</definedName>
    <definedName name="_vena_CashFlowS2_CashFlowB2_R_5_749087830139076610">'Cash Flow'!$T$158</definedName>
    <definedName name="_vena_CashFlowS2_CashFlowB2_R_5_749087864905531392">'Cash Flow'!$T$163</definedName>
    <definedName name="_vena_CashFlowS2_CashFlowB2_R_5_749087910850461696">'Cash Flow'!$T$160</definedName>
    <definedName name="_vena_CashFlowS2_CashFlowB2_R_5_749088060013281299">'Cash Flow'!$T$159</definedName>
    <definedName name="_vena_CashFlowS2_CashFlowB2_R_5_749088115352797184">'Cash Flow'!$T$165</definedName>
    <definedName name="_vena_CashFlowS2_CashFlowB2_R_5_749088180418248704">'Cash Flow'!$T$162</definedName>
    <definedName name="_vena_CashFlowS2_CashFlowB2_R_5_749088587086036992">'Cash Flow'!$T$171</definedName>
    <definedName name="_vena_CashFlowS2_CashFlowB2_R_5_749112547660267520">'Cash Flow'!$T$394</definedName>
    <definedName name="_vena_CashFlowS2_CashFlowB2_R_5_749112608271368192">'Cash Flow'!$T$395</definedName>
    <definedName name="_vena_CashFlowS2_CashFlowB2_R_5_764289229879115776">'Cash Flow'!$T$361</definedName>
    <definedName name="_vena_CashFlowS2_CashFlowB2_R_5_765814190010531840">'Cash Flow'!$T$164</definedName>
    <definedName name="_vena_CashFlowS2_CashFlowB2_R_5_765814447679340544">'Cash Flow'!$T$166</definedName>
    <definedName name="_vena_CashFlowS2_CashFlowB2_R_5_766526426957873152">'Cash Flow'!$T$292</definedName>
    <definedName name="_vena_CashFlowS2_CashFlowB2_R_5_820137883691253760">'Cash Flow'!$T$172</definedName>
    <definedName name="_vena_CashFlowS2_CashFlowB2_R_5_826639481931038720">'Cash Flow'!$T$173</definedName>
    <definedName name="_vena_CashFlowS2_CashFlowB2_R_5_829902262057828352">'Cash Flow'!$T$326</definedName>
    <definedName name="_vena_CashFlowS2_CashFlowB2_R_5_845143360720863232">'Cash Flow'!$T$401</definedName>
    <definedName name="_vena_CashFlowS2_CashFlowB2_R_5_851989668665229312">'Cash Flow'!$T$368</definedName>
    <definedName name="_vena_CashFlowS2_CashFlowB2_R_5_888954560046039041">'Cash Flow'!$T$167</definedName>
    <definedName name="_vena_CashFlowS2_CashFlowB2_R_5_896565875103760385">'Cash Flow'!$T$161</definedName>
    <definedName name="_vena_CashFlowS2_CashFlowB2_R_5_946970774233284608">'Cash Flow'!$T$157</definedName>
    <definedName name="_vena_CashFlowS2_CashFlowB2_R_5_951930561890746371">'Cash Flow'!$T$168</definedName>
    <definedName name="_vena_CashFlowS2_CashFlowB2_R_5_951930655779848193">'Cash Flow'!$T$169</definedName>
    <definedName name="_vena_CashFlowS2_CashFlowB2_R_5_951930778467565568">'Cash Flow'!$T$170</definedName>
    <definedName name="_vena_CashFlowS2_CashFlowB3_C_8_720177941305491604">'Cash Flow'!$AC$78</definedName>
    <definedName name="_vena_CashFlowS2_CashFlowB3_C_8_720177941305491604_1">'Cash Flow'!$AD$78</definedName>
    <definedName name="_vena_CashFlowS2_CashFlowB3_C_8_720177941305491604_10">'Cash Flow'!$AM$78</definedName>
    <definedName name="_vena_CashFlowS2_CashFlowB3_C_8_720177941305491604_11">'Cash Flow'!$AN$78</definedName>
    <definedName name="_vena_CashFlowS2_CashFlowB3_C_8_720177941305491604_12">'Cash Flow'!$AQ$78</definedName>
    <definedName name="_vena_CashFlowS2_CashFlowB3_C_8_720177941305491604_13">'Cash Flow'!$AR$78</definedName>
    <definedName name="_vena_CashFlowS2_CashFlowB3_C_8_720177941305491604_14">'Cash Flow'!$AS$78</definedName>
    <definedName name="_vena_CashFlowS2_CashFlowB3_C_8_720177941305491604_15">'Cash Flow'!$AT$78</definedName>
    <definedName name="_vena_CashFlowS2_CashFlowB3_C_8_720177941305491604_16">'Cash Flow'!$AU$78</definedName>
    <definedName name="_vena_CashFlowS2_CashFlowB3_C_8_720177941305491604_17">'Cash Flow'!$AV$78</definedName>
    <definedName name="_vena_CashFlowS2_CashFlowB3_C_8_720177941305491604_18">'Cash Flow'!$AW$78</definedName>
    <definedName name="_vena_CashFlowS2_CashFlowB3_C_8_720177941305491604_19">'Cash Flow'!$AX$78</definedName>
    <definedName name="_vena_CashFlowS2_CashFlowB3_C_8_720177941305491604_2">'Cash Flow'!$AE$78</definedName>
    <definedName name="_vena_CashFlowS2_CashFlowB3_C_8_720177941305491604_20">'Cash Flow'!$AY$78</definedName>
    <definedName name="_vena_CashFlowS2_CashFlowB3_C_8_720177941305491604_21">'Cash Flow'!$AZ$78</definedName>
    <definedName name="_vena_CashFlowS2_CashFlowB3_C_8_720177941305491604_22">'Cash Flow'!$BA$78</definedName>
    <definedName name="_vena_CashFlowS2_CashFlowB3_C_8_720177941305491604_23">'Cash Flow'!$BB$78</definedName>
    <definedName name="_vena_CashFlowS2_CashFlowB3_C_8_720177941305491604_24">'Cash Flow'!$BE$78</definedName>
    <definedName name="_vena_CashFlowS2_CashFlowB3_C_8_720177941305491604_25">'Cash Flow'!$BF$78</definedName>
    <definedName name="_vena_CashFlowS2_CashFlowB3_C_8_720177941305491604_26">'Cash Flow'!$BG$78</definedName>
    <definedName name="_vena_CashFlowS2_CashFlowB3_C_8_720177941305491604_27">'Cash Flow'!$BH$78</definedName>
    <definedName name="_vena_CashFlowS2_CashFlowB3_C_8_720177941305491604_28">'Cash Flow'!$BI$78</definedName>
    <definedName name="_vena_CashFlowS2_CashFlowB3_C_8_720177941305491604_29">'Cash Flow'!$BJ$78</definedName>
    <definedName name="_vena_CashFlowS2_CashFlowB3_C_8_720177941305491604_3">'Cash Flow'!$AF$78</definedName>
    <definedName name="_vena_CashFlowS2_CashFlowB3_C_8_720177941305491604_30">'Cash Flow'!$BK$78</definedName>
    <definedName name="_vena_CashFlowS2_CashFlowB3_C_8_720177941305491604_31">'Cash Flow'!$BL$78</definedName>
    <definedName name="_vena_CashFlowS2_CashFlowB3_C_8_720177941305491604_32">'Cash Flow'!$BM$78</definedName>
    <definedName name="_vena_CashFlowS2_CashFlowB3_C_8_720177941305491604_33">'Cash Flow'!$BN$78</definedName>
    <definedName name="_vena_CashFlowS2_CashFlowB3_C_8_720177941305491604_34">'Cash Flow'!$BO$78</definedName>
    <definedName name="_vena_CashFlowS2_CashFlowB3_C_8_720177941305491604_35">'Cash Flow'!$BP$78</definedName>
    <definedName name="_vena_CashFlowS2_CashFlowB3_C_8_720177941305491604_36">'Cash Flow'!$BS$78</definedName>
    <definedName name="_vena_CashFlowS2_CashFlowB3_C_8_720177941305491604_37">'Cash Flow'!$BT$78</definedName>
    <definedName name="_vena_CashFlowS2_CashFlowB3_C_8_720177941305491604_38">'Cash Flow'!$BU$78</definedName>
    <definedName name="_vena_CashFlowS2_CashFlowB3_C_8_720177941305491604_39">'Cash Flow'!$BV$78</definedName>
    <definedName name="_vena_CashFlowS2_CashFlowB3_C_8_720177941305491604_4">'Cash Flow'!$AG$78</definedName>
    <definedName name="_vena_CashFlowS2_CashFlowB3_C_8_720177941305491604_40">'Cash Flow'!$BW$78</definedName>
    <definedName name="_vena_CashFlowS2_CashFlowB3_C_8_720177941305491604_41">'Cash Flow'!$BX$78</definedName>
    <definedName name="_vena_CashFlowS2_CashFlowB3_C_8_720177941305491604_42">'Cash Flow'!$BY$78</definedName>
    <definedName name="_vena_CashFlowS2_CashFlowB3_C_8_720177941305491604_43">'Cash Flow'!$BZ$78</definedName>
    <definedName name="_vena_CashFlowS2_CashFlowB3_C_8_720177941305491604_44">'Cash Flow'!$CA$78</definedName>
    <definedName name="_vena_CashFlowS2_CashFlowB3_C_8_720177941305491604_45">'Cash Flow'!$CB$78</definedName>
    <definedName name="_vena_CashFlowS2_CashFlowB3_C_8_720177941305491604_46">'Cash Flow'!$CC$78</definedName>
    <definedName name="_vena_CashFlowS2_CashFlowB3_C_8_720177941305491604_47">'Cash Flow'!$CD$78</definedName>
    <definedName name="_vena_CashFlowS2_CashFlowB3_C_8_720177941305491604_48">'Cash Flow'!$CG$78</definedName>
    <definedName name="_vena_CashFlowS2_CashFlowB3_C_8_720177941305491604_49">'Cash Flow'!$CH$78</definedName>
    <definedName name="_vena_CashFlowS2_CashFlowB3_C_8_720177941305491604_5">'Cash Flow'!$AH$78</definedName>
    <definedName name="_vena_CashFlowS2_CashFlowB3_C_8_720177941305491604_50">'Cash Flow'!$CI$78</definedName>
    <definedName name="_vena_CashFlowS2_CashFlowB3_C_8_720177941305491604_51">'Cash Flow'!$CJ$78</definedName>
    <definedName name="_vena_CashFlowS2_CashFlowB3_C_8_720177941305491604_52">'Cash Flow'!$CK$78</definedName>
    <definedName name="_vena_CashFlowS2_CashFlowB3_C_8_720177941305491604_53">'Cash Flow'!$CL$78</definedName>
    <definedName name="_vena_CashFlowS2_CashFlowB3_C_8_720177941305491604_54">'Cash Flow'!$CM$78</definedName>
    <definedName name="_vena_CashFlowS2_CashFlowB3_C_8_720177941305491604_55">'Cash Flow'!$CN$78</definedName>
    <definedName name="_vena_CashFlowS2_CashFlowB3_C_8_720177941305491604_56">'Cash Flow'!$CO$78</definedName>
    <definedName name="_vena_CashFlowS2_CashFlowB3_C_8_720177941305491604_57">'Cash Flow'!$CP$78</definedName>
    <definedName name="_vena_CashFlowS2_CashFlowB3_C_8_720177941305491604_58">'Cash Flow'!$CQ$78</definedName>
    <definedName name="_vena_CashFlowS2_CashFlowB3_C_8_720177941305491604_59">'Cash Flow'!$CR$78</definedName>
    <definedName name="_vena_CashFlowS2_CashFlowB3_C_8_720177941305491604_6">'Cash Flow'!$AI$78</definedName>
    <definedName name="_vena_CashFlowS2_CashFlowB3_C_8_720177941305491604_60">'Cash Flow'!$CU$78</definedName>
    <definedName name="_vena_CashFlowS2_CashFlowB3_C_8_720177941305491604_61">'Cash Flow'!$CV$78</definedName>
    <definedName name="_vena_CashFlowS2_CashFlowB3_C_8_720177941305491604_62">'Cash Flow'!$CW$78</definedName>
    <definedName name="_vena_CashFlowS2_CashFlowB3_C_8_720177941305491604_63">'Cash Flow'!$CX$78</definedName>
    <definedName name="_vena_CashFlowS2_CashFlowB3_C_8_720177941305491604_64">'Cash Flow'!$CY$78</definedName>
    <definedName name="_vena_CashFlowS2_CashFlowB3_C_8_720177941305491604_65">'Cash Flow'!$CZ$78</definedName>
    <definedName name="_vena_CashFlowS2_CashFlowB3_C_8_720177941305491604_66">'Cash Flow'!$DA$78</definedName>
    <definedName name="_vena_CashFlowS2_CashFlowB3_C_8_720177941305491604_67">'Cash Flow'!$DB$78</definedName>
    <definedName name="_vena_CashFlowS2_CashFlowB3_C_8_720177941305491604_68">'Cash Flow'!$DC$78</definedName>
    <definedName name="_vena_CashFlowS2_CashFlowB3_C_8_720177941305491604_69">'Cash Flow'!$DD$78</definedName>
    <definedName name="_vena_CashFlowS2_CashFlowB3_C_8_720177941305491604_7">'Cash Flow'!$AJ$78</definedName>
    <definedName name="_vena_CashFlowS2_CashFlowB3_C_8_720177941305491604_70">'Cash Flow'!$DE$78</definedName>
    <definedName name="_vena_CashFlowS2_CashFlowB3_C_8_720177941305491604_71">'Cash Flow'!$DF$78</definedName>
    <definedName name="_vena_CashFlowS2_CashFlowB3_C_8_720177941305491604_8">'Cash Flow'!$AK$78</definedName>
    <definedName name="_vena_CashFlowS2_CashFlowB3_C_8_720177941305491604_9">'Cash Flow'!$AL$78</definedName>
    <definedName name="_vena_CashFlowS2_CashFlowB3_C_FV_56493ffece784c5db4cd0fd3b40a250d">'Cash Flow'!$AC$75</definedName>
    <definedName name="_vena_CashFlowS2_CashFlowB3_C_FV_56493ffece784c5db4cd0fd3b40a250d_1">'Cash Flow'!$AD$75</definedName>
    <definedName name="_vena_CashFlowS2_CashFlowB3_C_FV_56493ffece784c5db4cd0fd3b40a250d_10">'Cash Flow'!$AM$75</definedName>
    <definedName name="_vena_CashFlowS2_CashFlowB3_C_FV_56493ffece784c5db4cd0fd3b40a250d_11">'Cash Flow'!$AN$75</definedName>
    <definedName name="_vena_CashFlowS2_CashFlowB3_C_FV_56493ffece784c5db4cd0fd3b40a250d_12">'Cash Flow'!$AQ$75</definedName>
    <definedName name="_vena_CashFlowS2_CashFlowB3_C_FV_56493ffece784c5db4cd0fd3b40a250d_13">'Cash Flow'!$AR$75</definedName>
    <definedName name="_vena_CashFlowS2_CashFlowB3_C_FV_56493ffece784c5db4cd0fd3b40a250d_14">'Cash Flow'!$AS$75</definedName>
    <definedName name="_vena_CashFlowS2_CashFlowB3_C_FV_56493ffece784c5db4cd0fd3b40a250d_15">'Cash Flow'!$AT$75</definedName>
    <definedName name="_vena_CashFlowS2_CashFlowB3_C_FV_56493ffece784c5db4cd0fd3b40a250d_16">'Cash Flow'!$AU$75</definedName>
    <definedName name="_vena_CashFlowS2_CashFlowB3_C_FV_56493ffece784c5db4cd0fd3b40a250d_17">'Cash Flow'!$AV$75</definedName>
    <definedName name="_vena_CashFlowS2_CashFlowB3_C_FV_56493ffece784c5db4cd0fd3b40a250d_18">'Cash Flow'!$AW$75</definedName>
    <definedName name="_vena_CashFlowS2_CashFlowB3_C_FV_56493ffece784c5db4cd0fd3b40a250d_19">'Cash Flow'!$AX$75</definedName>
    <definedName name="_vena_CashFlowS2_CashFlowB3_C_FV_56493ffece784c5db4cd0fd3b40a250d_2">'Cash Flow'!$AE$75</definedName>
    <definedName name="_vena_CashFlowS2_CashFlowB3_C_FV_56493ffece784c5db4cd0fd3b40a250d_20">'Cash Flow'!$AY$75</definedName>
    <definedName name="_vena_CashFlowS2_CashFlowB3_C_FV_56493ffece784c5db4cd0fd3b40a250d_21">'Cash Flow'!$AZ$75</definedName>
    <definedName name="_vena_CashFlowS2_CashFlowB3_C_FV_56493ffece784c5db4cd0fd3b40a250d_22">'Cash Flow'!$BA$75</definedName>
    <definedName name="_vena_CashFlowS2_CashFlowB3_C_FV_56493ffece784c5db4cd0fd3b40a250d_23">'Cash Flow'!$BB$75</definedName>
    <definedName name="_vena_CashFlowS2_CashFlowB3_C_FV_56493ffece784c5db4cd0fd3b40a250d_24">'Cash Flow'!$BE$75</definedName>
    <definedName name="_vena_CashFlowS2_CashFlowB3_C_FV_56493ffece784c5db4cd0fd3b40a250d_25">'Cash Flow'!$BF$75</definedName>
    <definedName name="_vena_CashFlowS2_CashFlowB3_C_FV_56493ffece784c5db4cd0fd3b40a250d_26">'Cash Flow'!$BG$75</definedName>
    <definedName name="_vena_CashFlowS2_CashFlowB3_C_FV_56493ffece784c5db4cd0fd3b40a250d_27">'Cash Flow'!$BH$75</definedName>
    <definedName name="_vena_CashFlowS2_CashFlowB3_C_FV_56493ffece784c5db4cd0fd3b40a250d_28">'Cash Flow'!$BI$75</definedName>
    <definedName name="_vena_CashFlowS2_CashFlowB3_C_FV_56493ffece784c5db4cd0fd3b40a250d_29">'Cash Flow'!$BJ$75</definedName>
    <definedName name="_vena_CashFlowS2_CashFlowB3_C_FV_56493ffece784c5db4cd0fd3b40a250d_3">'Cash Flow'!$AF$75</definedName>
    <definedName name="_vena_CashFlowS2_CashFlowB3_C_FV_56493ffece784c5db4cd0fd3b40a250d_30">'Cash Flow'!$BK$75</definedName>
    <definedName name="_vena_CashFlowS2_CashFlowB3_C_FV_56493ffece784c5db4cd0fd3b40a250d_31">'Cash Flow'!$BL$75</definedName>
    <definedName name="_vena_CashFlowS2_CashFlowB3_C_FV_56493ffece784c5db4cd0fd3b40a250d_32">'Cash Flow'!$BM$75</definedName>
    <definedName name="_vena_CashFlowS2_CashFlowB3_C_FV_56493ffece784c5db4cd0fd3b40a250d_33">'Cash Flow'!$BN$75</definedName>
    <definedName name="_vena_CashFlowS2_CashFlowB3_C_FV_56493ffece784c5db4cd0fd3b40a250d_34">'Cash Flow'!$BO$75</definedName>
    <definedName name="_vena_CashFlowS2_CashFlowB3_C_FV_56493ffece784c5db4cd0fd3b40a250d_35">'Cash Flow'!$BP$75</definedName>
    <definedName name="_vena_CashFlowS2_CashFlowB3_C_FV_56493ffece784c5db4cd0fd3b40a250d_36">'Cash Flow'!$BS$75</definedName>
    <definedName name="_vena_CashFlowS2_CashFlowB3_C_FV_56493ffece784c5db4cd0fd3b40a250d_37">'Cash Flow'!$BT$75</definedName>
    <definedName name="_vena_CashFlowS2_CashFlowB3_C_FV_56493ffece784c5db4cd0fd3b40a250d_38">'Cash Flow'!$BU$75</definedName>
    <definedName name="_vena_CashFlowS2_CashFlowB3_C_FV_56493ffece784c5db4cd0fd3b40a250d_39">'Cash Flow'!$BV$75</definedName>
    <definedName name="_vena_CashFlowS2_CashFlowB3_C_FV_56493ffece784c5db4cd0fd3b40a250d_4">'Cash Flow'!$AG$75</definedName>
    <definedName name="_vena_CashFlowS2_CashFlowB3_C_FV_56493ffece784c5db4cd0fd3b40a250d_40">'Cash Flow'!$BW$75</definedName>
    <definedName name="_vena_CashFlowS2_CashFlowB3_C_FV_56493ffece784c5db4cd0fd3b40a250d_41">'Cash Flow'!$BX$75</definedName>
    <definedName name="_vena_CashFlowS2_CashFlowB3_C_FV_56493ffece784c5db4cd0fd3b40a250d_42">'Cash Flow'!$BY$75</definedName>
    <definedName name="_vena_CashFlowS2_CashFlowB3_C_FV_56493ffece784c5db4cd0fd3b40a250d_43">'Cash Flow'!$BZ$75</definedName>
    <definedName name="_vena_CashFlowS2_CashFlowB3_C_FV_56493ffece784c5db4cd0fd3b40a250d_44">'Cash Flow'!$CA$75</definedName>
    <definedName name="_vena_CashFlowS2_CashFlowB3_C_FV_56493ffece784c5db4cd0fd3b40a250d_45">'Cash Flow'!$CB$75</definedName>
    <definedName name="_vena_CashFlowS2_CashFlowB3_C_FV_56493ffece784c5db4cd0fd3b40a250d_46">'Cash Flow'!$CC$75</definedName>
    <definedName name="_vena_CashFlowS2_CashFlowB3_C_FV_56493ffece784c5db4cd0fd3b40a250d_47">'Cash Flow'!$CD$75</definedName>
    <definedName name="_vena_CashFlowS2_CashFlowB3_C_FV_56493ffece784c5db4cd0fd3b40a250d_48">'Cash Flow'!$CG$75</definedName>
    <definedName name="_vena_CashFlowS2_CashFlowB3_C_FV_56493ffece784c5db4cd0fd3b40a250d_49">'Cash Flow'!$CH$75</definedName>
    <definedName name="_vena_CashFlowS2_CashFlowB3_C_FV_56493ffece784c5db4cd0fd3b40a250d_5">'Cash Flow'!$AH$75</definedName>
    <definedName name="_vena_CashFlowS2_CashFlowB3_C_FV_56493ffece784c5db4cd0fd3b40a250d_50">'Cash Flow'!$CI$75</definedName>
    <definedName name="_vena_CashFlowS2_CashFlowB3_C_FV_56493ffece784c5db4cd0fd3b40a250d_51">'Cash Flow'!$CJ$75</definedName>
    <definedName name="_vena_CashFlowS2_CashFlowB3_C_FV_56493ffece784c5db4cd0fd3b40a250d_52">'Cash Flow'!$CK$75</definedName>
    <definedName name="_vena_CashFlowS2_CashFlowB3_C_FV_56493ffece784c5db4cd0fd3b40a250d_53">'Cash Flow'!$CL$75</definedName>
    <definedName name="_vena_CashFlowS2_CashFlowB3_C_FV_56493ffece784c5db4cd0fd3b40a250d_54">'Cash Flow'!$CM$75</definedName>
    <definedName name="_vena_CashFlowS2_CashFlowB3_C_FV_56493ffece784c5db4cd0fd3b40a250d_55">'Cash Flow'!$CN$75</definedName>
    <definedName name="_vena_CashFlowS2_CashFlowB3_C_FV_56493ffece784c5db4cd0fd3b40a250d_56">'Cash Flow'!$CO$75</definedName>
    <definedName name="_vena_CashFlowS2_CashFlowB3_C_FV_56493ffece784c5db4cd0fd3b40a250d_57">'Cash Flow'!$CP$75</definedName>
    <definedName name="_vena_CashFlowS2_CashFlowB3_C_FV_56493ffece784c5db4cd0fd3b40a250d_58">'Cash Flow'!$CQ$75</definedName>
    <definedName name="_vena_CashFlowS2_CashFlowB3_C_FV_56493ffece784c5db4cd0fd3b40a250d_59">'Cash Flow'!$CR$75</definedName>
    <definedName name="_vena_CashFlowS2_CashFlowB3_C_FV_56493ffece784c5db4cd0fd3b40a250d_6">'Cash Flow'!$AI$75</definedName>
    <definedName name="_vena_CashFlowS2_CashFlowB3_C_FV_56493ffece784c5db4cd0fd3b40a250d_60">'Cash Flow'!$CU$75</definedName>
    <definedName name="_vena_CashFlowS2_CashFlowB3_C_FV_56493ffece784c5db4cd0fd3b40a250d_61">'Cash Flow'!$CV$75</definedName>
    <definedName name="_vena_CashFlowS2_CashFlowB3_C_FV_56493ffece784c5db4cd0fd3b40a250d_62">'Cash Flow'!$CW$75</definedName>
    <definedName name="_vena_CashFlowS2_CashFlowB3_C_FV_56493ffece784c5db4cd0fd3b40a250d_63">'Cash Flow'!$CX$75</definedName>
    <definedName name="_vena_CashFlowS2_CashFlowB3_C_FV_56493ffece784c5db4cd0fd3b40a250d_64">'Cash Flow'!$CY$75</definedName>
    <definedName name="_vena_CashFlowS2_CashFlowB3_C_FV_56493ffece784c5db4cd0fd3b40a250d_65">'Cash Flow'!$CZ$75</definedName>
    <definedName name="_vena_CashFlowS2_CashFlowB3_C_FV_56493ffece784c5db4cd0fd3b40a250d_66">'Cash Flow'!$DA$75</definedName>
    <definedName name="_vena_CashFlowS2_CashFlowB3_C_FV_56493ffece784c5db4cd0fd3b40a250d_67">'Cash Flow'!$DB$75</definedName>
    <definedName name="_vena_CashFlowS2_CashFlowB3_C_FV_56493ffece784c5db4cd0fd3b40a250d_68">'Cash Flow'!$DC$75</definedName>
    <definedName name="_vena_CashFlowS2_CashFlowB3_C_FV_56493ffece784c5db4cd0fd3b40a250d_69">'Cash Flow'!$DD$75</definedName>
    <definedName name="_vena_CashFlowS2_CashFlowB3_C_FV_56493ffece784c5db4cd0fd3b40a250d_7">'Cash Flow'!$AJ$75</definedName>
    <definedName name="_vena_CashFlowS2_CashFlowB3_C_FV_56493ffece784c5db4cd0fd3b40a250d_70">'Cash Flow'!$DE$75</definedName>
    <definedName name="_vena_CashFlowS2_CashFlowB3_C_FV_56493ffece784c5db4cd0fd3b40a250d_71">'Cash Flow'!$DF$75</definedName>
    <definedName name="_vena_CashFlowS2_CashFlowB3_C_FV_56493ffece784c5db4cd0fd3b40a250d_8">'Cash Flow'!$AK$75</definedName>
    <definedName name="_vena_CashFlowS2_CashFlowB3_C_FV_56493ffece784c5db4cd0fd3b40a250d_9">'Cash Flow'!$AL$75</definedName>
    <definedName name="_vena_CashFlowS2_CashFlowB3_C_FV_a398e917565c475b8f0c5e9ebb5e002d">'Cash Flow'!$AC$76</definedName>
    <definedName name="_vena_CashFlowS2_CashFlowB3_C_FV_a398e917565c475b8f0c5e9ebb5e002d_1">'Cash Flow'!$AD$76</definedName>
    <definedName name="_vena_CashFlowS2_CashFlowB3_C_FV_a398e917565c475b8f0c5e9ebb5e002d_10">'Cash Flow'!$AM$76</definedName>
    <definedName name="_vena_CashFlowS2_CashFlowB3_C_FV_a398e917565c475b8f0c5e9ebb5e002d_11">'Cash Flow'!$AN$76</definedName>
    <definedName name="_vena_CashFlowS2_CashFlowB3_C_FV_a398e917565c475b8f0c5e9ebb5e002d_12">'Cash Flow'!$AQ$76</definedName>
    <definedName name="_vena_CashFlowS2_CashFlowB3_C_FV_a398e917565c475b8f0c5e9ebb5e002d_13">'Cash Flow'!$AR$76</definedName>
    <definedName name="_vena_CashFlowS2_CashFlowB3_C_FV_a398e917565c475b8f0c5e9ebb5e002d_14">'Cash Flow'!$AS$76</definedName>
    <definedName name="_vena_CashFlowS2_CashFlowB3_C_FV_a398e917565c475b8f0c5e9ebb5e002d_15">'Cash Flow'!$AT$76</definedName>
    <definedName name="_vena_CashFlowS2_CashFlowB3_C_FV_a398e917565c475b8f0c5e9ebb5e002d_16">'Cash Flow'!$AU$76</definedName>
    <definedName name="_vena_CashFlowS2_CashFlowB3_C_FV_a398e917565c475b8f0c5e9ebb5e002d_17">'Cash Flow'!$AV$76</definedName>
    <definedName name="_vena_CashFlowS2_CashFlowB3_C_FV_a398e917565c475b8f0c5e9ebb5e002d_18">'Cash Flow'!$AW$76</definedName>
    <definedName name="_vena_CashFlowS2_CashFlowB3_C_FV_a398e917565c475b8f0c5e9ebb5e002d_19">'Cash Flow'!$AX$76</definedName>
    <definedName name="_vena_CashFlowS2_CashFlowB3_C_FV_a398e917565c475b8f0c5e9ebb5e002d_2">'Cash Flow'!$AE$76</definedName>
    <definedName name="_vena_CashFlowS2_CashFlowB3_C_FV_a398e917565c475b8f0c5e9ebb5e002d_20">'Cash Flow'!$AY$76</definedName>
    <definedName name="_vena_CashFlowS2_CashFlowB3_C_FV_a398e917565c475b8f0c5e9ebb5e002d_21">'Cash Flow'!$AZ$76</definedName>
    <definedName name="_vena_CashFlowS2_CashFlowB3_C_FV_a398e917565c475b8f0c5e9ebb5e002d_22">'Cash Flow'!$BA$76</definedName>
    <definedName name="_vena_CashFlowS2_CashFlowB3_C_FV_a398e917565c475b8f0c5e9ebb5e002d_23">'Cash Flow'!$BB$76</definedName>
    <definedName name="_vena_CashFlowS2_CashFlowB3_C_FV_a398e917565c475b8f0c5e9ebb5e002d_24">'Cash Flow'!$BE$76</definedName>
    <definedName name="_vena_CashFlowS2_CashFlowB3_C_FV_a398e917565c475b8f0c5e9ebb5e002d_25">'Cash Flow'!$BF$76</definedName>
    <definedName name="_vena_CashFlowS2_CashFlowB3_C_FV_a398e917565c475b8f0c5e9ebb5e002d_26">'Cash Flow'!$BG$76</definedName>
    <definedName name="_vena_CashFlowS2_CashFlowB3_C_FV_a398e917565c475b8f0c5e9ebb5e002d_27">'Cash Flow'!$BH$76</definedName>
    <definedName name="_vena_CashFlowS2_CashFlowB3_C_FV_a398e917565c475b8f0c5e9ebb5e002d_28">'Cash Flow'!$BI$76</definedName>
    <definedName name="_vena_CashFlowS2_CashFlowB3_C_FV_a398e917565c475b8f0c5e9ebb5e002d_29">'Cash Flow'!$BJ$76</definedName>
    <definedName name="_vena_CashFlowS2_CashFlowB3_C_FV_a398e917565c475b8f0c5e9ebb5e002d_3">'Cash Flow'!$AF$76</definedName>
    <definedName name="_vena_CashFlowS2_CashFlowB3_C_FV_a398e917565c475b8f0c5e9ebb5e002d_30">'Cash Flow'!$BK$76</definedName>
    <definedName name="_vena_CashFlowS2_CashFlowB3_C_FV_a398e917565c475b8f0c5e9ebb5e002d_31">'Cash Flow'!$BL$76</definedName>
    <definedName name="_vena_CashFlowS2_CashFlowB3_C_FV_a398e917565c475b8f0c5e9ebb5e002d_32">'Cash Flow'!$BM$76</definedName>
    <definedName name="_vena_CashFlowS2_CashFlowB3_C_FV_a398e917565c475b8f0c5e9ebb5e002d_33">'Cash Flow'!$BN$76</definedName>
    <definedName name="_vena_CashFlowS2_CashFlowB3_C_FV_a398e917565c475b8f0c5e9ebb5e002d_34">'Cash Flow'!$BO$76</definedName>
    <definedName name="_vena_CashFlowS2_CashFlowB3_C_FV_a398e917565c475b8f0c5e9ebb5e002d_35">'Cash Flow'!$BP$76</definedName>
    <definedName name="_vena_CashFlowS2_CashFlowB3_C_FV_a398e917565c475b8f0c5e9ebb5e002d_36">'Cash Flow'!$BS$76</definedName>
    <definedName name="_vena_CashFlowS2_CashFlowB3_C_FV_a398e917565c475b8f0c5e9ebb5e002d_37">'Cash Flow'!$BT$76</definedName>
    <definedName name="_vena_CashFlowS2_CashFlowB3_C_FV_a398e917565c475b8f0c5e9ebb5e002d_38">'Cash Flow'!$BU$76</definedName>
    <definedName name="_vena_CashFlowS2_CashFlowB3_C_FV_a398e917565c475b8f0c5e9ebb5e002d_39">'Cash Flow'!$BV$76</definedName>
    <definedName name="_vena_CashFlowS2_CashFlowB3_C_FV_a398e917565c475b8f0c5e9ebb5e002d_4">'Cash Flow'!$AG$76</definedName>
    <definedName name="_vena_CashFlowS2_CashFlowB3_C_FV_a398e917565c475b8f0c5e9ebb5e002d_40">'Cash Flow'!$BW$76</definedName>
    <definedName name="_vena_CashFlowS2_CashFlowB3_C_FV_a398e917565c475b8f0c5e9ebb5e002d_41">'Cash Flow'!$BX$76</definedName>
    <definedName name="_vena_CashFlowS2_CashFlowB3_C_FV_a398e917565c475b8f0c5e9ebb5e002d_42">'Cash Flow'!$BY$76</definedName>
    <definedName name="_vena_CashFlowS2_CashFlowB3_C_FV_a398e917565c475b8f0c5e9ebb5e002d_43">'Cash Flow'!$BZ$76</definedName>
    <definedName name="_vena_CashFlowS2_CashFlowB3_C_FV_a398e917565c475b8f0c5e9ebb5e002d_44">'Cash Flow'!$CA$76</definedName>
    <definedName name="_vena_CashFlowS2_CashFlowB3_C_FV_a398e917565c475b8f0c5e9ebb5e002d_45">'Cash Flow'!$CB$76</definedName>
    <definedName name="_vena_CashFlowS2_CashFlowB3_C_FV_a398e917565c475b8f0c5e9ebb5e002d_46">'Cash Flow'!$CC$76</definedName>
    <definedName name="_vena_CashFlowS2_CashFlowB3_C_FV_a398e917565c475b8f0c5e9ebb5e002d_47">'Cash Flow'!$CD$76</definedName>
    <definedName name="_vena_CashFlowS2_CashFlowB3_C_FV_a398e917565c475b8f0c5e9ebb5e002d_48">'Cash Flow'!$CG$76</definedName>
    <definedName name="_vena_CashFlowS2_CashFlowB3_C_FV_a398e917565c475b8f0c5e9ebb5e002d_49">'Cash Flow'!$CH$76</definedName>
    <definedName name="_vena_CashFlowS2_CashFlowB3_C_FV_a398e917565c475b8f0c5e9ebb5e002d_5">'Cash Flow'!$AH$76</definedName>
    <definedName name="_vena_CashFlowS2_CashFlowB3_C_FV_a398e917565c475b8f0c5e9ebb5e002d_50">'Cash Flow'!$CI$76</definedName>
    <definedName name="_vena_CashFlowS2_CashFlowB3_C_FV_a398e917565c475b8f0c5e9ebb5e002d_51">'Cash Flow'!$CJ$76</definedName>
    <definedName name="_vena_CashFlowS2_CashFlowB3_C_FV_a398e917565c475b8f0c5e9ebb5e002d_52">'Cash Flow'!$CK$76</definedName>
    <definedName name="_vena_CashFlowS2_CashFlowB3_C_FV_a398e917565c475b8f0c5e9ebb5e002d_53">'Cash Flow'!$CL$76</definedName>
    <definedName name="_vena_CashFlowS2_CashFlowB3_C_FV_a398e917565c475b8f0c5e9ebb5e002d_54">'Cash Flow'!$CM$76</definedName>
    <definedName name="_vena_CashFlowS2_CashFlowB3_C_FV_a398e917565c475b8f0c5e9ebb5e002d_55">'Cash Flow'!$CN$76</definedName>
    <definedName name="_vena_CashFlowS2_CashFlowB3_C_FV_a398e917565c475b8f0c5e9ebb5e002d_56">'Cash Flow'!$CO$76</definedName>
    <definedName name="_vena_CashFlowS2_CashFlowB3_C_FV_a398e917565c475b8f0c5e9ebb5e002d_57">'Cash Flow'!$CP$76</definedName>
    <definedName name="_vena_CashFlowS2_CashFlowB3_C_FV_a398e917565c475b8f0c5e9ebb5e002d_58">'Cash Flow'!$CQ$76</definedName>
    <definedName name="_vena_CashFlowS2_CashFlowB3_C_FV_a398e917565c475b8f0c5e9ebb5e002d_59">'Cash Flow'!$CR$76</definedName>
    <definedName name="_vena_CashFlowS2_CashFlowB3_C_FV_a398e917565c475b8f0c5e9ebb5e002d_6">'Cash Flow'!$AI$76</definedName>
    <definedName name="_vena_CashFlowS2_CashFlowB3_C_FV_a398e917565c475b8f0c5e9ebb5e002d_60">'Cash Flow'!$CU$76</definedName>
    <definedName name="_vena_CashFlowS2_CashFlowB3_C_FV_a398e917565c475b8f0c5e9ebb5e002d_61">'Cash Flow'!$CV$76</definedName>
    <definedName name="_vena_CashFlowS2_CashFlowB3_C_FV_a398e917565c475b8f0c5e9ebb5e002d_62">'Cash Flow'!$CW$76</definedName>
    <definedName name="_vena_CashFlowS2_CashFlowB3_C_FV_a398e917565c475b8f0c5e9ebb5e002d_63">'Cash Flow'!$CX$76</definedName>
    <definedName name="_vena_CashFlowS2_CashFlowB3_C_FV_a398e917565c475b8f0c5e9ebb5e002d_64">'Cash Flow'!$CY$76</definedName>
    <definedName name="_vena_CashFlowS2_CashFlowB3_C_FV_a398e917565c475b8f0c5e9ebb5e002d_65">'Cash Flow'!$CZ$76</definedName>
    <definedName name="_vena_CashFlowS2_CashFlowB3_C_FV_a398e917565c475b8f0c5e9ebb5e002d_66">'Cash Flow'!$DA$76</definedName>
    <definedName name="_vena_CashFlowS2_CashFlowB3_C_FV_a398e917565c475b8f0c5e9ebb5e002d_67">'Cash Flow'!$DB$76</definedName>
    <definedName name="_vena_CashFlowS2_CashFlowB3_C_FV_a398e917565c475b8f0c5e9ebb5e002d_68">'Cash Flow'!$DC$76</definedName>
    <definedName name="_vena_CashFlowS2_CashFlowB3_C_FV_a398e917565c475b8f0c5e9ebb5e002d_69">'Cash Flow'!$DD$76</definedName>
    <definedName name="_vena_CashFlowS2_CashFlowB3_C_FV_a398e917565c475b8f0c5e9ebb5e002d_7">'Cash Flow'!$AJ$76</definedName>
    <definedName name="_vena_CashFlowS2_CashFlowB3_C_FV_a398e917565c475b8f0c5e9ebb5e002d_70">'Cash Flow'!$DE$76</definedName>
    <definedName name="_vena_CashFlowS2_CashFlowB3_C_FV_a398e917565c475b8f0c5e9ebb5e002d_71">'Cash Flow'!$DF$76</definedName>
    <definedName name="_vena_CashFlowS2_CashFlowB3_C_FV_a398e917565c475b8f0c5e9ebb5e002d_8">'Cash Flow'!$AK$76</definedName>
    <definedName name="_vena_CashFlowS2_CashFlowB3_C_FV_a398e917565c475b8f0c5e9ebb5e002d_9">'Cash Flow'!$AL$76</definedName>
    <definedName name="_vena_CashFlowS2_CashFlowB3_C_FV_e1c3a244dc3d4f149ecdf7d748811086">'Cash Flow'!$AC$77</definedName>
    <definedName name="_vena_CashFlowS2_CashFlowB3_C_FV_e1c3a244dc3d4f149ecdf7d748811086_1">'Cash Flow'!$AD$77</definedName>
    <definedName name="_vena_CashFlowS2_CashFlowB3_C_FV_e1c3a244dc3d4f149ecdf7d748811086_10">'Cash Flow'!$AM$77</definedName>
    <definedName name="_vena_CashFlowS2_CashFlowB3_C_FV_e1c3a244dc3d4f149ecdf7d748811086_11">'Cash Flow'!$AN$77</definedName>
    <definedName name="_vena_CashFlowS2_CashFlowB3_C_FV_e1c3a244dc3d4f149ecdf7d748811086_12">'Cash Flow'!$AQ$77</definedName>
    <definedName name="_vena_CashFlowS2_CashFlowB3_C_FV_e1c3a244dc3d4f149ecdf7d748811086_13">'Cash Flow'!$AR$77</definedName>
    <definedName name="_vena_CashFlowS2_CashFlowB3_C_FV_e1c3a244dc3d4f149ecdf7d748811086_14">'Cash Flow'!$AS$77</definedName>
    <definedName name="_vena_CashFlowS2_CashFlowB3_C_FV_e1c3a244dc3d4f149ecdf7d748811086_15">'Cash Flow'!$AT$77</definedName>
    <definedName name="_vena_CashFlowS2_CashFlowB3_C_FV_e1c3a244dc3d4f149ecdf7d748811086_16">'Cash Flow'!$AU$77</definedName>
    <definedName name="_vena_CashFlowS2_CashFlowB3_C_FV_e1c3a244dc3d4f149ecdf7d748811086_17">'Cash Flow'!$AV$77</definedName>
    <definedName name="_vena_CashFlowS2_CashFlowB3_C_FV_e1c3a244dc3d4f149ecdf7d748811086_18">'Cash Flow'!$AW$77</definedName>
    <definedName name="_vena_CashFlowS2_CashFlowB3_C_FV_e1c3a244dc3d4f149ecdf7d748811086_19">'Cash Flow'!$AX$77</definedName>
    <definedName name="_vena_CashFlowS2_CashFlowB3_C_FV_e1c3a244dc3d4f149ecdf7d748811086_2">'Cash Flow'!$AE$77</definedName>
    <definedName name="_vena_CashFlowS2_CashFlowB3_C_FV_e1c3a244dc3d4f149ecdf7d748811086_20">'Cash Flow'!$AY$77</definedName>
    <definedName name="_vena_CashFlowS2_CashFlowB3_C_FV_e1c3a244dc3d4f149ecdf7d748811086_21">'Cash Flow'!$AZ$77</definedName>
    <definedName name="_vena_CashFlowS2_CashFlowB3_C_FV_e1c3a244dc3d4f149ecdf7d748811086_22">'Cash Flow'!$BA$77</definedName>
    <definedName name="_vena_CashFlowS2_CashFlowB3_C_FV_e1c3a244dc3d4f149ecdf7d748811086_23">'Cash Flow'!$BB$77</definedName>
    <definedName name="_vena_CashFlowS2_CashFlowB3_C_FV_e1c3a244dc3d4f149ecdf7d748811086_24">'Cash Flow'!$BE$77</definedName>
    <definedName name="_vena_CashFlowS2_CashFlowB3_C_FV_e1c3a244dc3d4f149ecdf7d748811086_25">'Cash Flow'!$BF$77</definedName>
    <definedName name="_vena_CashFlowS2_CashFlowB3_C_FV_e1c3a244dc3d4f149ecdf7d748811086_26">'Cash Flow'!$BG$77</definedName>
    <definedName name="_vena_CashFlowS2_CashFlowB3_C_FV_e1c3a244dc3d4f149ecdf7d748811086_27">'Cash Flow'!$BH$77</definedName>
    <definedName name="_vena_CashFlowS2_CashFlowB3_C_FV_e1c3a244dc3d4f149ecdf7d748811086_28">'Cash Flow'!$BI$77</definedName>
    <definedName name="_vena_CashFlowS2_CashFlowB3_C_FV_e1c3a244dc3d4f149ecdf7d748811086_29">'Cash Flow'!$BJ$77</definedName>
    <definedName name="_vena_CashFlowS2_CashFlowB3_C_FV_e1c3a244dc3d4f149ecdf7d748811086_3">'Cash Flow'!$AF$77</definedName>
    <definedName name="_vena_CashFlowS2_CashFlowB3_C_FV_e1c3a244dc3d4f149ecdf7d748811086_30">'Cash Flow'!$BK$77</definedName>
    <definedName name="_vena_CashFlowS2_CashFlowB3_C_FV_e1c3a244dc3d4f149ecdf7d748811086_31">'Cash Flow'!$BL$77</definedName>
    <definedName name="_vena_CashFlowS2_CashFlowB3_C_FV_e1c3a244dc3d4f149ecdf7d748811086_32">'Cash Flow'!$BM$77</definedName>
    <definedName name="_vena_CashFlowS2_CashFlowB3_C_FV_e1c3a244dc3d4f149ecdf7d748811086_33">'Cash Flow'!$BN$77</definedName>
    <definedName name="_vena_CashFlowS2_CashFlowB3_C_FV_e1c3a244dc3d4f149ecdf7d748811086_34">'Cash Flow'!$BO$77</definedName>
    <definedName name="_vena_CashFlowS2_CashFlowB3_C_FV_e1c3a244dc3d4f149ecdf7d748811086_35">'Cash Flow'!$BP$77</definedName>
    <definedName name="_vena_CashFlowS2_CashFlowB3_C_FV_e1c3a244dc3d4f149ecdf7d748811086_36">'Cash Flow'!$BS$77</definedName>
    <definedName name="_vena_CashFlowS2_CashFlowB3_C_FV_e1c3a244dc3d4f149ecdf7d748811086_37">'Cash Flow'!$BT$77</definedName>
    <definedName name="_vena_CashFlowS2_CashFlowB3_C_FV_e1c3a244dc3d4f149ecdf7d748811086_38">'Cash Flow'!$BU$77</definedName>
    <definedName name="_vena_CashFlowS2_CashFlowB3_C_FV_e1c3a244dc3d4f149ecdf7d748811086_39">'Cash Flow'!$BV$77</definedName>
    <definedName name="_vena_CashFlowS2_CashFlowB3_C_FV_e1c3a244dc3d4f149ecdf7d748811086_4">'Cash Flow'!$AG$77</definedName>
    <definedName name="_vena_CashFlowS2_CashFlowB3_C_FV_e1c3a244dc3d4f149ecdf7d748811086_40">'Cash Flow'!$BW$77</definedName>
    <definedName name="_vena_CashFlowS2_CashFlowB3_C_FV_e1c3a244dc3d4f149ecdf7d748811086_41">'Cash Flow'!$BX$77</definedName>
    <definedName name="_vena_CashFlowS2_CashFlowB3_C_FV_e1c3a244dc3d4f149ecdf7d748811086_42">'Cash Flow'!$BY$77</definedName>
    <definedName name="_vena_CashFlowS2_CashFlowB3_C_FV_e1c3a244dc3d4f149ecdf7d748811086_43">'Cash Flow'!$BZ$77</definedName>
    <definedName name="_vena_CashFlowS2_CashFlowB3_C_FV_e1c3a244dc3d4f149ecdf7d748811086_44">'Cash Flow'!$CA$77</definedName>
    <definedName name="_vena_CashFlowS2_CashFlowB3_C_FV_e1c3a244dc3d4f149ecdf7d748811086_45">'Cash Flow'!$CB$77</definedName>
    <definedName name="_vena_CashFlowS2_CashFlowB3_C_FV_e1c3a244dc3d4f149ecdf7d748811086_46">'Cash Flow'!$CC$77</definedName>
    <definedName name="_vena_CashFlowS2_CashFlowB3_C_FV_e1c3a244dc3d4f149ecdf7d748811086_47">'Cash Flow'!$CD$77</definedName>
    <definedName name="_vena_CashFlowS2_CashFlowB3_C_FV_e1c3a244dc3d4f149ecdf7d748811086_48">'Cash Flow'!$CG$77</definedName>
    <definedName name="_vena_CashFlowS2_CashFlowB3_C_FV_e1c3a244dc3d4f149ecdf7d748811086_49">'Cash Flow'!$CH$77</definedName>
    <definedName name="_vena_CashFlowS2_CashFlowB3_C_FV_e1c3a244dc3d4f149ecdf7d748811086_5">'Cash Flow'!$AH$77</definedName>
    <definedName name="_vena_CashFlowS2_CashFlowB3_C_FV_e1c3a244dc3d4f149ecdf7d748811086_50">'Cash Flow'!$CI$77</definedName>
    <definedName name="_vena_CashFlowS2_CashFlowB3_C_FV_e1c3a244dc3d4f149ecdf7d748811086_51">'Cash Flow'!$CJ$77</definedName>
    <definedName name="_vena_CashFlowS2_CashFlowB3_C_FV_e1c3a244dc3d4f149ecdf7d748811086_52">'Cash Flow'!$CK$77</definedName>
    <definedName name="_vena_CashFlowS2_CashFlowB3_C_FV_e1c3a244dc3d4f149ecdf7d748811086_53">'Cash Flow'!$CL$77</definedName>
    <definedName name="_vena_CashFlowS2_CashFlowB3_C_FV_e1c3a244dc3d4f149ecdf7d748811086_54">'Cash Flow'!$CM$77</definedName>
    <definedName name="_vena_CashFlowS2_CashFlowB3_C_FV_e1c3a244dc3d4f149ecdf7d748811086_55">'Cash Flow'!$CN$77</definedName>
    <definedName name="_vena_CashFlowS2_CashFlowB3_C_FV_e1c3a244dc3d4f149ecdf7d748811086_56">'Cash Flow'!$CO$77</definedName>
    <definedName name="_vena_CashFlowS2_CashFlowB3_C_FV_e1c3a244dc3d4f149ecdf7d748811086_57">'Cash Flow'!$CP$77</definedName>
    <definedName name="_vena_CashFlowS2_CashFlowB3_C_FV_e1c3a244dc3d4f149ecdf7d748811086_58">'Cash Flow'!$CQ$77</definedName>
    <definedName name="_vena_CashFlowS2_CashFlowB3_C_FV_e1c3a244dc3d4f149ecdf7d748811086_59">'Cash Flow'!$CR$77</definedName>
    <definedName name="_vena_CashFlowS2_CashFlowB3_C_FV_e1c3a244dc3d4f149ecdf7d748811086_6">'Cash Flow'!$AI$77</definedName>
    <definedName name="_vena_CashFlowS2_CashFlowB3_C_FV_e1c3a244dc3d4f149ecdf7d748811086_60">'Cash Flow'!$CU$77</definedName>
    <definedName name="_vena_CashFlowS2_CashFlowB3_C_FV_e1c3a244dc3d4f149ecdf7d748811086_61">'Cash Flow'!$CV$77</definedName>
    <definedName name="_vena_CashFlowS2_CashFlowB3_C_FV_e1c3a244dc3d4f149ecdf7d748811086_62">'Cash Flow'!$CW$77</definedName>
    <definedName name="_vena_CashFlowS2_CashFlowB3_C_FV_e1c3a244dc3d4f149ecdf7d748811086_63">'Cash Flow'!$CX$77</definedName>
    <definedName name="_vena_CashFlowS2_CashFlowB3_C_FV_e1c3a244dc3d4f149ecdf7d748811086_64">'Cash Flow'!$CY$77</definedName>
    <definedName name="_vena_CashFlowS2_CashFlowB3_C_FV_e1c3a244dc3d4f149ecdf7d748811086_65">'Cash Flow'!$CZ$77</definedName>
    <definedName name="_vena_CashFlowS2_CashFlowB3_C_FV_e1c3a244dc3d4f149ecdf7d748811086_66">'Cash Flow'!$DA$77</definedName>
    <definedName name="_vena_CashFlowS2_CashFlowB3_C_FV_e1c3a244dc3d4f149ecdf7d748811086_67">'Cash Flow'!$DB$77</definedName>
    <definedName name="_vena_CashFlowS2_CashFlowB3_C_FV_e1c3a244dc3d4f149ecdf7d748811086_68">'Cash Flow'!$DC$77</definedName>
    <definedName name="_vena_CashFlowS2_CashFlowB3_C_FV_e1c3a244dc3d4f149ecdf7d748811086_69">'Cash Flow'!$DD$77</definedName>
    <definedName name="_vena_CashFlowS2_CashFlowB3_C_FV_e1c3a244dc3d4f149ecdf7d748811086_7">'Cash Flow'!$AJ$77</definedName>
    <definedName name="_vena_CashFlowS2_CashFlowB3_C_FV_e1c3a244dc3d4f149ecdf7d748811086_70">'Cash Flow'!$DE$77</definedName>
    <definedName name="_vena_CashFlowS2_CashFlowB3_C_FV_e1c3a244dc3d4f149ecdf7d748811086_71">'Cash Flow'!$DF$77</definedName>
    <definedName name="_vena_CashFlowS2_CashFlowB3_C_FV_e1c3a244dc3d4f149ecdf7d748811086_8">'Cash Flow'!$AK$77</definedName>
    <definedName name="_vena_CashFlowS2_CashFlowB3_C_FV_e1c3a244dc3d4f149ecdf7d748811086_9">'Cash Flow'!$AL$77</definedName>
    <definedName name="_vena_CashFlowS2_CashFlowB3_R_5_720177941099970567">'Cash Flow'!$U$426</definedName>
    <definedName name="_vena_CashFlowS2_CashFlowB3_R_5_720177941099970571">'Cash Flow'!$U$425</definedName>
    <definedName name="_vena_CashFlowS2_CashFlowB3_R_5_720177941129330781">'Cash Flow'!$U$422</definedName>
    <definedName name="_vena_CashFlowS2_CashFlowB3_R_5_720177941129330793">'Cash Flow'!$U$424</definedName>
    <definedName name="_vena_CashFlowS2_CashFlowB3_R_5_720177941129330845">'Cash Flow'!$U$429</definedName>
    <definedName name="_vena_CashFlowS2_CashFlowB3_R_5_720177941129330848">'Cash Flow'!$U$423</definedName>
    <definedName name="_vena_CashFlowS2_CashFlowB3_R_5_720177941133525121">'Cash Flow'!$U$419</definedName>
    <definedName name="_vena_CashFlowS2_CashFlowB3_R_5_720177941133525129">'Cash Flow'!$U$420</definedName>
    <definedName name="_vena_CashFlowS2_CashFlowB3_R_5_720177941137719307">'Cash Flow'!$U$430</definedName>
    <definedName name="_vena_CashFlowS2_CashFlowB3_R_5_720177941137719420">'Cash Flow'!$U$427</definedName>
    <definedName name="_vena_CashFlowS2_CashFlowB3_R_5_733477287828389888">'Cash Flow'!$U$428</definedName>
    <definedName name="_vena_CashFlowS2_CashFlowB3_R_5_733477515616583680">'Cash Flow'!$U$421</definedName>
    <definedName name="_vena_CashFlowS2_CashFlowB4_C_8_720177941305491604">'Cash Flow'!$AC$82</definedName>
    <definedName name="_vena_CashFlowS2_CashFlowB4_C_8_720177941305491604_1">'Cash Flow'!$AD$82</definedName>
    <definedName name="_vena_CashFlowS2_CashFlowB4_C_8_720177941305491604_10">'Cash Flow'!$AM$82</definedName>
    <definedName name="_vena_CashFlowS2_CashFlowB4_C_8_720177941305491604_11">'Cash Flow'!$AN$82</definedName>
    <definedName name="_vena_CashFlowS2_CashFlowB4_C_8_720177941305491604_2">'Cash Flow'!$AE$82</definedName>
    <definedName name="_vena_CashFlowS2_CashFlowB4_C_8_720177941305491604_3">'Cash Flow'!$AF$82</definedName>
    <definedName name="_vena_CashFlowS2_CashFlowB4_C_8_720177941305491604_4">'Cash Flow'!$AG$82</definedName>
    <definedName name="_vena_CashFlowS2_CashFlowB4_C_8_720177941305491604_5">'Cash Flow'!$AH$82</definedName>
    <definedName name="_vena_CashFlowS2_CashFlowB4_C_8_720177941305491604_6">'Cash Flow'!$AI$82</definedName>
    <definedName name="_vena_CashFlowS2_CashFlowB4_C_8_720177941305491604_7">'Cash Flow'!$AJ$82</definedName>
    <definedName name="_vena_CashFlowS2_CashFlowB4_C_8_720177941305491604_8">'Cash Flow'!$AK$82</definedName>
    <definedName name="_vena_CashFlowS2_CashFlowB4_C_8_720177941305491604_9">'Cash Flow'!$AL$82</definedName>
    <definedName name="_vena_CashFlowS2_CashFlowB4_C_FV_56493ffece784c5db4cd0fd3b40a250d">'Cash Flow'!$AC$79</definedName>
    <definedName name="_vena_CashFlowS2_CashFlowB4_C_FV_56493ffece784c5db4cd0fd3b40a250d_1">'Cash Flow'!$AD$79</definedName>
    <definedName name="_vena_CashFlowS2_CashFlowB4_C_FV_56493ffece784c5db4cd0fd3b40a250d_10">'Cash Flow'!$AM$79</definedName>
    <definedName name="_vena_CashFlowS2_CashFlowB4_C_FV_56493ffece784c5db4cd0fd3b40a250d_11">'Cash Flow'!$AN$79</definedName>
    <definedName name="_vena_CashFlowS2_CashFlowB4_C_FV_56493ffece784c5db4cd0fd3b40a250d_2">'Cash Flow'!$AE$79</definedName>
    <definedName name="_vena_CashFlowS2_CashFlowB4_C_FV_56493ffece784c5db4cd0fd3b40a250d_3">'Cash Flow'!$AF$79</definedName>
    <definedName name="_vena_CashFlowS2_CashFlowB4_C_FV_56493ffece784c5db4cd0fd3b40a250d_4">'Cash Flow'!$AG$79</definedName>
    <definedName name="_vena_CashFlowS2_CashFlowB4_C_FV_56493ffece784c5db4cd0fd3b40a250d_5">'Cash Flow'!$AH$79</definedName>
    <definedName name="_vena_CashFlowS2_CashFlowB4_C_FV_56493ffece784c5db4cd0fd3b40a250d_6">'Cash Flow'!$AI$79</definedName>
    <definedName name="_vena_CashFlowS2_CashFlowB4_C_FV_56493ffece784c5db4cd0fd3b40a250d_7">'Cash Flow'!$AJ$79</definedName>
    <definedName name="_vena_CashFlowS2_CashFlowB4_C_FV_56493ffece784c5db4cd0fd3b40a250d_8">'Cash Flow'!$AK$79</definedName>
    <definedName name="_vena_CashFlowS2_CashFlowB4_C_FV_56493ffece784c5db4cd0fd3b40a250d_9">'Cash Flow'!$AL$79</definedName>
    <definedName name="_vena_CashFlowS2_CashFlowB4_C_FV_a398e917565c475b8f0c5e9ebb5e002d">'Cash Flow'!$AC$80</definedName>
    <definedName name="_vena_CashFlowS2_CashFlowB4_C_FV_a398e917565c475b8f0c5e9ebb5e002d_1">'Cash Flow'!$AD$80</definedName>
    <definedName name="_vena_CashFlowS2_CashFlowB4_C_FV_a398e917565c475b8f0c5e9ebb5e002d_10">'Cash Flow'!$AM$80</definedName>
    <definedName name="_vena_CashFlowS2_CashFlowB4_C_FV_a398e917565c475b8f0c5e9ebb5e002d_11">'Cash Flow'!$AN$80</definedName>
    <definedName name="_vena_CashFlowS2_CashFlowB4_C_FV_a398e917565c475b8f0c5e9ebb5e002d_2">'Cash Flow'!$AE$80</definedName>
    <definedName name="_vena_CashFlowS2_CashFlowB4_C_FV_a398e917565c475b8f0c5e9ebb5e002d_3">'Cash Flow'!$AF$80</definedName>
    <definedName name="_vena_CashFlowS2_CashFlowB4_C_FV_a398e917565c475b8f0c5e9ebb5e002d_4">'Cash Flow'!$AG$80</definedName>
    <definedName name="_vena_CashFlowS2_CashFlowB4_C_FV_a398e917565c475b8f0c5e9ebb5e002d_5">'Cash Flow'!$AH$80</definedName>
    <definedName name="_vena_CashFlowS2_CashFlowB4_C_FV_a398e917565c475b8f0c5e9ebb5e002d_6">'Cash Flow'!$AI$80</definedName>
    <definedName name="_vena_CashFlowS2_CashFlowB4_C_FV_a398e917565c475b8f0c5e9ebb5e002d_7">'Cash Flow'!$AJ$80</definedName>
    <definedName name="_vena_CashFlowS2_CashFlowB4_C_FV_a398e917565c475b8f0c5e9ebb5e002d_8">'Cash Flow'!$AK$80</definedName>
    <definedName name="_vena_CashFlowS2_CashFlowB4_C_FV_a398e917565c475b8f0c5e9ebb5e002d_9">'Cash Flow'!$AL$80</definedName>
    <definedName name="_vena_CashFlowS2_CashFlowB4_C_FV_e1c3a244dc3d4f149ecdf7d748811086">'Cash Flow'!$AC$81</definedName>
    <definedName name="_vena_CashFlowS2_CashFlowB4_C_FV_e1c3a244dc3d4f149ecdf7d748811086_1">'Cash Flow'!$AD$81</definedName>
    <definedName name="_vena_CashFlowS2_CashFlowB4_C_FV_e1c3a244dc3d4f149ecdf7d748811086_10">'Cash Flow'!$AM$81</definedName>
    <definedName name="_vena_CashFlowS2_CashFlowB4_C_FV_e1c3a244dc3d4f149ecdf7d748811086_11">'Cash Flow'!$AN$81</definedName>
    <definedName name="_vena_CashFlowS2_CashFlowB4_C_FV_e1c3a244dc3d4f149ecdf7d748811086_2">'Cash Flow'!$AE$81</definedName>
    <definedName name="_vena_CashFlowS2_CashFlowB4_C_FV_e1c3a244dc3d4f149ecdf7d748811086_3">'Cash Flow'!$AF$81</definedName>
    <definedName name="_vena_CashFlowS2_CashFlowB4_C_FV_e1c3a244dc3d4f149ecdf7d748811086_4">'Cash Flow'!$AG$81</definedName>
    <definedName name="_vena_CashFlowS2_CashFlowB4_C_FV_e1c3a244dc3d4f149ecdf7d748811086_5">'Cash Flow'!$AH$81</definedName>
    <definedName name="_vena_CashFlowS2_CashFlowB4_C_FV_e1c3a244dc3d4f149ecdf7d748811086_6">'Cash Flow'!$AI$81</definedName>
    <definedName name="_vena_CashFlowS2_CashFlowB4_C_FV_e1c3a244dc3d4f149ecdf7d748811086_7">'Cash Flow'!$AJ$81</definedName>
    <definedName name="_vena_CashFlowS2_CashFlowB4_C_FV_e1c3a244dc3d4f149ecdf7d748811086_8">'Cash Flow'!$AK$81</definedName>
    <definedName name="_vena_CashFlowS2_CashFlowB4_C_FV_e1c3a244dc3d4f149ecdf7d748811086_9">'Cash Flow'!$AL$81</definedName>
    <definedName name="_vena_CashFlowS2_CashFlowB4_R_5_720177941120942100">'Cash Flow'!$V$107</definedName>
    <definedName name="_vena_CashFlowS2_P_6_720177941255159927" comment="*">'Cash Flow'!$O$64</definedName>
    <definedName name="_vena_CashFlowS2_P_7_720177941267742850" comment="*">'Cash Flow'!$O$65</definedName>
    <definedName name="_vena_CashFlowS2_P_FV_e3545e3dcc52420a84dcdae3a23a4597" comment="*">'Cash Flow'!$O$60</definedName>
    <definedName name="_vena_CashFlowS3_CashFlowB6_C_8_720177941309685782">'Cash Flow'!$AB$88</definedName>
    <definedName name="_vena_CashFlowS3_CashFlowB6_C_FV_56493ffece784c5db4cd0fd3b40a250d">'Cash Flow'!$AB$87</definedName>
    <definedName name="_vena_CashFlowS3_CashFlowB6_R_FV_42f34b52efc14701904e2bd69b949ebb">'Cash Flow'!$X$114</definedName>
    <definedName name="_vena_CashFlowS3_CashFlowB6_R_FV_42f34b52efc14701904e2bd69b949ebb_151">'Cash Flow'!$X$200</definedName>
    <definedName name="_vena_CashFlowS3_CashFlowB6_R_FV_42f34b52efc14701904e2bd69b949ebb_152">'Cash Flow'!$X$261</definedName>
    <definedName name="_vena_CashFlowS3_CashFlowB6_R_FV_42f34b52efc14701904e2bd69b949ebb_153">'Cash Flow'!$X$277</definedName>
    <definedName name="_vena_CashFlowS3_CashFlowB6_R_FV_42f34b52efc14701904e2bd69b949ebb_154">'Cash Flow'!$X$302</definedName>
    <definedName name="_vena_CashFlowS3_CashFlowB6_R_FV_42f34b52efc14701904e2bd69b949ebb_155">'Cash Flow'!$X$323</definedName>
    <definedName name="_vena_CashFlowS3_CashFlowB6_R_FV_42f34b52efc14701904e2bd69b949ebb_156">'Cash Flow'!$X$357</definedName>
    <definedName name="_vena_CashFlowS3_CashFlowB6_R_FV_42f34b52efc14701904e2bd69b949ebb_158">'Cash Flow'!$X$374</definedName>
    <definedName name="_vena_CashFlowS3_CashFlowB6_R_FV_42f34b52efc14701904e2bd69b949ebb_160">'Cash Flow'!$X$182</definedName>
    <definedName name="_vena_CashFlowS3_CashFlowB6_R_FV_42f34b52efc14701904e2bd69b949ebb_161">'Cash Flow'!$X$190</definedName>
    <definedName name="_vena_CashFlowS3_CashFlowB6_R_FV_42f34b52efc14701904e2bd69b949ebb_162">'Cash Flow'!$X$389</definedName>
    <definedName name="_vena_CashFlowS3_CashFlowB6_R_FV_42f34b52efc14701904e2bd69b949ebb_163">'Cash Flow'!$X$407</definedName>
    <definedName name="_vena_CashFlowS3_CashFlowB6_R_FV_42f34b52efc14701904e2bd69b949ebb_164">'Cash Flow'!$X$408</definedName>
    <definedName name="_vena_CashFlowS3_CashFlowB6_R_FV_42f34b52efc14701904e2bd69b949ebb_165">'Cash Flow'!$X$409</definedName>
    <definedName name="_vena_CashFlowS3_CashFlowB6_R_FV_42f34b52efc14701904e2bd69b949ebb_166">'Cash Flow'!$X$410</definedName>
    <definedName name="_vena_CashFlowS3_CashFlowB6_R_FV_42f34b52efc14701904e2bd69b949ebb_167">'Cash Flow'!$X$411</definedName>
    <definedName name="_vena_CashFlowS3_CashFlowB6_R_FV_42f34b52efc14701904e2bd69b949ebb_168">'Cash Flow'!$X$390</definedName>
    <definedName name="_vena_CashFlowS3_CashFlowB6_R_FV_42f34b52efc14701904e2bd69b949ebb_169">'Cash Flow'!$X$391</definedName>
    <definedName name="_vena_CashFlowS3_CashFlowB6_R_FV_42f34b52efc14701904e2bd69b949ebb_170">'Cash Flow'!$X$392</definedName>
    <definedName name="_vena_CashFlowS3_CashFlowB6_R_FV_42f34b52efc14701904e2bd69b949ebb_171">'Cash Flow'!$X$393</definedName>
    <definedName name="_vena_CashFlowS3_CashFlowB6_R_FV_42f34b52efc14701904e2bd69b949ebb_172">'Cash Flow'!$X$394</definedName>
    <definedName name="_vena_CashFlowS3_CashFlowB6_R_FV_42f34b52efc14701904e2bd69b949ebb_173">'Cash Flow'!$X$395</definedName>
    <definedName name="_vena_CashFlowS3_CashFlowB6_R_FV_42f34b52efc14701904e2bd69b949ebb_174">'Cash Flow'!$X$396</definedName>
    <definedName name="_vena_CashFlowS3_CashFlowB6_R_FV_42f34b52efc14701904e2bd69b949ebb_175">'Cash Flow'!$X$397</definedName>
    <definedName name="_vena_CashFlowS3_CashFlowB6_R_FV_42f34b52efc14701904e2bd69b949ebb_176">'Cash Flow'!$X$398</definedName>
    <definedName name="_vena_CashFlowS3_CashFlowB6_R_FV_42f34b52efc14701904e2bd69b949ebb_177">'Cash Flow'!$X$399</definedName>
    <definedName name="_vena_CashFlowS3_CashFlowB6_R_FV_42f34b52efc14701904e2bd69b949ebb_178">'Cash Flow'!$X$400</definedName>
    <definedName name="_vena_CashFlowS3_CashFlowB6_R_FV_42f34b52efc14701904e2bd69b949ebb_179">'Cash Flow'!$X$402</definedName>
    <definedName name="_vena_CashFlowS3_CashFlowB6_R_FV_42f34b52efc14701904e2bd69b949ebb_180">'Cash Flow'!$X$375</definedName>
    <definedName name="_vena_CashFlowS3_CashFlowB6_R_FV_42f34b52efc14701904e2bd69b949ebb_181">'Cash Flow'!$X$376</definedName>
    <definedName name="_vena_CashFlowS3_CashFlowB6_R_FV_42f34b52efc14701904e2bd69b949ebb_182">'Cash Flow'!$X$377</definedName>
    <definedName name="_vena_CashFlowS3_CashFlowB6_R_FV_42f34b52efc14701904e2bd69b949ebb_183">'Cash Flow'!$X$378</definedName>
    <definedName name="_vena_CashFlowS3_CashFlowB6_R_FV_42f34b52efc14701904e2bd69b949ebb_184">'Cash Flow'!$X$379</definedName>
    <definedName name="_vena_CashFlowS3_CashFlowB6_R_FV_42f34b52efc14701904e2bd69b949ebb_185">'Cash Flow'!$X$380</definedName>
    <definedName name="_vena_CashFlowS3_CashFlowB6_R_FV_42f34b52efc14701904e2bd69b949ebb_186">'Cash Flow'!$X$381</definedName>
    <definedName name="_vena_CashFlowS3_CashFlowB6_R_FV_42f34b52efc14701904e2bd69b949ebb_187">'Cash Flow'!$X$382</definedName>
    <definedName name="_vena_CashFlowS3_CashFlowB6_R_FV_42f34b52efc14701904e2bd69b949ebb_188">'Cash Flow'!$X$383</definedName>
    <definedName name="_vena_CashFlowS3_CashFlowB6_R_FV_42f34b52efc14701904e2bd69b949ebb_189">'Cash Flow'!$X$384</definedName>
    <definedName name="_vena_CashFlowS3_CashFlowB6_R_FV_42f34b52efc14701904e2bd69b949ebb_190">'Cash Flow'!$X$358</definedName>
    <definedName name="_vena_CashFlowS3_CashFlowB6_R_FV_42f34b52efc14701904e2bd69b949ebb_191">'Cash Flow'!$X$359</definedName>
    <definedName name="_vena_CashFlowS3_CashFlowB6_R_FV_42f34b52efc14701904e2bd69b949ebb_192">'Cash Flow'!$X$360</definedName>
    <definedName name="_vena_CashFlowS3_CashFlowB6_R_FV_42f34b52efc14701904e2bd69b949ebb_193">'Cash Flow'!$X$361</definedName>
    <definedName name="_vena_CashFlowS3_CashFlowB6_R_FV_42f34b52efc14701904e2bd69b949ebb_194">'Cash Flow'!$X$362</definedName>
    <definedName name="_vena_CashFlowS3_CashFlowB6_R_FV_42f34b52efc14701904e2bd69b949ebb_195">'Cash Flow'!$X$363</definedName>
    <definedName name="_vena_CashFlowS3_CashFlowB6_R_FV_42f34b52efc14701904e2bd69b949ebb_196">'Cash Flow'!$X$364</definedName>
    <definedName name="_vena_CashFlowS3_CashFlowB6_R_FV_42f34b52efc14701904e2bd69b949ebb_197">'Cash Flow'!$X$365</definedName>
    <definedName name="_vena_CashFlowS3_CashFlowB6_R_FV_42f34b52efc14701904e2bd69b949ebb_198">'Cash Flow'!$X$366</definedName>
    <definedName name="_vena_CashFlowS3_CashFlowB6_R_FV_42f34b52efc14701904e2bd69b949ebb_199">'Cash Flow'!$X$367</definedName>
    <definedName name="_vena_CashFlowS3_CashFlowB6_R_FV_42f34b52efc14701904e2bd69b949ebb_200">'Cash Flow'!$X$369</definedName>
    <definedName name="_vena_CashFlowS3_CashFlowB6_R_FV_42f34b52efc14701904e2bd69b949ebb_201">'Cash Flow'!$X$324</definedName>
    <definedName name="_vena_CashFlowS3_CashFlowB6_R_FV_42f34b52efc14701904e2bd69b949ebb_202">'Cash Flow'!$X$325</definedName>
    <definedName name="_vena_CashFlowS3_CashFlowB6_R_FV_42f34b52efc14701904e2bd69b949ebb_203">'Cash Flow'!$X$327</definedName>
    <definedName name="_vena_CashFlowS3_CashFlowB6_R_FV_42f34b52efc14701904e2bd69b949ebb_204">'Cash Flow'!$X$328</definedName>
    <definedName name="_vena_CashFlowS3_CashFlowB6_R_FV_42f34b52efc14701904e2bd69b949ebb_205">'Cash Flow'!$X$329</definedName>
    <definedName name="_vena_CashFlowS3_CashFlowB6_R_FV_42f34b52efc14701904e2bd69b949ebb_206">'Cash Flow'!$X$330</definedName>
    <definedName name="_vena_CashFlowS3_CashFlowB6_R_FV_42f34b52efc14701904e2bd69b949ebb_207">'Cash Flow'!$X$331</definedName>
    <definedName name="_vena_CashFlowS3_CashFlowB6_R_FV_42f34b52efc14701904e2bd69b949ebb_208">'Cash Flow'!$X$332</definedName>
    <definedName name="_vena_CashFlowS3_CashFlowB6_R_FV_42f34b52efc14701904e2bd69b949ebb_209">'Cash Flow'!$X$333</definedName>
    <definedName name="_vena_CashFlowS3_CashFlowB6_R_FV_42f34b52efc14701904e2bd69b949ebb_210">'Cash Flow'!$X$334</definedName>
    <definedName name="_vena_CashFlowS3_CashFlowB6_R_FV_42f34b52efc14701904e2bd69b949ebb_211">'Cash Flow'!$X$335</definedName>
    <definedName name="_vena_CashFlowS3_CashFlowB6_R_FV_42f34b52efc14701904e2bd69b949ebb_212">'Cash Flow'!$X$336</definedName>
    <definedName name="_vena_CashFlowS3_CashFlowB6_R_FV_42f34b52efc14701904e2bd69b949ebb_213">'Cash Flow'!$X$337</definedName>
    <definedName name="_vena_CashFlowS3_CashFlowB6_R_FV_42f34b52efc14701904e2bd69b949ebb_214">'Cash Flow'!$X$338</definedName>
    <definedName name="_vena_CashFlowS3_CashFlowB6_R_FV_42f34b52efc14701904e2bd69b949ebb_215">'Cash Flow'!$X$339</definedName>
    <definedName name="_vena_CashFlowS3_CashFlowB6_R_FV_42f34b52efc14701904e2bd69b949ebb_216">'Cash Flow'!$X$340</definedName>
    <definedName name="_vena_CashFlowS3_CashFlowB6_R_FV_42f34b52efc14701904e2bd69b949ebb_217">'Cash Flow'!$X$341</definedName>
    <definedName name="_vena_CashFlowS3_CashFlowB6_R_FV_42f34b52efc14701904e2bd69b949ebb_218">'Cash Flow'!$X$342</definedName>
    <definedName name="_vena_CashFlowS3_CashFlowB6_R_FV_42f34b52efc14701904e2bd69b949ebb_219">'Cash Flow'!$X$343</definedName>
    <definedName name="_vena_CashFlowS3_CashFlowB6_R_FV_42f34b52efc14701904e2bd69b949ebb_220">'Cash Flow'!$X$344</definedName>
    <definedName name="_vena_CashFlowS3_CashFlowB6_R_FV_42f34b52efc14701904e2bd69b949ebb_221">'Cash Flow'!$X$345</definedName>
    <definedName name="_vena_CashFlowS3_CashFlowB6_R_FV_42f34b52efc14701904e2bd69b949ebb_222">'Cash Flow'!$X$346</definedName>
    <definedName name="_vena_CashFlowS3_CashFlowB6_R_FV_42f34b52efc14701904e2bd69b949ebb_223">'Cash Flow'!$X$347</definedName>
    <definedName name="_vena_CashFlowS3_CashFlowB6_R_FV_42f34b52efc14701904e2bd69b949ebb_224">'Cash Flow'!$X$348</definedName>
    <definedName name="_vena_CashFlowS3_CashFlowB6_R_FV_42f34b52efc14701904e2bd69b949ebb_225">'Cash Flow'!$X$349</definedName>
    <definedName name="_vena_CashFlowS3_CashFlowB6_R_FV_42f34b52efc14701904e2bd69b949ebb_226">'Cash Flow'!$X$350</definedName>
    <definedName name="_vena_CashFlowS3_CashFlowB6_R_FV_42f34b52efc14701904e2bd69b949ebb_227">'Cash Flow'!$X$351</definedName>
    <definedName name="_vena_CashFlowS3_CashFlowB6_R_FV_42f34b52efc14701904e2bd69b949ebb_228">'Cash Flow'!$X$352</definedName>
    <definedName name="_vena_CashFlowS3_CashFlowB6_R_FV_42f34b52efc14701904e2bd69b949ebb_229">'Cash Flow'!$X$303</definedName>
    <definedName name="_vena_CashFlowS3_CashFlowB6_R_FV_42f34b52efc14701904e2bd69b949ebb_230">'Cash Flow'!$X$304</definedName>
    <definedName name="_vena_CashFlowS3_CashFlowB6_R_FV_42f34b52efc14701904e2bd69b949ebb_231">'Cash Flow'!$X$305</definedName>
    <definedName name="_vena_CashFlowS3_CashFlowB6_R_FV_42f34b52efc14701904e2bd69b949ebb_232">'Cash Flow'!$X$306</definedName>
    <definedName name="_vena_CashFlowS3_CashFlowB6_R_FV_42f34b52efc14701904e2bd69b949ebb_233">'Cash Flow'!$X$307</definedName>
    <definedName name="_vena_CashFlowS3_CashFlowB6_R_FV_42f34b52efc14701904e2bd69b949ebb_234">'Cash Flow'!$X$308</definedName>
    <definedName name="_vena_CashFlowS3_CashFlowB6_R_FV_42f34b52efc14701904e2bd69b949ebb_235">'Cash Flow'!$X$309</definedName>
    <definedName name="_vena_CashFlowS3_CashFlowB6_R_FV_42f34b52efc14701904e2bd69b949ebb_236">'Cash Flow'!$X$310</definedName>
    <definedName name="_vena_CashFlowS3_CashFlowB6_R_FV_42f34b52efc14701904e2bd69b949ebb_237">'Cash Flow'!$X$311</definedName>
    <definedName name="_vena_CashFlowS3_CashFlowB6_R_FV_42f34b52efc14701904e2bd69b949ebb_238">'Cash Flow'!$X$312</definedName>
    <definedName name="_vena_CashFlowS3_CashFlowB6_R_FV_42f34b52efc14701904e2bd69b949ebb_239">'Cash Flow'!$X$313</definedName>
    <definedName name="_vena_CashFlowS3_CashFlowB6_R_FV_42f34b52efc14701904e2bd69b949ebb_240">'Cash Flow'!$X$314</definedName>
    <definedName name="_vena_CashFlowS3_CashFlowB6_R_FV_42f34b52efc14701904e2bd69b949ebb_241">'Cash Flow'!$X$315</definedName>
    <definedName name="_vena_CashFlowS3_CashFlowB6_R_FV_42f34b52efc14701904e2bd69b949ebb_242">'Cash Flow'!$X$316</definedName>
    <definedName name="_vena_CashFlowS3_CashFlowB6_R_FV_42f34b52efc14701904e2bd69b949ebb_243">'Cash Flow'!$X$317</definedName>
    <definedName name="_vena_CashFlowS3_CashFlowB6_R_FV_42f34b52efc14701904e2bd69b949ebb_244">'Cash Flow'!$X$318</definedName>
    <definedName name="_vena_CashFlowS3_CashFlowB6_R_FV_42f34b52efc14701904e2bd69b949ebb_245">'Cash Flow'!$X$278</definedName>
    <definedName name="_vena_CashFlowS3_CashFlowB6_R_FV_42f34b52efc14701904e2bd69b949ebb_246">'Cash Flow'!$X$279</definedName>
    <definedName name="_vena_CashFlowS3_CashFlowB6_R_FV_42f34b52efc14701904e2bd69b949ebb_247">'Cash Flow'!$X$280</definedName>
    <definedName name="_vena_CashFlowS3_CashFlowB6_R_FV_42f34b52efc14701904e2bd69b949ebb_248">'Cash Flow'!$X$281</definedName>
    <definedName name="_vena_CashFlowS3_CashFlowB6_R_FV_42f34b52efc14701904e2bd69b949ebb_249">'Cash Flow'!$X$282</definedName>
    <definedName name="_vena_CashFlowS3_CashFlowB6_R_FV_42f34b52efc14701904e2bd69b949ebb_250">'Cash Flow'!$X$283</definedName>
    <definedName name="_vena_CashFlowS3_CashFlowB6_R_FV_42f34b52efc14701904e2bd69b949ebb_251">'Cash Flow'!$X$284</definedName>
    <definedName name="_vena_CashFlowS3_CashFlowB6_R_FV_42f34b52efc14701904e2bd69b949ebb_252">'Cash Flow'!$X$285</definedName>
    <definedName name="_vena_CashFlowS3_CashFlowB6_R_FV_42f34b52efc14701904e2bd69b949ebb_253">'Cash Flow'!$X$286</definedName>
    <definedName name="_vena_CashFlowS3_CashFlowB6_R_FV_42f34b52efc14701904e2bd69b949ebb_254">'Cash Flow'!$X$287</definedName>
    <definedName name="_vena_CashFlowS3_CashFlowB6_R_FV_42f34b52efc14701904e2bd69b949ebb_255">'Cash Flow'!$X$288</definedName>
    <definedName name="_vena_CashFlowS3_CashFlowB6_R_FV_42f34b52efc14701904e2bd69b949ebb_256">'Cash Flow'!$X$289</definedName>
    <definedName name="_vena_CashFlowS3_CashFlowB6_R_FV_42f34b52efc14701904e2bd69b949ebb_257">'Cash Flow'!$X$290</definedName>
    <definedName name="_vena_CashFlowS3_CashFlowB6_R_FV_42f34b52efc14701904e2bd69b949ebb_258">'Cash Flow'!$X$291</definedName>
    <definedName name="_vena_CashFlowS3_CashFlowB6_R_FV_42f34b52efc14701904e2bd69b949ebb_259">'Cash Flow'!$X$292</definedName>
    <definedName name="_vena_CashFlowS3_CashFlowB6_R_FV_42f34b52efc14701904e2bd69b949ebb_260">'Cash Flow'!$X$293</definedName>
    <definedName name="_vena_CashFlowS3_CashFlowB6_R_FV_42f34b52efc14701904e2bd69b949ebb_261">'Cash Flow'!$X$294</definedName>
    <definedName name="_vena_CashFlowS3_CashFlowB6_R_FV_42f34b52efc14701904e2bd69b949ebb_262">'Cash Flow'!$X$295</definedName>
    <definedName name="_vena_CashFlowS3_CashFlowB6_R_FV_42f34b52efc14701904e2bd69b949ebb_263">'Cash Flow'!$X$296</definedName>
    <definedName name="_vena_CashFlowS3_CashFlowB6_R_FV_42f34b52efc14701904e2bd69b949ebb_264">'Cash Flow'!$X$297</definedName>
    <definedName name="_vena_CashFlowS3_CashFlowB6_R_FV_42f34b52efc14701904e2bd69b949ebb_266">'Cash Flow'!$X$262</definedName>
    <definedName name="_vena_CashFlowS3_CashFlowB6_R_FV_42f34b52efc14701904e2bd69b949ebb_267">'Cash Flow'!$X$263</definedName>
    <definedName name="_vena_CashFlowS3_CashFlowB6_R_FV_42f34b52efc14701904e2bd69b949ebb_268">'Cash Flow'!$X$264</definedName>
    <definedName name="_vena_CashFlowS3_CashFlowB6_R_FV_42f34b52efc14701904e2bd69b949ebb_270">'Cash Flow'!$X$265</definedName>
    <definedName name="_vena_CashFlowS3_CashFlowB6_R_FV_42f34b52efc14701904e2bd69b949ebb_272">'Cash Flow'!$X$266</definedName>
    <definedName name="_vena_CashFlowS3_CashFlowB6_R_FV_42f34b52efc14701904e2bd69b949ebb_273">'Cash Flow'!$X$267</definedName>
    <definedName name="_vena_CashFlowS3_CashFlowB6_R_FV_42f34b52efc14701904e2bd69b949ebb_274">'Cash Flow'!$X$271</definedName>
    <definedName name="_vena_CashFlowS3_CashFlowB6_R_FV_42f34b52efc14701904e2bd69b949ebb_275">'Cash Flow'!$X$272</definedName>
    <definedName name="_vena_CashFlowS3_CashFlowB6_R_FV_42f34b52efc14701904e2bd69b949ebb_276">'Cash Flow'!$X$201</definedName>
    <definedName name="_vena_CashFlowS3_CashFlowB6_R_FV_42f34b52efc14701904e2bd69b949ebb_277">'Cash Flow'!$X$202</definedName>
    <definedName name="_vena_CashFlowS3_CashFlowB6_R_FV_42f34b52efc14701904e2bd69b949ebb_278">'Cash Flow'!$X$203</definedName>
    <definedName name="_vena_CashFlowS3_CashFlowB6_R_FV_42f34b52efc14701904e2bd69b949ebb_279">'Cash Flow'!$X$204</definedName>
    <definedName name="_vena_CashFlowS3_CashFlowB6_R_FV_42f34b52efc14701904e2bd69b949ebb_280">'Cash Flow'!$X$205</definedName>
    <definedName name="_vena_CashFlowS3_CashFlowB6_R_FV_42f34b52efc14701904e2bd69b949ebb_281">'Cash Flow'!$X$206</definedName>
    <definedName name="_vena_CashFlowS3_CashFlowB6_R_FV_42f34b52efc14701904e2bd69b949ebb_282">'Cash Flow'!$X$207</definedName>
    <definedName name="_vena_CashFlowS3_CashFlowB6_R_FV_42f34b52efc14701904e2bd69b949ebb_283">'Cash Flow'!$X$208</definedName>
    <definedName name="_vena_CashFlowS3_CashFlowB6_R_FV_42f34b52efc14701904e2bd69b949ebb_284">'Cash Flow'!$X$209</definedName>
    <definedName name="_vena_CashFlowS3_CashFlowB6_R_FV_42f34b52efc14701904e2bd69b949ebb_285">'Cash Flow'!$X$210</definedName>
    <definedName name="_vena_CashFlowS3_CashFlowB6_R_FV_42f34b52efc14701904e2bd69b949ebb_286">'Cash Flow'!$X$211</definedName>
    <definedName name="_vena_CashFlowS3_CashFlowB6_R_FV_42f34b52efc14701904e2bd69b949ebb_287">'Cash Flow'!$X$212</definedName>
    <definedName name="_vena_CashFlowS3_CashFlowB6_R_FV_42f34b52efc14701904e2bd69b949ebb_288">'Cash Flow'!$X$213</definedName>
    <definedName name="_vena_CashFlowS3_CashFlowB6_R_FV_42f34b52efc14701904e2bd69b949ebb_289">'Cash Flow'!$X$214</definedName>
    <definedName name="_vena_CashFlowS3_CashFlowB6_R_FV_42f34b52efc14701904e2bd69b949ebb_290">'Cash Flow'!$X$215</definedName>
    <definedName name="_vena_CashFlowS3_CashFlowB6_R_FV_42f34b52efc14701904e2bd69b949ebb_291">'Cash Flow'!$X$216</definedName>
    <definedName name="_vena_CashFlowS3_CashFlowB6_R_FV_42f34b52efc14701904e2bd69b949ebb_292">'Cash Flow'!$X$217</definedName>
    <definedName name="_vena_CashFlowS3_CashFlowB6_R_FV_42f34b52efc14701904e2bd69b949ebb_293">'Cash Flow'!$X$218</definedName>
    <definedName name="_vena_CashFlowS3_CashFlowB6_R_FV_42f34b52efc14701904e2bd69b949ebb_294">'Cash Flow'!$X$219</definedName>
    <definedName name="_vena_CashFlowS3_CashFlowB6_R_FV_42f34b52efc14701904e2bd69b949ebb_295">'Cash Flow'!$X$220</definedName>
    <definedName name="_vena_CashFlowS3_CashFlowB6_R_FV_42f34b52efc14701904e2bd69b949ebb_296">'Cash Flow'!$X$221</definedName>
    <definedName name="_vena_CashFlowS3_CashFlowB6_R_FV_42f34b52efc14701904e2bd69b949ebb_297">'Cash Flow'!$X$222</definedName>
    <definedName name="_vena_CashFlowS3_CashFlowB6_R_FV_42f34b52efc14701904e2bd69b949ebb_298">'Cash Flow'!$X$223</definedName>
    <definedName name="_vena_CashFlowS3_CashFlowB6_R_FV_42f34b52efc14701904e2bd69b949ebb_299">'Cash Flow'!$X$224</definedName>
    <definedName name="_vena_CashFlowS3_CashFlowB6_R_FV_42f34b52efc14701904e2bd69b949ebb_300">'Cash Flow'!$X$225</definedName>
    <definedName name="_vena_CashFlowS3_CashFlowB6_R_FV_42f34b52efc14701904e2bd69b949ebb_301">'Cash Flow'!$X$226</definedName>
    <definedName name="_vena_CashFlowS3_CashFlowB6_R_FV_42f34b52efc14701904e2bd69b949ebb_302">'Cash Flow'!$X$227</definedName>
    <definedName name="_vena_CashFlowS3_CashFlowB6_R_FV_42f34b52efc14701904e2bd69b949ebb_303">'Cash Flow'!$X$228</definedName>
    <definedName name="_vena_CashFlowS3_CashFlowB6_R_FV_42f34b52efc14701904e2bd69b949ebb_304">'Cash Flow'!$X$229</definedName>
    <definedName name="_vena_CashFlowS3_CashFlowB6_R_FV_42f34b52efc14701904e2bd69b949ebb_305">'Cash Flow'!$X$230</definedName>
    <definedName name="_vena_CashFlowS3_CashFlowB6_R_FV_42f34b52efc14701904e2bd69b949ebb_306">'Cash Flow'!$X$231</definedName>
    <definedName name="_vena_CashFlowS3_CashFlowB6_R_FV_42f34b52efc14701904e2bd69b949ebb_307">'Cash Flow'!$X$232</definedName>
    <definedName name="_vena_CashFlowS3_CashFlowB6_R_FV_42f34b52efc14701904e2bd69b949ebb_308">'Cash Flow'!$X$233</definedName>
    <definedName name="_vena_CashFlowS3_CashFlowB6_R_FV_42f34b52efc14701904e2bd69b949ebb_309">'Cash Flow'!$X$234</definedName>
    <definedName name="_vena_CashFlowS3_CashFlowB6_R_FV_42f34b52efc14701904e2bd69b949ebb_310">'Cash Flow'!$X$235</definedName>
    <definedName name="_vena_CashFlowS3_CashFlowB6_R_FV_42f34b52efc14701904e2bd69b949ebb_311">'Cash Flow'!$X$236</definedName>
    <definedName name="_vena_CashFlowS3_CashFlowB6_R_FV_42f34b52efc14701904e2bd69b949ebb_312">'Cash Flow'!$X$237</definedName>
    <definedName name="_vena_CashFlowS3_CashFlowB6_R_FV_42f34b52efc14701904e2bd69b949ebb_313">'Cash Flow'!$X$238</definedName>
    <definedName name="_vena_CashFlowS3_CashFlowB6_R_FV_42f34b52efc14701904e2bd69b949ebb_314">'Cash Flow'!$X$239</definedName>
    <definedName name="_vena_CashFlowS3_CashFlowB6_R_FV_42f34b52efc14701904e2bd69b949ebb_315">'Cash Flow'!$X$240</definedName>
    <definedName name="_vena_CashFlowS3_CashFlowB6_R_FV_42f34b52efc14701904e2bd69b949ebb_316">'Cash Flow'!$X$241</definedName>
    <definedName name="_vena_CashFlowS3_CashFlowB6_R_FV_42f34b52efc14701904e2bd69b949ebb_317">'Cash Flow'!$X$242</definedName>
    <definedName name="_vena_CashFlowS3_CashFlowB6_R_FV_42f34b52efc14701904e2bd69b949ebb_318">'Cash Flow'!$X$243</definedName>
    <definedName name="_vena_CashFlowS3_CashFlowB6_R_FV_42f34b52efc14701904e2bd69b949ebb_319">'Cash Flow'!$X$244</definedName>
    <definedName name="_vena_CashFlowS3_CashFlowB6_R_FV_42f34b52efc14701904e2bd69b949ebb_320">'Cash Flow'!$X$245</definedName>
    <definedName name="_vena_CashFlowS3_CashFlowB6_R_FV_42f34b52efc14701904e2bd69b949ebb_321">'Cash Flow'!$X$246</definedName>
    <definedName name="_vena_CashFlowS3_CashFlowB6_R_FV_42f34b52efc14701904e2bd69b949ebb_322">'Cash Flow'!$X$247</definedName>
    <definedName name="_vena_CashFlowS3_CashFlowB6_R_FV_42f34b52efc14701904e2bd69b949ebb_323">'Cash Flow'!$X$248</definedName>
    <definedName name="_vena_CashFlowS3_CashFlowB6_R_FV_42f34b52efc14701904e2bd69b949ebb_324">'Cash Flow'!$X$249</definedName>
    <definedName name="_vena_CashFlowS3_CashFlowB6_R_FV_42f34b52efc14701904e2bd69b949ebb_325">'Cash Flow'!$X$250</definedName>
    <definedName name="_vena_CashFlowS3_CashFlowB6_R_FV_42f34b52efc14701904e2bd69b949ebb_326">'Cash Flow'!$X$251</definedName>
    <definedName name="_vena_CashFlowS3_CashFlowB6_R_FV_42f34b52efc14701904e2bd69b949ebb_327">'Cash Flow'!$X$252</definedName>
    <definedName name="_vena_CashFlowS3_CashFlowB6_R_FV_42f34b52efc14701904e2bd69b949ebb_328">'Cash Flow'!$X$253</definedName>
    <definedName name="_vena_CashFlowS3_CashFlowB6_R_FV_42f34b52efc14701904e2bd69b949ebb_329">'Cash Flow'!$X$254</definedName>
    <definedName name="_vena_CashFlowS3_CashFlowB6_R_FV_42f34b52efc14701904e2bd69b949ebb_330">'Cash Flow'!$X$255</definedName>
    <definedName name="_vena_CashFlowS3_CashFlowB6_R_FV_42f34b52efc14701904e2bd69b949ebb_331">'Cash Flow'!$X$256</definedName>
    <definedName name="_vena_CashFlowS3_CashFlowB6_R_FV_42f34b52efc14701904e2bd69b949ebb_332">'Cash Flow'!$X$191</definedName>
    <definedName name="_vena_CashFlowS3_CashFlowB6_R_FV_42f34b52efc14701904e2bd69b949ebb_333">'Cash Flow'!$X$183</definedName>
    <definedName name="_vena_CashFlowS3_CashFlowB6_R_FV_42f34b52efc14701904e2bd69b949ebb_334">'Cash Flow'!$X$184</definedName>
    <definedName name="_vena_CashFlowS3_CashFlowB6_R_FV_42f34b52efc14701904e2bd69b949ebb_335">'Cash Flow'!$X$185</definedName>
    <definedName name="_vena_CashFlowS3_CashFlowB6_R_FV_42f34b52efc14701904e2bd69b949ebb_336">'Cash Flow'!$X$152</definedName>
    <definedName name="_vena_CashFlowS3_CashFlowB6_R_FV_42f34b52efc14701904e2bd69b949ebb_337">'Cash Flow'!$X$153</definedName>
    <definedName name="_vena_CashFlowS3_CashFlowB6_R_FV_42f34b52efc14701904e2bd69b949ebb_338">'Cash Flow'!$X$154</definedName>
    <definedName name="_vena_CashFlowS3_CashFlowB6_R_FV_42f34b52efc14701904e2bd69b949ebb_339">'Cash Flow'!$X$155</definedName>
    <definedName name="_vena_CashFlowS3_CashFlowB6_R_FV_42f34b52efc14701904e2bd69b949ebb_340">'Cash Flow'!$X$156</definedName>
    <definedName name="_vena_CashFlowS3_CashFlowB6_R_FV_42f34b52efc14701904e2bd69b949ebb_341">'Cash Flow'!$X$158</definedName>
    <definedName name="_vena_CashFlowS3_CashFlowB6_R_FV_42f34b52efc14701904e2bd69b949ebb_342">'Cash Flow'!$X$163</definedName>
    <definedName name="_vena_CashFlowS3_CashFlowB6_R_FV_42f34b52efc14701904e2bd69b949ebb_344">'Cash Flow'!$X$164</definedName>
    <definedName name="_vena_CashFlowS3_CashFlowB6_R_FV_42f34b52efc14701904e2bd69b949ebb_345">'Cash Flow'!$X$165</definedName>
    <definedName name="_vena_CashFlowS3_CashFlowB6_R_FV_42f34b52efc14701904e2bd69b949ebb_346">'Cash Flow'!$X$166</definedName>
    <definedName name="_vena_CashFlowS3_CashFlowB6_R_FV_42f34b52efc14701904e2bd69b949ebb_349">'Cash Flow'!$X$171</definedName>
    <definedName name="_vena_CashFlowS3_CashFlowB6_R_FV_42f34b52efc14701904e2bd69b949ebb_350">'Cash Flow'!$X$174</definedName>
    <definedName name="_vena_CashFlowS3_CashFlowB6_R_FV_42f34b52efc14701904e2bd69b949ebb_351">'Cash Flow'!$X$175</definedName>
    <definedName name="_vena_CashFlowS3_CashFlowB6_R_FV_42f34b52efc14701904e2bd69b949ebb_352">'Cash Flow'!$X$176</definedName>
    <definedName name="_vena_CashFlowS3_CashFlowB6_R_FV_42f34b52efc14701904e2bd69b949ebb_353">'Cash Flow'!$X$177</definedName>
    <definedName name="_vena_CashFlowS3_CashFlowB6_R_FV_42f34b52efc14701904e2bd69b949ebb_354">'Cash Flow'!$X$140</definedName>
    <definedName name="_vena_CashFlowS3_CashFlowB6_R_FV_42f34b52efc14701904e2bd69b949ebb_355">'Cash Flow'!$X$141</definedName>
    <definedName name="_vena_CashFlowS3_CashFlowB6_R_FV_42f34b52efc14701904e2bd69b949ebb_356">'Cash Flow'!$X$142</definedName>
    <definedName name="_vena_CashFlowS3_CashFlowB6_R_FV_42f34b52efc14701904e2bd69b949ebb_357">'Cash Flow'!$X$143</definedName>
    <definedName name="_vena_CashFlowS3_CashFlowB6_R_FV_42f34b52efc14701904e2bd69b949ebb_358">'Cash Flow'!$X$144</definedName>
    <definedName name="_vena_CashFlowS3_CashFlowB6_R_FV_42f34b52efc14701904e2bd69b949ebb_359">'Cash Flow'!$X$145</definedName>
    <definedName name="_vena_CashFlowS3_CashFlowB6_R_FV_42f34b52efc14701904e2bd69b949ebb_360">'Cash Flow'!$X$146</definedName>
    <definedName name="_vena_CashFlowS3_CashFlowB6_R_FV_42f34b52efc14701904e2bd69b949ebb_361">'Cash Flow'!$X$131</definedName>
    <definedName name="_vena_CashFlowS3_CashFlowB6_R_FV_42f34b52efc14701904e2bd69b949ebb_362">'Cash Flow'!$X$132</definedName>
    <definedName name="_vena_CashFlowS3_CashFlowB6_R_FV_42f34b52efc14701904e2bd69b949ebb_363">'Cash Flow'!$X$133</definedName>
    <definedName name="_vena_CashFlowS3_CashFlowB6_R_FV_42f34b52efc14701904e2bd69b949ebb_364">'Cash Flow'!$X$134</definedName>
    <definedName name="_vena_CashFlowS3_CashFlowB6_R_FV_42f34b52efc14701904e2bd69b949ebb_365">'Cash Flow'!$X$115</definedName>
    <definedName name="_vena_CashFlowS3_CashFlowB6_R_FV_42f34b52efc14701904e2bd69b949ebb_366">'Cash Flow'!$X$116</definedName>
    <definedName name="_vena_CashFlowS3_CashFlowB6_R_FV_42f34b52efc14701904e2bd69b949ebb_367">'Cash Flow'!$X$117</definedName>
    <definedName name="_vena_CashFlowS3_CashFlowB6_R_FV_42f34b52efc14701904e2bd69b949ebb_368">'Cash Flow'!$X$118</definedName>
    <definedName name="_vena_CashFlowS3_CashFlowB6_R_FV_42f34b52efc14701904e2bd69b949ebb_369">'Cash Flow'!$X$119</definedName>
    <definedName name="_vena_CashFlowS3_CashFlowB6_R_FV_42f34b52efc14701904e2bd69b949ebb_370">'Cash Flow'!$X$120</definedName>
    <definedName name="_vena_CashFlowS3_CashFlowB6_R_FV_42f34b52efc14701904e2bd69b949ebb_371">'Cash Flow'!$X$121</definedName>
    <definedName name="_vena_CashFlowS3_CashFlowB6_R_FV_42f34b52efc14701904e2bd69b949ebb_372">'Cash Flow'!$X$122</definedName>
    <definedName name="_vena_CashFlowS3_CashFlowB6_R_FV_42f34b52efc14701904e2bd69b949ebb_373">'Cash Flow'!$X$123</definedName>
    <definedName name="_vena_CashFlowS3_CashFlowB6_R_FV_42f34b52efc14701904e2bd69b949ebb_374">'Cash Flow'!$X$124</definedName>
    <definedName name="_vena_CashFlowS3_CashFlowB6_R_FV_42f34b52efc14701904e2bd69b949ebb_375">'Cash Flow'!$X$125</definedName>
    <definedName name="_vena_CashFlowS3_CashFlowB6_R_FV_42f34b52efc14701904e2bd69b949ebb_376">'Cash Flow'!$X$401</definedName>
    <definedName name="_vena_CashFlowS3_CashFlowB6_R_FV_42f34b52efc14701904e2bd69b949ebb_377">'Cash Flow'!$X$368</definedName>
    <definedName name="_vena_CashFlowS3_CashFlowB6_R_FV_42f34b52efc14701904e2bd69b949ebb_378">'Cash Flow'!$X$326</definedName>
    <definedName name="_vena_CashFlowS3_CashFlowB6_R_FV_42f34b52efc14701904e2bd69b949ebb_379">'Cash Flow'!$X$268</definedName>
    <definedName name="_vena_CashFlowS3_CashFlowB6_R_FV_42f34b52efc14701904e2bd69b949ebb_380">'Cash Flow'!$X$269</definedName>
    <definedName name="_vena_CashFlowS3_CashFlowB6_R_FV_42f34b52efc14701904e2bd69b949ebb_381">'Cash Flow'!$X$270</definedName>
    <definedName name="_vena_CashFlowS3_CashFlowB6_R_FV_42f34b52efc14701904e2bd69b949ebb_382">'Cash Flow'!$X$172</definedName>
    <definedName name="_vena_CashFlowS3_CashFlowB6_R_FV_42f34b52efc14701904e2bd69b949ebb_383">'Cash Flow'!$X$173</definedName>
    <definedName name="_vena_CashFlowS3_CashFlowB6_R_FV_42f34b52efc14701904e2bd69b949ebb_384">'Cash Flow'!$X$157</definedName>
    <definedName name="_vena_CashFlowS3_CashFlowB6_R_FV_42f34b52efc14701904e2bd69b949ebb_385">'Cash Flow'!$X$159</definedName>
    <definedName name="_vena_CashFlowS3_CashFlowB6_R_FV_42f34b52efc14701904e2bd69b949ebb_386">'Cash Flow'!$X$160</definedName>
    <definedName name="_vena_CashFlowS3_CashFlowB6_R_FV_42f34b52efc14701904e2bd69b949ebb_387">'Cash Flow'!$X$161</definedName>
    <definedName name="_vena_CashFlowS3_CashFlowB6_R_FV_42f34b52efc14701904e2bd69b949ebb_388">'Cash Flow'!$X$162</definedName>
    <definedName name="_vena_CashFlowS3_CashFlowB6_R_FV_42f34b52efc14701904e2bd69b949ebb_389">'Cash Flow'!$X$167</definedName>
    <definedName name="_vena_CashFlowS3_CashFlowB6_R_FV_42f34b52efc14701904e2bd69b949ebb_39">'Cash Flow'!$X$130</definedName>
    <definedName name="_vena_CashFlowS3_CashFlowB6_R_FV_42f34b52efc14701904e2bd69b949ebb_390">'Cash Flow'!$X$168</definedName>
    <definedName name="_vena_CashFlowS3_CashFlowB6_R_FV_42f34b52efc14701904e2bd69b949ebb_391">'Cash Flow'!$X$169</definedName>
    <definedName name="_vena_CashFlowS3_CashFlowB6_R_FV_42f34b52efc14701904e2bd69b949ebb_392">'Cash Flow'!$X$170</definedName>
    <definedName name="_vena_CashFlowS3_CashFlowB6_R_FV_42f34b52efc14701904e2bd69b949ebb_40">'Cash Flow'!$X$139</definedName>
    <definedName name="_vena_CashFlowS3_CashFlowB6_R_FV_42f34b52efc14701904e2bd69b949ebb_41">'Cash Flow'!$X$151</definedName>
    <definedName name="_vena_CashFlowS3_P_3_720177941083193402" comment="*">'Cash Flow'!$Q$61</definedName>
    <definedName name="_vena_CashFlowS3_P_4_720177941095776277" comment="*">'Cash Flow'!$Q$62</definedName>
    <definedName name="_vena_CashFlowS3_P_6_720177941255159927" comment="*">'Cash Flow'!$Q$64</definedName>
    <definedName name="_vena_CashFlowS3_P_7_720177941267742850" comment="*">'Cash Flow'!$Q$65</definedName>
    <definedName name="_vena_CashFlowS3_P_FV_e3545e3dcc52420a84dcdae3a23a4597" comment="*">'Cash Flow'!$Q$60</definedName>
    <definedName name="_vena_ClosedMonthS1_ClosedMonthB1_C_8_720177941305491604">MYP!#REF!</definedName>
    <definedName name="_vena_ClosedMonthS1_ClosedMonthB1_R_5_720177941125136562">MYP!#REF!</definedName>
    <definedName name="_vena_ClosedMonthS1_P_3_720177941083193402" comment="*">MYP!#REF!</definedName>
    <definedName name="_vena_ClosedMonthS1_P_6_720177941255159927" comment="*">MYP!#REF!</definedName>
    <definedName name="_vena_ClosedMonthS1_P_7_720177941267742850" comment="*">MYP!#REF!</definedName>
    <definedName name="_vena_ClosedMonthS1_P_FV_56493ffece784c5db4cd0fd3b40a250d" comment="*">MYP!#REF!</definedName>
    <definedName name="_vena_ClosedMonthS1_P_FV_e1c3a244dc3d4f149ecdf7d748811086" comment="*">MYP!#REF!</definedName>
    <definedName name="_vena_ClosedMonthS1_P_FV_e3545e3dcc52420a84dcdae3a23a4597" comment="*">MYP!#REF!</definedName>
    <definedName name="_vena_CurrentForecast_P_1_720177941045444637" comment="*">MYP!#REF!</definedName>
    <definedName name="_vena_CurrentForecast_P_1_720177941049638930">MYP!#REF!</definedName>
    <definedName name="_vena_CurrentForecast_P_1_721516088932433922">MYP!#REF!</definedName>
    <definedName name="_vena_CurrentForecast_P_2_757059920928440320">MYP!#REF!</definedName>
    <definedName name="_vena_CurrentForecast_P_2_757060467924533248">MYP!#REF!</definedName>
    <definedName name="_vena_CurrentForecast_P_2_757060585947922432">MYP!#REF!</definedName>
    <definedName name="_vena_CurrentForecast_P_2_757060623671492608">MYP!#REF!</definedName>
    <definedName name="_vena_CurrentForecast_P_2_857777511043563521" comment="*">MYP!#REF!</definedName>
    <definedName name="_vena_CurrentForecast_P_4_720177941091581984" comment="*">MYP!#REF!</definedName>
    <definedName name="_vena_CurrentForecast_P_4_720177941091581987">MYP!#REF!</definedName>
    <definedName name="_vena_DYNP_SCurrentForecast_431b3134">MYP!#REF!</definedName>
    <definedName name="_vena_DYNP_SCurrentForecast_460e98bc">MYP!#REF!</definedName>
    <definedName name="_vena_DYNP_SCurrentForecast_4b8b95">MYP!#REF!</definedName>
    <definedName name="_vena_DYNP_SCurrentForecast_4d0ba340">MYP!#REF!</definedName>
    <definedName name="_vena_DYNP_SCurrentForecast_4ee30aa0">MYP!#REF!</definedName>
    <definedName name="_vena_DYNP_SCurrentForecast_5446d3c9">MYP!#REF!</definedName>
    <definedName name="_vena_DYNP_SCurrentForecast_5ed47fef">MYP!#REF!</definedName>
    <definedName name="_vena_DYNP_SCurrentForecast_9f321d2c">MYP!#REF!</definedName>
    <definedName name="_vena_DYNP_SCurrentForecast_a1e0cf2e">MYP!#REF!</definedName>
    <definedName name="_vena_DYNP_SCurrentForecast_b0ddecff">MYP!#REF!</definedName>
    <definedName name="_vena_DYNP_SCurrentForecast_b91fd4c4">MYP!#REF!</definedName>
    <definedName name="_vena_DYNP_SCurrentForecast_c5cbf8cf">MYP!#REF!</definedName>
    <definedName name="_vena_DYNP_SCurrentForecast_d32b8749">MYP!#REF!</definedName>
    <definedName name="_vena_DYNP_SCurrentForecast_d6cad4b">MYP!#REF!</definedName>
    <definedName name="_vena_DYNP_SCurrentForecast_d9294d5f">MYP!#REF!</definedName>
    <definedName name="_vena_DYNP_SCurrentForecast_e4a5ae99">MYP!#REF!</definedName>
    <definedName name="_vena_DYNP_SCurrentForecast_e5201e0c">MYP!#REF!</definedName>
    <definedName name="_vena_DYNP_SCurrentForecast_f358038">MYP!#REF!</definedName>
    <definedName name="_vena_DYNP_SCurrentForecast_f6f6121d">MYP!#REF!</definedName>
    <definedName name="_vena_DYNR_SCashFlowS2_BCashFlowB2_37fcf5d8">'Cash Flow'!$T$190</definedName>
    <definedName name="_vena_DYNR_SCashFlowS2_BCashFlowB2_37fcf5d8_2ef1d83b">'Cash Flow'!$T$191</definedName>
    <definedName name="_vena_DYNR_SCashFlowS2_BCashFlowB2_390bc48c">'Cash Flow'!$T$302</definedName>
    <definedName name="_vena_DYNR_SCashFlowS2_BCashFlowB2_390bc48c_1f46329d">'Cash Flow'!$T$317</definedName>
    <definedName name="_vena_DYNR_SCashFlowS2_BCashFlowB2_390bc48c_228d85e1">'Cash Flow'!$T$313</definedName>
    <definedName name="_vena_DYNR_SCashFlowS2_BCashFlowB2_390bc48c_3b0f2960">'Cash Flow'!$T$316</definedName>
    <definedName name="_vena_DYNR_SCashFlowS2_BCashFlowB2_390bc48c_451b3b29">'Cash Flow'!$T$310</definedName>
    <definedName name="_vena_DYNR_SCashFlowS2_BCashFlowB2_390bc48c_4682a77b">'Cash Flow'!$T$304</definedName>
    <definedName name="_vena_DYNR_SCashFlowS2_BCashFlowB2_390bc48c_496edcc5">'Cash Flow'!$T$311</definedName>
    <definedName name="_vena_DYNR_SCashFlowS2_BCashFlowB2_390bc48c_62136d48">'Cash Flow'!$T$303</definedName>
    <definedName name="_vena_DYNR_SCashFlowS2_BCashFlowB2_390bc48c_684d5551">'Cash Flow'!$T$307</definedName>
    <definedName name="_vena_DYNR_SCashFlowS2_BCashFlowB2_390bc48c_773b6b0f">'Cash Flow'!$T$308</definedName>
    <definedName name="_vena_DYNR_SCashFlowS2_BCashFlowB2_390bc48c_78d707ac">'Cash Flow'!$T$306</definedName>
    <definedName name="_vena_DYNR_SCashFlowS2_BCashFlowB2_390bc48c_82e26">'Cash Flow'!$T$314</definedName>
    <definedName name="_vena_DYNR_SCashFlowS2_BCashFlowB2_390bc48c_86c8af7c">'Cash Flow'!$T$315</definedName>
    <definedName name="_vena_DYNR_SCashFlowS2_BCashFlowB2_390bc48c_8cfc58d0">'Cash Flow'!$T$318</definedName>
    <definedName name="_vena_DYNR_SCashFlowS2_BCashFlowB2_390bc48c_bdb70f6b">'Cash Flow'!$T$312</definedName>
    <definedName name="_vena_DYNR_SCashFlowS2_BCashFlowB2_390bc48c_d371628d">'Cash Flow'!$T$305</definedName>
    <definedName name="_vena_DYNR_SCashFlowS2_BCashFlowB2_390bc48c_fe1610c1">'Cash Flow'!$T$309</definedName>
    <definedName name="_vena_DYNR_SCashFlowS2_BCashFlowB2_5c8b1261">'Cash Flow'!$T$139</definedName>
    <definedName name="_vena_DYNR_SCashFlowS2_BCashFlowB2_5c8b1261_3580f805">'Cash Flow'!$T$143</definedName>
    <definedName name="_vena_DYNR_SCashFlowS2_BCashFlowB2_5c8b1261_5f49f0bd">'Cash Flow'!$T$145</definedName>
    <definedName name="_vena_DYNR_SCashFlowS2_BCashFlowB2_5c8b1261_6e789fcd">'Cash Flow'!$T$146</definedName>
    <definedName name="_vena_DYNR_SCashFlowS2_BCashFlowB2_5c8b1261_75350b41">'Cash Flow'!$T$140</definedName>
    <definedName name="_vena_DYNR_SCashFlowS2_BCashFlowB2_5c8b1261_9aab1a6b">'Cash Flow'!$T$144</definedName>
    <definedName name="_vena_DYNR_SCashFlowS2_BCashFlowB2_5c8b1261_b9f82a4f">'Cash Flow'!$T$142</definedName>
    <definedName name="_vena_DYNR_SCashFlowS2_BCashFlowB2_5c8b1261_cb6eff28">'Cash Flow'!$T$141</definedName>
    <definedName name="_vena_DYNR_SCashFlowS2_BCashFlowB2_68da2e10">'Cash Flow'!$T$374</definedName>
    <definedName name="_vena_DYNR_SCashFlowS2_BCashFlowB2_68da2e10_10a4bc1a">'Cash Flow'!$T$380</definedName>
    <definedName name="_vena_DYNR_SCashFlowS2_BCashFlowB2_68da2e10_3de6c515">'Cash Flow'!$T$381</definedName>
    <definedName name="_vena_DYNR_SCashFlowS2_BCashFlowB2_68da2e10_3f13c93e">'Cash Flow'!$T$384</definedName>
    <definedName name="_vena_DYNR_SCashFlowS2_BCashFlowB2_68da2e10_40e08518">'Cash Flow'!$T$378</definedName>
    <definedName name="_vena_DYNR_SCashFlowS2_BCashFlowB2_68da2e10_5c836df4">'Cash Flow'!$T$375</definedName>
    <definedName name="_vena_DYNR_SCashFlowS2_BCashFlowB2_68da2e10_79fe3a9a">'Cash Flow'!$T$376</definedName>
    <definedName name="_vena_DYNR_SCashFlowS2_BCashFlowB2_68da2e10_9370fc7e">'Cash Flow'!$T$382</definedName>
    <definedName name="_vena_DYNR_SCashFlowS2_BCashFlowB2_68da2e10_9b057f4e">'Cash Flow'!$T$377</definedName>
    <definedName name="_vena_DYNR_SCashFlowS2_BCashFlowB2_68da2e10_9df7c631">'Cash Flow'!$T$383</definedName>
    <definedName name="_vena_DYNR_SCashFlowS2_BCashFlowB2_68da2e10_ea1e3d13">'Cash Flow'!$T$379</definedName>
    <definedName name="_vena_DYNR_SCashFlowS2_BCashFlowB2_9045c3e">'Cash Flow'!$T$200</definedName>
    <definedName name="_vena_DYNR_SCashFlowS2_BCashFlowB2_9045c3e_14fe2c69">'Cash Flow'!$T$246</definedName>
    <definedName name="_vena_DYNR_SCashFlowS2_BCashFlowB2_9045c3e_1e90b15d">'Cash Flow'!$T$220</definedName>
    <definedName name="_vena_DYNR_SCashFlowS2_BCashFlowB2_9045c3e_20094eca">'Cash Flow'!$T$206</definedName>
    <definedName name="_vena_DYNR_SCashFlowS2_BCashFlowB2_9045c3e_24503fb9">'Cash Flow'!$T$213</definedName>
    <definedName name="_vena_DYNR_SCashFlowS2_BCashFlowB2_9045c3e_268b1666">'Cash Flow'!$T$237</definedName>
    <definedName name="_vena_DYNR_SCashFlowS2_BCashFlowB2_9045c3e_2793f9c6">'Cash Flow'!$T$251</definedName>
    <definedName name="_vena_DYNR_SCashFlowS2_BCashFlowB2_9045c3e_29a5fe07">'Cash Flow'!$T$228</definedName>
    <definedName name="_vena_DYNR_SCashFlowS2_BCashFlowB2_9045c3e_2c1f04e7">'Cash Flow'!$T$254</definedName>
    <definedName name="_vena_DYNR_SCashFlowS2_BCashFlowB2_9045c3e_321358fa">'Cash Flow'!$T$201</definedName>
    <definedName name="_vena_DYNR_SCashFlowS2_BCashFlowB2_9045c3e_36643111">'Cash Flow'!$T$203</definedName>
    <definedName name="_vena_DYNR_SCashFlowS2_BCashFlowB2_9045c3e_4223acf7">'Cash Flow'!$T$239</definedName>
    <definedName name="_vena_DYNR_SCashFlowS2_BCashFlowB2_9045c3e_422c339b">'Cash Flow'!$T$232</definedName>
    <definedName name="_vena_DYNR_SCashFlowS2_BCashFlowB2_9045c3e_43c6e7dc">'Cash Flow'!$T$252</definedName>
    <definedName name="_vena_DYNR_SCashFlowS2_BCashFlowB2_9045c3e_49305612">'Cash Flow'!$T$247</definedName>
    <definedName name="_vena_DYNR_SCashFlowS2_BCashFlowB2_9045c3e_4d2601ff">'Cash Flow'!$T$202</definedName>
    <definedName name="_vena_DYNR_SCashFlowS2_BCashFlowB2_9045c3e_50b34816">'Cash Flow'!$T$256</definedName>
    <definedName name="_vena_DYNR_SCashFlowS2_BCashFlowB2_9045c3e_58034140">'Cash Flow'!$T$244</definedName>
    <definedName name="_vena_DYNR_SCashFlowS2_BCashFlowB2_9045c3e_5acf7974">'Cash Flow'!$T$248</definedName>
    <definedName name="_vena_DYNR_SCashFlowS2_BCashFlowB2_9045c3e_649b3ed8">'Cash Flow'!$T$235</definedName>
    <definedName name="_vena_DYNR_SCashFlowS2_BCashFlowB2_9045c3e_64d57a99">'Cash Flow'!$T$242</definedName>
    <definedName name="_vena_DYNR_SCashFlowS2_BCashFlowB2_9045c3e_69b41a07">'Cash Flow'!$T$211</definedName>
    <definedName name="_vena_DYNR_SCashFlowS2_BCashFlowB2_9045c3e_6a82f7f">'Cash Flow'!$T$240</definedName>
    <definedName name="_vena_DYNR_SCashFlowS2_BCashFlowB2_9045c3e_6b0d4666">'Cash Flow'!$T$241</definedName>
    <definedName name="_vena_DYNR_SCashFlowS2_BCashFlowB2_9045c3e_6f520e41">'Cash Flow'!$T$210</definedName>
    <definedName name="_vena_DYNR_SCashFlowS2_BCashFlowB2_9045c3e_77e50515">'Cash Flow'!$T$221</definedName>
    <definedName name="_vena_DYNR_SCashFlowS2_BCashFlowB2_9045c3e_78babca9">'Cash Flow'!$T$230</definedName>
    <definedName name="_vena_DYNR_SCashFlowS2_BCashFlowB2_9045c3e_7f602605">'Cash Flow'!$T$212</definedName>
    <definedName name="_vena_DYNR_SCashFlowS2_BCashFlowB2_9045c3e_819710d5">'Cash Flow'!$T$219</definedName>
    <definedName name="_vena_DYNR_SCashFlowS2_BCashFlowB2_9045c3e_81e62ad4">'Cash Flow'!$T$223</definedName>
    <definedName name="_vena_DYNR_SCashFlowS2_BCashFlowB2_9045c3e_99686cd0">'Cash Flow'!$T$233</definedName>
    <definedName name="_vena_DYNR_SCashFlowS2_BCashFlowB2_9045c3e_9d09bb60">'Cash Flow'!$T$205</definedName>
    <definedName name="_vena_DYNR_SCashFlowS2_BCashFlowB2_9045c3e_9dd3c62c">'Cash Flow'!$T$225</definedName>
    <definedName name="_vena_DYNR_SCashFlowS2_BCashFlowB2_9045c3e_a771fa5">'Cash Flow'!$T$236</definedName>
    <definedName name="_vena_DYNR_SCashFlowS2_BCashFlowB2_9045c3e_ac601d5f">'Cash Flow'!$T$231</definedName>
    <definedName name="_vena_DYNR_SCashFlowS2_BCashFlowB2_9045c3e_afc1f4d6">'Cash Flow'!$T$234</definedName>
    <definedName name="_vena_DYNR_SCashFlowS2_BCashFlowB2_9045c3e_b2eb3d52">'Cash Flow'!$T$245</definedName>
    <definedName name="_vena_DYNR_SCashFlowS2_BCashFlowB2_9045c3e_b55c53e9">'Cash Flow'!$T$255</definedName>
    <definedName name="_vena_DYNR_SCashFlowS2_BCashFlowB2_9045c3e_b5db83f4">'Cash Flow'!$T$250</definedName>
    <definedName name="_vena_DYNR_SCashFlowS2_BCashFlowB2_9045c3e_be0519bf">'Cash Flow'!$T$226</definedName>
    <definedName name="_vena_DYNR_SCashFlowS2_BCashFlowB2_9045c3e_bea99ad1">'Cash Flow'!$T$208</definedName>
    <definedName name="_vena_DYNR_SCashFlowS2_BCashFlowB2_9045c3e_bfc14195">'Cash Flow'!$T$215</definedName>
    <definedName name="_vena_DYNR_SCashFlowS2_BCashFlowB2_9045c3e_c68c522f">'Cash Flow'!$T$238</definedName>
    <definedName name="_vena_DYNR_SCashFlowS2_BCashFlowB2_9045c3e_c75bf5d4">'Cash Flow'!$T$243</definedName>
    <definedName name="_vena_DYNR_SCashFlowS2_BCashFlowB2_9045c3e_cb428e10">'Cash Flow'!$T$209</definedName>
    <definedName name="_vena_DYNR_SCashFlowS2_BCashFlowB2_9045c3e_ce086649">'Cash Flow'!$T$217</definedName>
    <definedName name="_vena_DYNR_SCashFlowS2_BCashFlowB2_9045c3e_d2eba96d">'Cash Flow'!$T$229</definedName>
    <definedName name="_vena_DYNR_SCashFlowS2_BCashFlowB2_9045c3e_d5c50845">'Cash Flow'!$T$253</definedName>
    <definedName name="_vena_DYNR_SCashFlowS2_BCashFlowB2_9045c3e_d6163c15">'Cash Flow'!$T$222</definedName>
    <definedName name="_vena_DYNR_SCashFlowS2_BCashFlowB2_9045c3e_df9221b0">'Cash Flow'!$T$249</definedName>
    <definedName name="_vena_DYNR_SCashFlowS2_BCashFlowB2_9045c3e_e2a8fa69">'Cash Flow'!$T$214</definedName>
    <definedName name="_vena_DYNR_SCashFlowS2_BCashFlowB2_9045c3e_e529a86f">'Cash Flow'!$T$227</definedName>
    <definedName name="_vena_DYNR_SCashFlowS2_BCashFlowB2_9045c3e_ec7d900e">'Cash Flow'!$T$218</definedName>
    <definedName name="_vena_DYNR_SCashFlowS2_BCashFlowB2_9045c3e_f1259419">'Cash Flow'!$T$224</definedName>
    <definedName name="_vena_DYNR_SCashFlowS2_BCashFlowB2_9045c3e_f5f69be8">'Cash Flow'!$T$207</definedName>
    <definedName name="_vena_DYNR_SCashFlowS2_BCashFlowB2_9045c3e_f7f39482">'Cash Flow'!$T$204</definedName>
    <definedName name="_vena_DYNR_SCashFlowS2_BCashFlowB2_9045c3e_fd5f5e1">'Cash Flow'!$T$216</definedName>
    <definedName name="_vena_DYNR_SCashFlowS2_BCashFlowB2_98d1903f">'Cash Flow'!$T$277</definedName>
    <definedName name="_vena_DYNR_SCashFlowS2_BCashFlowB2_98d1903f_11b6f830">'Cash Flow'!$T$278</definedName>
    <definedName name="_vena_DYNR_SCashFlowS2_BCashFlowB2_98d1903f_194f3025">'Cash Flow'!$T$290</definedName>
    <definedName name="_vena_DYNR_SCashFlowS2_BCashFlowB2_98d1903f_1a23b94b">'Cash Flow'!$T$284</definedName>
    <definedName name="_vena_DYNR_SCashFlowS2_BCashFlowB2_98d1903f_1ddf7607">'Cash Flow'!$T$282</definedName>
    <definedName name="_vena_DYNR_SCashFlowS2_BCashFlowB2_98d1903f_291c63a5">'Cash Flow'!$T$297</definedName>
    <definedName name="_vena_DYNR_SCashFlowS2_BCashFlowB2_98d1903f_30be7b35">'Cash Flow'!$T$291</definedName>
    <definedName name="_vena_DYNR_SCashFlowS2_BCashFlowB2_98d1903f_32b4a896">'Cash Flow'!$T$283</definedName>
    <definedName name="_vena_DYNR_SCashFlowS2_BCashFlowB2_98d1903f_48555985">'Cash Flow'!$T$296</definedName>
    <definedName name="_vena_DYNR_SCashFlowS2_BCashFlowB2_98d1903f_4bb583d3">'Cash Flow'!$T$293</definedName>
    <definedName name="_vena_DYNR_SCashFlowS2_BCashFlowB2_98d1903f_531354b5">'Cash Flow'!$T$295</definedName>
    <definedName name="_vena_DYNR_SCashFlowS2_BCashFlowB2_98d1903f_62802cab">'Cash Flow'!$T$292</definedName>
    <definedName name="_vena_DYNR_SCashFlowS2_BCashFlowB2_98d1903f_70d54468">'Cash Flow'!$T$286</definedName>
    <definedName name="_vena_DYNR_SCashFlowS2_BCashFlowB2_98d1903f_890506c5">'Cash Flow'!$T$285</definedName>
    <definedName name="_vena_DYNR_SCashFlowS2_BCashFlowB2_98d1903f_8f12dc66">'Cash Flow'!$T$287</definedName>
    <definedName name="_vena_DYNR_SCashFlowS2_BCashFlowB2_98d1903f_906f0742">'Cash Flow'!$T$279</definedName>
    <definedName name="_vena_DYNR_SCashFlowS2_BCashFlowB2_98d1903f_a08e2067">'Cash Flow'!$T$288</definedName>
    <definedName name="_vena_DYNR_SCashFlowS2_BCashFlowB2_98d1903f_ac9db9a7">'Cash Flow'!$T$280</definedName>
    <definedName name="_vena_DYNR_SCashFlowS2_BCashFlowB2_98d1903f_adf3954a">'Cash Flow'!$T$281</definedName>
    <definedName name="_vena_DYNR_SCashFlowS2_BCashFlowB2_98d1903f_c660e1e5">'Cash Flow'!$T$294</definedName>
    <definedName name="_vena_DYNR_SCashFlowS2_BCashFlowB2_98d1903f_cbb30ec2">'Cash Flow'!$T$289</definedName>
    <definedName name="_vena_DYNR_SCashFlowS2_BCashFlowB2_9e526e5d">'Cash Flow'!$T$114</definedName>
    <definedName name="_vena_DYNR_SCashFlowS2_BCashFlowB2_9e526e5d_270dd90a">'Cash Flow'!$T$119</definedName>
    <definedName name="_vena_DYNR_SCashFlowS2_BCashFlowB2_9e526e5d_3087d91">'Cash Flow'!$T$122</definedName>
    <definedName name="_vena_DYNR_SCashFlowS2_BCashFlowB2_9e526e5d_3aa82146">'Cash Flow'!$T$120</definedName>
    <definedName name="_vena_DYNR_SCashFlowS2_BCashFlowB2_9e526e5d_59a1988b">'Cash Flow'!$T$118</definedName>
    <definedName name="_vena_DYNR_SCashFlowS2_BCashFlowB2_9e526e5d_5daba155">'Cash Flow'!$T$117</definedName>
    <definedName name="_vena_DYNR_SCashFlowS2_BCashFlowB2_9e526e5d_649bb124">'Cash Flow'!$T$121</definedName>
    <definedName name="_vena_DYNR_SCashFlowS2_BCashFlowB2_9e526e5d_78bf26ef">'Cash Flow'!$T$116</definedName>
    <definedName name="_vena_DYNR_SCashFlowS2_BCashFlowB2_9e526e5d_80882428">'Cash Flow'!$T$123</definedName>
    <definedName name="_vena_DYNR_SCashFlowS2_BCashFlowB2_9e526e5d_866e8f38">'Cash Flow'!$T$125</definedName>
    <definedName name="_vena_DYNR_SCashFlowS2_BCashFlowB2_9e526e5d_89fba4cb">'Cash Flow'!$T$115</definedName>
    <definedName name="_vena_DYNR_SCashFlowS2_BCashFlowB2_9e526e5d_b6410cb7">'Cash Flow'!$T$124</definedName>
    <definedName name="_vena_DYNR_SCashFlowS2_BCashFlowB2_bfa2531b">'Cash Flow'!$T$151</definedName>
    <definedName name="_vena_DYNR_SCashFlowS2_BCashFlowB2_bfa2531b_1775d629">'Cash Flow'!$T$170</definedName>
    <definedName name="_vena_DYNR_SCashFlowS2_BCashFlowB2_bfa2531b_22bf91d7">'Cash Flow'!$T$158</definedName>
    <definedName name="_vena_DYNR_SCashFlowS2_BCashFlowB2_bfa2531b_2806840e">'Cash Flow'!$T$172</definedName>
    <definedName name="_vena_DYNR_SCashFlowS2_BCashFlowB2_bfa2531b_33c32ec9">'Cash Flow'!$T$153</definedName>
    <definedName name="_vena_DYNR_SCashFlowS2_BCashFlowB2_bfa2531b_3c77ec0d">'Cash Flow'!$T$174</definedName>
    <definedName name="_vena_DYNR_SCashFlowS2_BCashFlowB2_bfa2531b_3efe6531">'Cash Flow'!$T$162</definedName>
    <definedName name="_vena_DYNR_SCashFlowS2_BCashFlowB2_bfa2531b_4a7a0bbc">'Cash Flow'!$T$159</definedName>
    <definedName name="_vena_DYNR_SCashFlowS2_BCashFlowB2_bfa2531b_59671dd0">'Cash Flow'!$T$173</definedName>
    <definedName name="_vena_DYNR_SCashFlowS2_BCashFlowB2_bfa2531b_5a9a202e">'Cash Flow'!$T$167</definedName>
    <definedName name="_vena_DYNR_SCashFlowS2_BCashFlowB2_bfa2531b_5d77db4e">'Cash Flow'!$T$164</definedName>
    <definedName name="_vena_DYNR_SCashFlowS2_BCashFlowB2_bfa2531b_6c79ce3f">'Cash Flow'!$T$166</definedName>
    <definedName name="_vena_DYNR_SCashFlowS2_BCashFlowB2_bfa2531b_7aab6ce0">'Cash Flow'!$T$168</definedName>
    <definedName name="_vena_DYNR_SCashFlowS2_BCashFlowB2_bfa2531b_7e06093">'Cash Flow'!$T$171</definedName>
    <definedName name="_vena_DYNR_SCashFlowS2_BCashFlowB2_bfa2531b_82898c09">'Cash Flow'!$T$161</definedName>
    <definedName name="_vena_DYNR_SCashFlowS2_BCashFlowB2_bfa2531b_904505a7">'Cash Flow'!$T$169</definedName>
    <definedName name="_vena_DYNR_SCashFlowS2_BCashFlowB2_bfa2531b_91edd72e">'Cash Flow'!$T$155</definedName>
    <definedName name="_vena_DYNR_SCashFlowS2_BCashFlowB2_bfa2531b_9ac54b24">'Cash Flow'!$T$157</definedName>
    <definedName name="_vena_DYNR_SCashFlowS2_BCashFlowB2_bfa2531b_9dfe947a">'Cash Flow'!$T$156</definedName>
    <definedName name="_vena_DYNR_SCashFlowS2_BCashFlowB2_bfa2531b_a142c40d">'Cash Flow'!$T$163</definedName>
    <definedName name="_vena_DYNR_SCashFlowS2_BCashFlowB2_bfa2531b_ad94fb48">'Cash Flow'!$T$152</definedName>
    <definedName name="_vena_DYNR_SCashFlowS2_BCashFlowB2_bfa2531b_b6474864">'Cash Flow'!$T$175</definedName>
    <definedName name="_vena_DYNR_SCashFlowS2_BCashFlowB2_bfa2531b_bb53cc">'Cash Flow'!$T$176</definedName>
    <definedName name="_vena_DYNR_SCashFlowS2_BCashFlowB2_bfa2531b_bf9099e3">'Cash Flow'!$T$165</definedName>
    <definedName name="_vena_DYNR_SCashFlowS2_BCashFlowB2_bfa2531b_dfb57f5c">'Cash Flow'!$T$160</definedName>
    <definedName name="_vena_DYNR_SCashFlowS2_BCashFlowB2_bfa2531b_e6525007">'Cash Flow'!$T$154</definedName>
    <definedName name="_vena_DYNR_SCashFlowS2_BCashFlowB2_bfa2531b_ec6d4dc8">'Cash Flow'!$T$177</definedName>
    <definedName name="_vena_DYNR_SCashFlowS2_BCashFlowB2_c065f29">'Cash Flow'!$T$407</definedName>
    <definedName name="_vena_DYNR_SCashFlowS2_BCashFlowB2_c065f29_13a2ad1e">'Cash Flow'!$T$411</definedName>
    <definedName name="_vena_DYNR_SCashFlowS2_BCashFlowB2_c065f29_196258e8">'Cash Flow'!$T$409</definedName>
    <definedName name="_vena_DYNR_SCashFlowS2_BCashFlowB2_c065f29_1bafe007">'Cash Flow'!$T$408</definedName>
    <definedName name="_vena_DYNR_SCashFlowS2_BCashFlowB2_c065f29_bb33f3b4">'Cash Flow'!$T$410</definedName>
    <definedName name="_vena_DYNR_SCashFlowS2_BCashFlowB2_c24a094a">'Cash Flow'!$T$261</definedName>
    <definedName name="_vena_DYNR_SCashFlowS2_BCashFlowB2_c24a094a_11d8f87b">'Cash Flow'!$T$271</definedName>
    <definedName name="_vena_DYNR_SCashFlowS2_BCashFlowB2_c24a094a_2b577aec">'Cash Flow'!$T$268</definedName>
    <definedName name="_vena_DYNR_SCashFlowS2_BCashFlowB2_c24a094a_41786037">'Cash Flow'!$T$264</definedName>
    <definedName name="_vena_DYNR_SCashFlowS2_BCashFlowB2_c24a094a_47ae7c33">'Cash Flow'!$T$266</definedName>
    <definedName name="_vena_DYNR_SCashFlowS2_BCashFlowB2_c24a094a_7530e2d6">'Cash Flow'!$T$267</definedName>
    <definedName name="_vena_DYNR_SCashFlowS2_BCashFlowB2_c24a094a_79d6bb0">'Cash Flow'!$T$272</definedName>
    <definedName name="_vena_DYNR_SCashFlowS2_BCashFlowB2_c24a094a_7d0aef47">'Cash Flow'!$T$263</definedName>
    <definedName name="_vena_DYNR_SCashFlowS2_BCashFlowB2_c24a094a_9a41ac3f">'Cash Flow'!$T$262</definedName>
    <definedName name="_vena_DYNR_SCashFlowS2_BCashFlowB2_c24a094a_b13ea929">'Cash Flow'!$T$269</definedName>
    <definedName name="_vena_DYNR_SCashFlowS2_BCashFlowB2_c24a094a_cdfb82e7">'Cash Flow'!$T$265</definedName>
    <definedName name="_vena_DYNR_SCashFlowS2_BCashFlowB2_c24a094a_d2ac42b2">'Cash Flow'!$T$270</definedName>
    <definedName name="_vena_DYNR_SCashFlowS2_BCashFlowB2_ce5c4b06">'Cash Flow'!$T$323</definedName>
    <definedName name="_vena_DYNR_SCashFlowS2_BCashFlowB2_ce5c4b06_17d73df9">'Cash Flow'!$T$351</definedName>
    <definedName name="_vena_DYNR_SCashFlowS2_BCashFlowB2_ce5c4b06_32b05146">'Cash Flow'!$T$335</definedName>
    <definedName name="_vena_DYNR_SCashFlowS2_BCashFlowB2_ce5c4b06_370be15c">'Cash Flow'!$T$336</definedName>
    <definedName name="_vena_DYNR_SCashFlowS2_BCashFlowB2_ce5c4b06_3e5d6e24">'Cash Flow'!$T$329</definedName>
    <definedName name="_vena_DYNR_SCashFlowS2_BCashFlowB2_ce5c4b06_403c8d2a">'Cash Flow'!$T$324</definedName>
    <definedName name="_vena_DYNR_SCashFlowS2_BCashFlowB2_ce5c4b06_43f61640">'Cash Flow'!$T$344</definedName>
    <definedName name="_vena_DYNR_SCashFlowS2_BCashFlowB2_ce5c4b06_5ad319c0">'Cash Flow'!$T$327</definedName>
    <definedName name="_vena_DYNR_SCashFlowS2_BCashFlowB2_ce5c4b06_6361bd3f">'Cash Flow'!$T$326</definedName>
    <definedName name="_vena_DYNR_SCashFlowS2_BCashFlowB2_ce5c4b06_6d866bee">'Cash Flow'!$T$325</definedName>
    <definedName name="_vena_DYNR_SCashFlowS2_BCashFlowB2_ce5c4b06_82d01560">'Cash Flow'!$T$346</definedName>
    <definedName name="_vena_DYNR_SCashFlowS2_BCashFlowB2_ce5c4b06_8bdd1efc">'Cash Flow'!$T$328</definedName>
    <definedName name="_vena_DYNR_SCashFlowS2_BCashFlowB2_ce5c4b06_8cebba2b">'Cash Flow'!$T$330</definedName>
    <definedName name="_vena_DYNR_SCashFlowS2_BCashFlowB2_ce5c4b06_9448422a">'Cash Flow'!$T$350</definedName>
    <definedName name="_vena_DYNR_SCashFlowS2_BCashFlowB2_ce5c4b06_988a9e4b">'Cash Flow'!$T$337</definedName>
    <definedName name="_vena_DYNR_SCashFlowS2_BCashFlowB2_ce5c4b06_998a2e89">'Cash Flow'!$T$332</definedName>
    <definedName name="_vena_DYNR_SCashFlowS2_BCashFlowB2_ce5c4b06_9d91073a">'Cash Flow'!$T$342</definedName>
    <definedName name="_vena_DYNR_SCashFlowS2_BCashFlowB2_ce5c4b06_a1d25ce6">'Cash Flow'!$T$341</definedName>
    <definedName name="_vena_DYNR_SCashFlowS2_BCashFlowB2_ce5c4b06_a1ec90ce">'Cash Flow'!$T$347</definedName>
    <definedName name="_vena_DYNR_SCashFlowS2_BCashFlowB2_ce5c4b06_a6cdbe47">'Cash Flow'!$T$349</definedName>
    <definedName name="_vena_DYNR_SCashFlowS2_BCashFlowB2_ce5c4b06_ad9a5360">'Cash Flow'!$T$352</definedName>
    <definedName name="_vena_DYNR_SCashFlowS2_BCashFlowB2_ce5c4b06_b7aa5878">'Cash Flow'!$T$345</definedName>
    <definedName name="_vena_DYNR_SCashFlowS2_BCashFlowB2_ce5c4b06_bab13768">'Cash Flow'!$T$334</definedName>
    <definedName name="_vena_DYNR_SCashFlowS2_BCashFlowB2_ce5c4b06_c131c08">'Cash Flow'!$T$333</definedName>
    <definedName name="_vena_DYNR_SCashFlowS2_BCashFlowB2_ce5c4b06_d7e87566">'Cash Flow'!$T$340</definedName>
    <definedName name="_vena_DYNR_SCashFlowS2_BCashFlowB2_ce5c4b06_dbd221d6">'Cash Flow'!$T$338</definedName>
    <definedName name="_vena_DYNR_SCashFlowS2_BCashFlowB2_ce5c4b06_dd2ea310">'Cash Flow'!$T$343</definedName>
    <definedName name="_vena_DYNR_SCashFlowS2_BCashFlowB2_ce5c4b06_f4883a2f">'Cash Flow'!$T$339</definedName>
    <definedName name="_vena_DYNR_SCashFlowS2_BCashFlowB2_ce5c4b06_f50da2c2">'Cash Flow'!$T$348</definedName>
    <definedName name="_vena_DYNR_SCashFlowS2_BCashFlowB2_ce5c4b06_fa49a676">'Cash Flow'!$T$331</definedName>
    <definedName name="_vena_DYNR_SCashFlowS2_BCashFlowB2_d1bb1539">'Cash Flow'!$T$357</definedName>
    <definedName name="_vena_DYNR_SCashFlowS2_BCashFlowB2_d1bb1539_635a8545">'Cash Flow'!$T$367</definedName>
    <definedName name="_vena_DYNR_SCashFlowS2_BCashFlowB2_d1bb1539_7061784">'Cash Flow'!$T$359</definedName>
    <definedName name="_vena_DYNR_SCashFlowS2_BCashFlowB2_d1bb1539_845d0ec9">'Cash Flow'!$T$361</definedName>
    <definedName name="_vena_DYNR_SCashFlowS2_BCashFlowB2_d1bb1539_8cdb5807">'Cash Flow'!$T$368</definedName>
    <definedName name="_vena_DYNR_SCashFlowS2_BCashFlowB2_d1bb1539_afe2f26a">'Cash Flow'!$T$364</definedName>
    <definedName name="_vena_DYNR_SCashFlowS2_BCashFlowB2_d1bb1539_b2b7143b">'Cash Flow'!$T$358</definedName>
    <definedName name="_vena_DYNR_SCashFlowS2_BCashFlowB2_d1bb1539_b6d62fc1">'Cash Flow'!$T$360</definedName>
    <definedName name="_vena_DYNR_SCashFlowS2_BCashFlowB2_d1bb1539_c7b7823c">'Cash Flow'!$T$365</definedName>
    <definedName name="_vena_DYNR_SCashFlowS2_BCashFlowB2_d1bb1539_cb0f2875">'Cash Flow'!$T$363</definedName>
    <definedName name="_vena_DYNR_SCashFlowS2_BCashFlowB2_d1bb1539_d2924cd7">'Cash Flow'!$T$366</definedName>
    <definedName name="_vena_DYNR_SCashFlowS2_BCashFlowB2_d1bb1539_d3855134">'Cash Flow'!$T$369</definedName>
    <definedName name="_vena_DYNR_SCashFlowS2_BCashFlowB2_d1bb1539_f8bb5ec2">'Cash Flow'!$T$362</definedName>
    <definedName name="_vena_DYNR_SCashFlowS2_BCashFlowB2_e5714258">'Cash Flow'!$T$130</definedName>
    <definedName name="_vena_DYNR_SCashFlowS2_BCashFlowB2_e5714258_5fa74cf7">'Cash Flow'!$T$134</definedName>
    <definedName name="_vena_DYNR_SCashFlowS2_BCashFlowB2_e5714258_7e68e9e8">'Cash Flow'!$T$133</definedName>
    <definedName name="_vena_DYNR_SCashFlowS2_BCashFlowB2_e5714258_b1f506af">'Cash Flow'!$T$132</definedName>
    <definedName name="_vena_DYNR_SCashFlowS2_BCashFlowB2_e5714258_d22ac0a5">'Cash Flow'!$T$131</definedName>
    <definedName name="_vena_DYNR_SCashFlowS2_BCashFlowB2_edf7e3be">'Cash Flow'!$T$389</definedName>
    <definedName name="_vena_DYNR_SCashFlowS2_BCashFlowB2_edf7e3be_44aa8f6a">'Cash Flow'!$T$397</definedName>
    <definedName name="_vena_DYNR_SCashFlowS2_BCashFlowB2_edf7e3be_5b839422">'Cash Flow'!$T$395</definedName>
    <definedName name="_vena_DYNR_SCashFlowS2_BCashFlowB2_edf7e3be_5df3a77c">'Cash Flow'!$T$390</definedName>
    <definedName name="_vena_DYNR_SCashFlowS2_BCashFlowB2_edf7e3be_6352d40">'Cash Flow'!$T$401</definedName>
    <definedName name="_vena_DYNR_SCashFlowS2_BCashFlowB2_edf7e3be_90398378">'Cash Flow'!$T$393</definedName>
    <definedName name="_vena_DYNR_SCashFlowS2_BCashFlowB2_edf7e3be_9b4392e1">'Cash Flow'!$T$399</definedName>
    <definedName name="_vena_DYNR_SCashFlowS2_BCashFlowB2_edf7e3be_a46b220">'Cash Flow'!$T$391</definedName>
    <definedName name="_vena_DYNR_SCashFlowS2_BCashFlowB2_edf7e3be_bc2fc9d4">'Cash Flow'!$T$394</definedName>
    <definedName name="_vena_DYNR_SCashFlowS2_BCashFlowB2_edf7e3be_c3a6cd55">'Cash Flow'!$T$392</definedName>
    <definedName name="_vena_DYNR_SCashFlowS2_BCashFlowB2_edf7e3be_c8ecbf35">'Cash Flow'!$T$398</definedName>
    <definedName name="_vena_DYNR_SCashFlowS2_BCashFlowB2_edf7e3be_d8a9d242">'Cash Flow'!$T$396</definedName>
    <definedName name="_vena_DYNR_SCashFlowS2_BCashFlowB2_edf7e3be_e41cf2d2">'Cash Flow'!$T$402</definedName>
    <definedName name="_vena_DYNR_SCashFlowS2_BCashFlowB2_edf7e3be_e7fed2d1">'Cash Flow'!$T$400</definedName>
    <definedName name="_vena_DYNR_SCashFlowS2_BCashFlowB2_f54af03e">'Cash Flow'!$T$182</definedName>
    <definedName name="_vena_DYNR_SCashFlowS2_BCashFlowB2_f54af03e_101fce54">'Cash Flow'!$T$185</definedName>
    <definedName name="_vena_DYNR_SCashFlowS2_BCashFlowB2_f54af03e_2f210a32">'Cash Flow'!$T$184</definedName>
    <definedName name="_vena_DYNR_SCashFlowS2_BCashFlowB2_f54af03e_a35f5e53">'Cash Flow'!$T$183</definedName>
    <definedName name="_vena_DYNR_SMYPS1_BMYPB1_1d04ba73">MYP!#REF!</definedName>
    <definedName name="_vena_DYNR_SMYPS1_BMYPB1_1d04ba73_1b8e6bf3">MYP!#REF!</definedName>
    <definedName name="_vena_DYNR_SMYPS1_BMYPB1_1d04ba73_1e7b85de">MYP!#REF!</definedName>
    <definedName name="_vena_DYNR_SMYPS1_BMYPB1_1d04ba73_22ec925">MYP!#REF!</definedName>
    <definedName name="_vena_DYNR_SMYPS1_BMYPB1_1d04ba73_40be18c6">MYP!#REF!</definedName>
    <definedName name="_vena_DYNR_SMYPS1_BMYPB1_1d04ba73_4e515395">MYP!#REF!</definedName>
    <definedName name="_vena_DYNR_SMYPS1_BMYPB1_1d04ba73_56cf5b35">MYP!#REF!</definedName>
    <definedName name="_vena_DYNR_SMYPS1_BMYPB1_1d04ba73_5ce8cad7">MYP!#REF!</definedName>
    <definedName name="_vena_DYNR_SMYPS1_BMYPB1_1d04ba73_5d73a5ea">MYP!#REF!</definedName>
    <definedName name="_vena_DYNR_SMYPS1_BMYPB1_1d04ba73_5eb01446">MYP!#REF!</definedName>
    <definedName name="_vena_DYNR_SMYPS1_BMYPB1_1d04ba73_62f3979b">MYP!#REF!</definedName>
    <definedName name="_vena_DYNR_SMYPS1_BMYPB1_1d04ba73_753b4ee7">MYP!#REF!</definedName>
    <definedName name="_vena_DYNR_SMYPS1_BMYPB1_1d04ba73_9284ef01">MYP!#REF!</definedName>
    <definedName name="_vena_DYNR_SMYPS1_BMYPB1_1d04ba73_99e698c8">MYP!#REF!</definedName>
    <definedName name="_vena_DYNR_SMYPS1_BMYPB1_1d04ba73_9da2af95">MYP!#REF!</definedName>
    <definedName name="_vena_DYNR_SMYPS1_BMYPB1_1d04ba73_a38bc277">MYP!#REF!</definedName>
    <definedName name="_vena_DYNR_SMYPS1_BMYPB1_1d04ba73_ae897a5">MYP!#REF!</definedName>
    <definedName name="_vena_DYNR_SMYPS1_BMYPB1_1d04ba73_b148b467">MYP!#REF!</definedName>
    <definedName name="_vena_DYNR_SMYPS1_BMYPB1_1d04ba73_b47b2b7e">MYP!#REF!</definedName>
    <definedName name="_vena_DYNR_SMYPS1_BMYPB1_1d04ba73_b75a8cd7">MYP!#REF!</definedName>
    <definedName name="_vena_DYNR_SMYPS1_BMYPB1_1d04ba73_b8efde48">MYP!#REF!</definedName>
    <definedName name="_vena_DYNR_SMYPS1_BMYPB1_1d04ba73_bd853dd9">MYP!#REF!</definedName>
    <definedName name="_vena_DYNR_SMYPS1_BMYPB1_1d04ba73_c10ab16">MYP!#REF!</definedName>
    <definedName name="_vena_DYNR_SMYPS1_BMYPB1_1d04ba73_d7149240">MYP!#REF!</definedName>
    <definedName name="_vena_DYNR_SMYPS1_BMYPB1_1d04ba73_d73f3e1d">MYP!#REF!</definedName>
    <definedName name="_vena_DYNR_SMYPS1_BMYPB1_1d04ba73_df45d4a5">MYP!#REF!</definedName>
    <definedName name="_vena_DYNR_SMYPS1_BMYPB1_1d04ba73_f60d0f42">MYP!#REF!</definedName>
    <definedName name="_vena_DYNR_SMYPS1_BMYPB1_24afa338">MYP!#REF!</definedName>
    <definedName name="_vena_DYNR_SMYPS1_BMYPB1_24afa338_ea00cbbe">MYP!#REF!</definedName>
    <definedName name="_vena_DYNR_SMYPS1_BMYPB1_24afa338_eb8ed949">MYP!#REF!</definedName>
    <definedName name="_vena_DYNR_SMYPS1_BMYPB1_24afa338_ef762df0">MYP!#REF!</definedName>
    <definedName name="_vena_DYNR_SMYPS1_BMYPB1_2b6001e3">MYP!#REF!</definedName>
    <definedName name="_vena_DYNR_SMYPS1_BMYPB1_2b6001e3_194a70ec">MYP!#REF!</definedName>
    <definedName name="_vena_DYNR_SMYPS1_BMYPB1_2b6001e3_52d0f23">MYP!#REF!</definedName>
    <definedName name="_vena_DYNR_SMYPS1_BMYPB1_2b6001e3_53a1bd8f">MYP!#REF!</definedName>
    <definedName name="_vena_DYNR_SMYPS1_BMYPB1_2b6001e3_62422139">MYP!#REF!</definedName>
    <definedName name="_vena_DYNR_SMYPS1_BMYPB1_2b6001e3_7e3e0068">MYP!#REF!</definedName>
    <definedName name="_vena_DYNR_SMYPS1_BMYPB1_2b6001e3_b8e32005">MYP!#REF!</definedName>
    <definedName name="_vena_DYNR_SMYPS1_BMYPB1_2b6001e3_cfbb82da">MYP!#REF!</definedName>
    <definedName name="_vena_DYNR_SMYPS1_BMYPB1_2b6001e3_da353760">MYP!#REF!</definedName>
    <definedName name="_vena_DYNR_SMYPS1_BMYPB1_2b6001e3_e3eff0f">MYP!#REF!</definedName>
    <definedName name="_vena_DYNR_SMYPS1_BMYPB1_2b6001e3_ee4f152">MYP!#REF!</definedName>
    <definedName name="_vena_DYNR_SMYPS1_BMYPB1_50d6df16">MYP!#REF!</definedName>
    <definedName name="_vena_DYNR_SMYPS1_BMYPB1_50d6df16_14ac2355">MYP!#REF!</definedName>
    <definedName name="_vena_DYNR_SMYPS1_BMYPB1_50d6df16_164351ae">MYP!#REF!</definedName>
    <definedName name="_vena_DYNR_SMYPS1_BMYPB1_50d6df16_16aa9f64">MYP!#REF!</definedName>
    <definedName name="_vena_DYNR_SMYPS1_BMYPB1_50d6df16_18b308f7">MYP!#REF!</definedName>
    <definedName name="_vena_DYNR_SMYPS1_BMYPB1_50d6df16_205e2deb">MYP!#REF!</definedName>
    <definedName name="_vena_DYNR_SMYPS1_BMYPB1_50d6df16_25a4350e">MYP!#REF!</definedName>
    <definedName name="_vena_DYNR_SMYPS1_BMYPB1_50d6df16_2d317953">MYP!#REF!</definedName>
    <definedName name="_vena_DYNR_SMYPS1_BMYPB1_50d6df16_320ff994">MYP!#REF!</definedName>
    <definedName name="_vena_DYNR_SMYPS1_BMYPB1_50d6df16_3ecd19f9">MYP!#REF!</definedName>
    <definedName name="_vena_DYNR_SMYPS1_BMYPB1_50d6df16_46a785fb">MYP!#REF!</definedName>
    <definedName name="_vena_DYNR_SMYPS1_BMYPB1_50d6df16_6606bc12">MYP!#REF!</definedName>
    <definedName name="_vena_DYNR_SMYPS1_BMYPB1_50d6df16_81e4da86">MYP!#REF!</definedName>
    <definedName name="_vena_DYNR_SMYPS1_BMYPB1_50d6df16_8740924">MYP!#REF!</definedName>
    <definedName name="_vena_DYNR_SMYPS1_BMYPB1_50d6df16_a12b6780">MYP!#REF!</definedName>
    <definedName name="_vena_DYNR_SMYPS1_BMYPB1_50d6df16_c6a6b1ea">MYP!#REF!</definedName>
    <definedName name="_vena_DYNR_SMYPS1_BMYPB1_50d6df16_d35967f2">MYP!#REF!</definedName>
    <definedName name="_vena_DYNR_SMYPS1_BMYPB1_57fb7dba">MYP!#REF!</definedName>
    <definedName name="_vena_DYNR_SMYPS1_BMYPB1_57fb7dba_1737617b">MYP!#REF!</definedName>
    <definedName name="_vena_DYNR_SMYPS1_BMYPB1_57fb7dba_1a3979c5">MYP!#REF!</definedName>
    <definedName name="_vena_DYNR_SMYPS1_BMYPB1_57fb7dba_1e11b607">MYP!#REF!</definedName>
    <definedName name="_vena_DYNR_SMYPS1_BMYPB1_57fb7dba_1eb1bcf">MYP!#REF!</definedName>
    <definedName name="_vena_DYNR_SMYPS1_BMYPB1_57fb7dba_2c616b32">MYP!#REF!</definedName>
    <definedName name="_vena_DYNR_SMYPS1_BMYPB1_57fb7dba_371635b9">MYP!#REF!</definedName>
    <definedName name="_vena_DYNR_SMYPS1_BMYPB1_57fb7dba_3af6baa0">MYP!#REF!</definedName>
    <definedName name="_vena_DYNR_SMYPS1_BMYPB1_57fb7dba_3dc0b341">MYP!#REF!</definedName>
    <definedName name="_vena_DYNR_SMYPS1_BMYPB1_57fb7dba_5ec03e5e">MYP!#REF!</definedName>
    <definedName name="_vena_DYNR_SMYPS1_BMYPB1_57fb7dba_6b0764e1">MYP!#REF!</definedName>
    <definedName name="_vena_DYNR_SMYPS1_BMYPB1_57fb7dba_6b5271bd">MYP!#REF!</definedName>
    <definedName name="_vena_DYNR_SMYPS1_BMYPB1_57fb7dba_73259607">MYP!#REF!</definedName>
    <definedName name="_vena_DYNR_SMYPS1_BMYPB1_57fb7dba_81d46cd9">MYP!#REF!</definedName>
    <definedName name="_vena_DYNR_SMYPS1_BMYPB1_57fb7dba_82cb177a">MYP!#REF!</definedName>
    <definedName name="_vena_DYNR_SMYPS1_BMYPB1_57fb7dba_8ece8ad6">MYP!#REF!</definedName>
    <definedName name="_vena_DYNR_SMYPS1_BMYPB1_57fb7dba_8f01a4bd">MYP!#REF!</definedName>
    <definedName name="_vena_DYNR_SMYPS1_BMYPB1_57fb7dba_913d21c9">MYP!#REF!</definedName>
    <definedName name="_vena_DYNR_SMYPS1_BMYPB1_57fb7dba_96aa7dbf">MYP!#REF!</definedName>
    <definedName name="_vena_DYNR_SMYPS1_BMYPB1_57fb7dba_9ba804ac">MYP!#REF!</definedName>
    <definedName name="_vena_DYNR_SMYPS1_BMYPB1_57fb7dba_a3e5c4a">MYP!#REF!</definedName>
    <definedName name="_vena_DYNR_SMYPS1_BMYPB1_57fb7dba_bf642f1e">MYP!#REF!</definedName>
    <definedName name="_vena_DYNR_SMYPS1_BMYPB1_57fb7dba_c0c7b156">MYP!#REF!</definedName>
    <definedName name="_vena_DYNR_SMYPS1_BMYPB1_57fb7dba_c5165e1a">MYP!#REF!</definedName>
    <definedName name="_vena_DYNR_SMYPS1_BMYPB1_57fb7dba_c6370132">MYP!#REF!</definedName>
    <definedName name="_vena_DYNR_SMYPS1_BMYPB1_57fb7dba_c88a351b">MYP!#REF!</definedName>
    <definedName name="_vena_DYNR_SMYPS1_BMYPB1_57fb7dba_d2790cea">MYP!#REF!</definedName>
    <definedName name="_vena_DYNR_SMYPS1_BMYPB1_57fb7dba_d2c1f743">MYP!#REF!</definedName>
    <definedName name="_vena_DYNR_SMYPS1_BMYPB1_57fb7dba_ec3bd863">MYP!#REF!</definedName>
    <definedName name="_vena_DYNR_SMYPS1_BMYPB1_57fb7dba_ec7b0cdd">MYP!#REF!</definedName>
    <definedName name="_vena_DYNR_SMYPS1_BMYPB1_6adf5291">MYP!#REF!</definedName>
    <definedName name="_vena_DYNR_SMYPS1_BMYPB1_6adf5291_40c36c12">MYP!#REF!</definedName>
    <definedName name="_vena_DYNR_SMYPS1_BMYPB1_6adf5291_41b7f699">MYP!#REF!</definedName>
    <definedName name="_vena_DYNR_SMYPS1_BMYPB1_6adf5291_42b9ecaf">MYP!#REF!</definedName>
    <definedName name="_vena_DYNR_SMYPS1_BMYPB1_6adf5291_57016da6">MYP!#REF!</definedName>
    <definedName name="_vena_DYNR_SMYPS1_BMYPB1_6adf5291_7ea2b667">MYP!#REF!</definedName>
    <definedName name="_vena_DYNR_SMYPS1_BMYPB1_6adf5291_89239b00">MYP!#REF!</definedName>
    <definedName name="_vena_DYNR_SMYPS1_BMYPB1_6adf5291_93537036">MYP!#REF!</definedName>
    <definedName name="_vena_DYNR_SMYPS1_BMYPB1_6adf5291_9fe3ad4f">MYP!#REF!</definedName>
    <definedName name="_vena_DYNR_SMYPS1_BMYPB1_6adf5291_c1a07ea4">MYP!#REF!</definedName>
    <definedName name="_vena_DYNR_SMYPS1_BMYPB1_6adf5291_cd89a350">MYP!#REF!</definedName>
    <definedName name="_vena_DYNR_SMYPS1_BMYPB1_6adf5291_ff075fa5">MYP!#REF!</definedName>
    <definedName name="_vena_DYNR_SMYPS1_BMYPB1_74f8db9c">MYP!#REF!</definedName>
    <definedName name="_vena_DYNR_SMYPS1_BMYPB1_74f8db9c_2ec6ea9f">MYP!#REF!</definedName>
    <definedName name="_vena_DYNR_SMYPS1_BMYPB1_74f8db9c_4b1b6c12">MYP!#REF!</definedName>
    <definedName name="_vena_DYNR_SMYPS1_BMYPB1_74f8db9c_90bc58fe">MYP!#REF!</definedName>
    <definedName name="_vena_DYNR_SMYPS1_BMYPB1_74f8db9c_a138aa48">MYP!#REF!</definedName>
    <definedName name="_vena_DYNR_SMYPS1_BMYPB1_74f8db9c_a1c5bd5c">MYP!#REF!</definedName>
    <definedName name="_vena_DYNR_SMYPS1_BMYPB1_74f8db9c_b14ddfc">MYP!#REF!</definedName>
    <definedName name="_vena_DYNR_SMYPS1_BMYPB1_74f8db9c_ba38b3a5">MYP!#REF!</definedName>
    <definedName name="_vena_DYNR_SMYPS1_BMYPB1_74f8db9c_bfc225a3">MYP!#REF!</definedName>
    <definedName name="_vena_DYNR_SMYPS1_BMYPB1_74f8db9c_c08da321">MYP!#REF!</definedName>
    <definedName name="_vena_DYNR_SMYPS1_BMYPB1_74f8db9c_e8b21b78">MYP!#REF!</definedName>
    <definedName name="_vena_DYNR_SMYPS1_BMYPB1_74f8db9c_f117c762">MYP!#REF!</definedName>
    <definedName name="_vena_DYNR_SMYPS1_BMYPB1_788a6279">MYP!#REF!</definedName>
    <definedName name="_vena_DYNR_SMYPS1_BMYPB1_788a6279_dc11a867">MYP!#REF!</definedName>
    <definedName name="_vena_DYNR_SMYPS1_BMYPB1_7b6a1522">MYP!#REF!</definedName>
    <definedName name="_vena_DYNR_SMYPS1_BMYPB1_7b6a1522_38b154fe">MYP!#REF!</definedName>
    <definedName name="_vena_DYNR_SMYPS1_BMYPB1_7b6a1522_3c520131">MYP!#REF!</definedName>
    <definedName name="_vena_DYNR_SMYPS1_BMYPB1_7b6a1522_73fa4364">MYP!#REF!</definedName>
    <definedName name="_vena_DYNR_SMYPS1_BMYPB1_7b6a1522_8955330">MYP!#REF!</definedName>
    <definedName name="_vena_DYNR_SMYPS1_BMYPB1_841f58ff">MYP!#REF!</definedName>
    <definedName name="_vena_DYNR_SMYPS1_BMYPB1_841f58ff_1b2930e6">MYP!#REF!</definedName>
    <definedName name="_vena_DYNR_SMYPS1_BMYPB1_841f58ff_407eee2b">MYP!#REF!</definedName>
    <definedName name="_vena_DYNR_SMYPS1_BMYPB1_841f58ff_4b9abec3">MYP!#REF!</definedName>
    <definedName name="_vena_DYNR_SMYPS1_BMYPB1_841f58ff_547c1338">MYP!#REF!</definedName>
    <definedName name="_vena_DYNR_SMYPS1_BMYPB1_841f58ff_5fd333c5">MYP!#REF!</definedName>
    <definedName name="_vena_DYNR_SMYPS1_BMYPB1_841f58ff_77fe996b">MYP!#REF!</definedName>
    <definedName name="_vena_DYNR_SMYPS1_BMYPB1_841f58ff_a4b07ed0">MYP!#REF!</definedName>
    <definedName name="_vena_DYNR_SMYPS1_BMYPB1_b3acd9ac">MYP!#REF!</definedName>
    <definedName name="_vena_DYNR_SMYPS1_BMYPB1_b3acd9ac_1f80ed12">MYP!#REF!</definedName>
    <definedName name="_vena_DYNR_SMYPS1_BMYPB1_b3acd9ac_29bb0057">MYP!#REF!</definedName>
    <definedName name="_vena_DYNR_SMYPS1_BMYPB1_b3acd9ac_2df42f39">MYP!#REF!</definedName>
    <definedName name="_vena_DYNR_SMYPS1_BMYPB1_b3acd9ac_31f8a039">MYP!#REF!</definedName>
    <definedName name="_vena_DYNR_SMYPS1_BMYPB1_b3acd9ac_33f87d73">MYP!#REF!</definedName>
    <definedName name="_vena_DYNR_SMYPS1_BMYPB1_b3acd9ac_3b29fba8">MYP!#REF!</definedName>
    <definedName name="_vena_DYNR_SMYPS1_BMYPB1_b3acd9ac_5c4058e5">MYP!#REF!</definedName>
    <definedName name="_vena_DYNR_SMYPS1_BMYPB1_b3acd9ac_5dcf44cd">MYP!#REF!</definedName>
    <definedName name="_vena_DYNR_SMYPS1_BMYPB1_b3acd9ac_6280dabc">MYP!#REF!</definedName>
    <definedName name="_vena_DYNR_SMYPS1_BMYPB1_b3acd9ac_b492787">MYP!#REF!</definedName>
    <definedName name="_vena_DYNR_SMYPS1_BMYPB1_b3acd9ac_c4eb3c66">MYP!#REF!</definedName>
    <definedName name="_vena_DYNR_SMYPS1_BMYPB1_b3acd9ac_cdc1b2c2">MYP!#REF!</definedName>
    <definedName name="_vena_DYNR_SMYPS1_BMYPB1_b7b986b2">MYP!#REF!</definedName>
    <definedName name="_vena_DYNR_SMYPS1_BMYPB1_b7b986b2_1ed569af">MYP!#REF!</definedName>
    <definedName name="_vena_DYNR_SMYPS1_BMYPB1_b7b986b2_28b92dd8">MYP!#REF!</definedName>
    <definedName name="_vena_DYNR_SMYPS1_BMYPB1_b7b986b2_366c6771">MYP!#REF!</definedName>
    <definedName name="_vena_DYNR_SMYPS1_BMYPB1_b7b986b2_4dd7369c">MYP!#REF!</definedName>
    <definedName name="_vena_DYNR_SMYPS1_BMYPB1_b7b986b2_5f6a7af0">MYP!#REF!</definedName>
    <definedName name="_vena_DYNR_SMYPS1_BMYPB1_b7b986b2_6693fb1b">MYP!#REF!</definedName>
    <definedName name="_vena_DYNR_SMYPS1_BMYPB1_b7b986b2_6755b74c">MYP!#REF!</definedName>
    <definedName name="_vena_DYNR_SMYPS1_BMYPB1_b7b986b2_71cb040e">MYP!#REF!</definedName>
    <definedName name="_vena_DYNR_SMYPS1_BMYPB1_b7b986b2_79f80922">MYP!#REF!</definedName>
    <definedName name="_vena_DYNR_SMYPS1_BMYPB1_b7b986b2_87007c17">MYP!#REF!</definedName>
    <definedName name="_vena_DYNR_SMYPS1_BMYPB1_b7b986b2_9d109009">MYP!#REF!</definedName>
    <definedName name="_vena_DYNR_SMYPS1_BMYPB1_b7b986b2_a155beab">MYP!#REF!</definedName>
    <definedName name="_vena_DYNR_SMYPS1_BMYPB1_b7b986b2_ad8f7b41">MYP!#REF!</definedName>
    <definedName name="_vena_DYNR_SMYPS1_BMYPB1_b7b986b2_bb970491">MYP!#REF!</definedName>
    <definedName name="_vena_DYNR_SMYPS1_BMYPB1_b7b986b2_c82fee87">MYP!#REF!</definedName>
    <definedName name="_vena_DYNR_SMYPS1_BMYPB1_b7b986b2_d033cb7">MYP!#REF!</definedName>
    <definedName name="_vena_DYNR_SMYPS1_BMYPB1_b7b986b2_d308f86f">MYP!#REF!</definedName>
    <definedName name="_vena_DYNR_SMYPS1_BMYPB1_b7b986b2_df06009a">MYP!#REF!</definedName>
    <definedName name="_vena_DYNR_SMYPS1_BMYPB1_b7b986b2_e3cdacba">MYP!#REF!</definedName>
    <definedName name="_vena_DYNR_SMYPS1_BMYPB1_b7b986b2_edff6e2e">MYP!#REF!</definedName>
    <definedName name="_vena_DYNR_SMYPS1_BMYPB1_d3e9d9ce">MYP!#REF!</definedName>
    <definedName name="_vena_DYNR_SMYPS1_BMYPB1_d3e9d9ce_1326ab00">MYP!#REF!</definedName>
    <definedName name="_vena_DYNR_SMYPS1_BMYPB1_d3e9d9ce_3c216d9">MYP!#REF!</definedName>
    <definedName name="_vena_DYNR_SMYPS1_BMYPB1_d3e9d9ce_656ad5aa">MYP!#REF!</definedName>
    <definedName name="_vena_DYNR_SMYPS1_BMYPB1_d3e9d9ce_6a816279">MYP!#REF!</definedName>
    <definedName name="_vena_DYNR_SMYPS1_BMYPB1_d3e9d9ce_6da717e3">MYP!#REF!</definedName>
    <definedName name="_vena_DYNR_SMYPS1_BMYPB1_d3e9d9ce_894c4d6b">MYP!#REF!</definedName>
    <definedName name="_vena_DYNR_SMYPS1_BMYPB1_d3e9d9ce_ab89c44a">MYP!#REF!</definedName>
    <definedName name="_vena_DYNR_SMYPS1_BMYPB1_d3e9d9ce_b001f56a">MYP!#REF!</definedName>
    <definedName name="_vena_DYNR_SMYPS1_BMYPB1_d3e9d9ce_bd9f2fd7">MYP!#REF!</definedName>
    <definedName name="_vena_DYNR_SMYPS1_BMYPB1_d3e9d9ce_cbb61168">MYP!#REF!</definedName>
    <definedName name="_vena_DYNR_SMYPS1_BMYPB1_d3e9d9ce_de3777fe">MYP!#REF!</definedName>
    <definedName name="_vena_DYNR_SMYPS1_BMYPB1_d3e9d9ce_ea255b83">MYP!#REF!</definedName>
    <definedName name="_vena_DYNR_SMYPS1_BMYPB1_d3e9d9ce_f8916d5d">MYP!#REF!</definedName>
    <definedName name="_vena_DYNR_SMYPS1_BMYPB1_eaf774d5">MYP!#REF!</definedName>
    <definedName name="_vena_DYNR_SMYPS1_BMYPB1_eaf774d5_112d6199">MYP!#REF!</definedName>
    <definedName name="_vena_DYNR_SMYPS1_BMYPB1_eaf774d5_1abe18ce">MYP!#REF!</definedName>
    <definedName name="_vena_DYNR_SMYPS1_BMYPB1_eaf774d5_1c1a9c1a">MYP!#REF!</definedName>
    <definedName name="_vena_DYNR_SMYPS1_BMYPB1_eaf774d5_2063365c">MYP!#REF!</definedName>
    <definedName name="_vena_DYNR_SMYPS1_BMYPB1_eaf774d5_261936a8">MYP!#REF!</definedName>
    <definedName name="_vena_DYNR_SMYPS1_BMYPB1_eaf774d5_26e8f14c">MYP!#REF!</definedName>
    <definedName name="_vena_DYNR_SMYPS1_BMYPB1_eaf774d5_27cdf49d">MYP!#REF!</definedName>
    <definedName name="_vena_DYNR_SMYPS1_BMYPB1_eaf774d5_2e623945">MYP!#REF!</definedName>
    <definedName name="_vena_DYNR_SMYPS1_BMYPB1_eaf774d5_33b3802f">MYP!#REF!</definedName>
    <definedName name="_vena_DYNR_SMYPS1_BMYPB1_eaf774d5_33b77ddb">MYP!#REF!</definedName>
    <definedName name="_vena_DYNR_SMYPS1_BMYPB1_eaf774d5_3f7d4c0f">MYP!#REF!</definedName>
    <definedName name="_vena_DYNR_SMYPS1_BMYPB1_eaf774d5_43210b23">MYP!#REF!</definedName>
    <definedName name="_vena_DYNR_SMYPS1_BMYPB1_eaf774d5_4adbaf38">MYP!#REF!</definedName>
    <definedName name="_vena_DYNR_SMYPS1_BMYPB1_eaf774d5_4ae53742">MYP!#REF!</definedName>
    <definedName name="_vena_DYNR_SMYPS1_BMYPB1_eaf774d5_4c7bdba8">MYP!#REF!</definedName>
    <definedName name="_vena_DYNR_SMYPS1_BMYPB1_eaf774d5_4e09bb13">MYP!#REF!</definedName>
    <definedName name="_vena_DYNR_SMYPS1_BMYPB1_eaf774d5_52058d04">MYP!#REF!</definedName>
    <definedName name="_vena_DYNR_SMYPS1_BMYPB1_eaf774d5_536396e1">MYP!#REF!</definedName>
    <definedName name="_vena_DYNR_SMYPS1_BMYPB1_eaf774d5_5c0d737a">MYP!#REF!</definedName>
    <definedName name="_vena_DYNR_SMYPS1_BMYPB1_eaf774d5_5fa97ddd">MYP!#REF!</definedName>
    <definedName name="_vena_DYNR_SMYPS1_BMYPB1_eaf774d5_61666eea">MYP!#REF!</definedName>
    <definedName name="_vena_DYNR_SMYPS1_BMYPB1_eaf774d5_655f8a84">MYP!#REF!</definedName>
    <definedName name="_vena_DYNR_SMYPS1_BMYPB1_eaf774d5_6daabb2f">MYP!#REF!</definedName>
    <definedName name="_vena_DYNR_SMYPS1_BMYPB1_eaf774d5_7081b8a4">MYP!#REF!</definedName>
    <definedName name="_vena_DYNR_SMYPS1_BMYPB1_eaf774d5_70a18494">MYP!#REF!</definedName>
    <definedName name="_vena_DYNR_SMYPS1_BMYPB1_eaf774d5_792a6113">MYP!#REF!</definedName>
    <definedName name="_vena_DYNR_SMYPS1_BMYPB1_eaf774d5_79d82e2d">MYP!#REF!</definedName>
    <definedName name="_vena_DYNR_SMYPS1_BMYPB1_eaf774d5_7cccd92d">MYP!#REF!</definedName>
    <definedName name="_vena_DYNR_SMYPS1_BMYPB1_eaf774d5_80cbb199">MYP!#REF!</definedName>
    <definedName name="_vena_DYNR_SMYPS1_BMYPB1_eaf774d5_83b98a28">MYP!#REF!</definedName>
    <definedName name="_vena_DYNR_SMYPS1_BMYPB1_eaf774d5_8840f15f">MYP!#REF!</definedName>
    <definedName name="_vena_DYNR_SMYPS1_BMYPB1_eaf774d5_8e112703">MYP!#REF!</definedName>
    <definedName name="_vena_DYNR_SMYPS1_BMYPB1_eaf774d5_92745555">MYP!#REF!</definedName>
    <definedName name="_vena_DYNR_SMYPS1_BMYPB1_eaf774d5_961234c3">MYP!#REF!</definedName>
    <definedName name="_vena_DYNR_SMYPS1_BMYPB1_eaf774d5_96f22ad3">MYP!#REF!</definedName>
    <definedName name="_vena_DYNR_SMYPS1_BMYPB1_eaf774d5_a2fa8972">MYP!#REF!</definedName>
    <definedName name="_vena_DYNR_SMYPS1_BMYPB1_eaf774d5_a3bd355d">MYP!#REF!</definedName>
    <definedName name="_vena_DYNR_SMYPS1_BMYPB1_eaf774d5_aafd495e">MYP!#REF!</definedName>
    <definedName name="_vena_DYNR_SMYPS1_BMYPB1_eaf774d5_ab22c8a4">MYP!#REF!</definedName>
    <definedName name="_vena_DYNR_SMYPS1_BMYPB1_eaf774d5_af336089">MYP!#REF!</definedName>
    <definedName name="_vena_DYNR_SMYPS1_BMYPB1_eaf774d5_b79d3f4f">MYP!#REF!</definedName>
    <definedName name="_vena_DYNR_SMYPS1_BMYPB1_eaf774d5_b7c601e0">MYP!#REF!</definedName>
    <definedName name="_vena_DYNR_SMYPS1_BMYPB1_eaf774d5_b870fa45">MYP!#REF!</definedName>
    <definedName name="_vena_DYNR_SMYPS1_BMYPB1_eaf774d5_b900595c">MYP!#REF!</definedName>
    <definedName name="_vena_DYNR_SMYPS1_BMYPB1_eaf774d5_d1dce522">MYP!#REF!</definedName>
    <definedName name="_vena_DYNR_SMYPS1_BMYPB1_eaf774d5_d4c59cf2">MYP!#REF!</definedName>
    <definedName name="_vena_DYNR_SMYPS1_BMYPB1_eaf774d5_d86ccc08">MYP!#REF!</definedName>
    <definedName name="_vena_DYNR_SMYPS1_BMYPB1_eaf774d5_d8c0dfed">MYP!#REF!</definedName>
    <definedName name="_vena_DYNR_SMYPS1_BMYPB1_eaf774d5_e38545c">MYP!#REF!</definedName>
    <definedName name="_vena_DYNR_SMYPS1_BMYPB1_eaf774d5_e7649bff">MYP!#REF!</definedName>
    <definedName name="_vena_DYNR_SMYPS1_BMYPB1_eaf774d5_e7677310">MYP!#REF!</definedName>
    <definedName name="_vena_DYNR_SMYPS1_BMYPB1_eaf774d5_e84933ea">MYP!#REF!</definedName>
    <definedName name="_vena_DYNR_SMYPS1_BMYPB1_eaf774d5_e8870565">MYP!#REF!</definedName>
    <definedName name="_vena_DYNR_SMYPS1_BMYPB1_eaf774d5_e9da5ce0">MYP!#REF!</definedName>
    <definedName name="_vena_DYNR_SMYPS1_BMYPB1_eaf774d5_ef367dec">MYP!#REF!</definedName>
    <definedName name="_vena_DYNR_SMYPS1_BMYPB1_eaf774d5_f1ad5b88">MYP!#REF!</definedName>
    <definedName name="_vena_DYNR_SMYPS1_BMYPB1_ff809b0e">MYP!#REF!</definedName>
    <definedName name="_vena_DYNR_SMYPS1_BMYPB1_ff809b0e_23bd6b2e">MYP!#REF!</definedName>
    <definedName name="_vena_DYNR_SMYPS1_BMYPB1_ff809b0e_4e72b758">MYP!#REF!</definedName>
    <definedName name="_vena_DYNR_SMYPS1_BMYPB1_ff809b0e_b4bb0443">MYP!#REF!</definedName>
    <definedName name="_vena_DYNR_SMYPS1_BMYPB1_ff809b0e_efcc1739">MYP!#REF!</definedName>
    <definedName name="_vena_DYNR_SPayrollS1_BPayrollB3_85ed13b3">Payroll!#REF!</definedName>
    <definedName name="_vena_DYNR_SPayrollS1_BPayrollB3_85ed13b3_10d56b16">Payroll!#REF!</definedName>
    <definedName name="_vena_DYNR_SPayrollS1_BPayrollB3_85ed13b3_1c14cb78">Payroll!#REF!</definedName>
    <definedName name="_vena_DYNR_SPayrollS1_BPayrollB3_85ed13b3_1fc4f7fa">Payroll!#REF!</definedName>
    <definedName name="_vena_DYNR_SPayrollS1_BPayrollB3_85ed13b3_210f899c">Payroll!#REF!</definedName>
    <definedName name="_vena_DYNR_SPayrollS1_BPayrollB3_85ed13b3_276e515c">Payroll!#REF!</definedName>
    <definedName name="_vena_DYNR_SPayrollS1_BPayrollB3_85ed13b3_31e2b5c4">Payroll!#REF!</definedName>
    <definedName name="_vena_DYNR_SPayrollS1_BPayrollB3_85ed13b3_3ce65442">Payroll!#REF!</definedName>
    <definedName name="_vena_DYNR_SPayrollS1_BPayrollB3_85ed13b3_3d223139">Payroll!#REF!</definedName>
    <definedName name="_vena_DYNR_SPayrollS1_BPayrollB3_85ed13b3_3f7e8da1">Payroll!#REF!</definedName>
    <definedName name="_vena_DYNR_SPayrollS1_BPayrollB3_85ed13b3_43362b14">Payroll!#REF!</definedName>
    <definedName name="_vena_DYNR_SPayrollS1_BPayrollB3_85ed13b3_47ef6f5c">Payroll!#REF!</definedName>
    <definedName name="_vena_DYNR_SPayrollS1_BPayrollB3_85ed13b3_486ea584">Payroll!#REF!</definedName>
    <definedName name="_vena_DYNR_SPayrollS1_BPayrollB3_85ed13b3_5151c60">Payroll!#REF!</definedName>
    <definedName name="_vena_DYNR_SPayrollS1_BPayrollB3_85ed13b3_517edec5">Payroll!#REF!</definedName>
    <definedName name="_vena_DYNR_SPayrollS1_BPayrollB3_85ed13b3_60b9c865">Payroll!#REF!</definedName>
    <definedName name="_vena_DYNR_SPayrollS1_BPayrollB3_85ed13b3_648122b6">Payroll!#REF!</definedName>
    <definedName name="_vena_DYNR_SPayrollS1_BPayrollB3_85ed13b3_675b6793">Payroll!#REF!</definedName>
    <definedName name="_vena_DYNR_SPayrollS1_BPayrollB3_85ed13b3_73e5de81">Payroll!#REF!</definedName>
    <definedName name="_vena_DYNR_SPayrollS1_BPayrollB3_85ed13b3_775ff6b9">Payroll!#REF!</definedName>
    <definedName name="_vena_DYNR_SPayrollS1_BPayrollB3_85ed13b3_810ccb11">Payroll!#REF!</definedName>
    <definedName name="_vena_DYNR_SPayrollS1_BPayrollB3_85ed13b3_81df07d">Payroll!#REF!</definedName>
    <definedName name="_vena_DYNR_SPayrollS1_BPayrollB3_85ed13b3_86226fb5">Payroll!#REF!</definedName>
    <definedName name="_vena_DYNR_SPayrollS1_BPayrollB3_85ed13b3_88404607">Payroll!#REF!</definedName>
    <definedName name="_vena_DYNR_SPayrollS1_BPayrollB3_85ed13b3_8c5bead0">Payroll!#REF!</definedName>
    <definedName name="_vena_DYNR_SPayrollS1_BPayrollB3_85ed13b3_90c4bef0">Payroll!#REF!</definedName>
    <definedName name="_vena_DYNR_SPayrollS1_BPayrollB3_85ed13b3_975ba93">Payroll!#REF!</definedName>
    <definedName name="_vena_DYNR_SPayrollS1_BPayrollB3_85ed13b3_97c7b8a4">Payroll!#REF!</definedName>
    <definedName name="_vena_DYNR_SPayrollS1_BPayrollB3_85ed13b3_9af402ef">Payroll!#REF!</definedName>
    <definedName name="_vena_DYNR_SPayrollS1_BPayrollB3_85ed13b3_9be43c35">Payroll!#REF!</definedName>
    <definedName name="_vena_DYNR_SPayrollS1_BPayrollB3_85ed13b3_9c55f121">Payroll!#REF!</definedName>
    <definedName name="_vena_DYNR_SPayrollS1_BPayrollB3_85ed13b3_a1b3fbe5">Payroll!#REF!</definedName>
    <definedName name="_vena_DYNR_SPayrollS1_BPayrollB3_85ed13b3_a1d845c7">Payroll!#REF!</definedName>
    <definedName name="_vena_DYNR_SPayrollS1_BPayrollB3_85ed13b3_a3c58d59">Payroll!#REF!</definedName>
    <definedName name="_vena_DYNR_SPayrollS1_BPayrollB3_85ed13b3_ab02444">Payroll!#REF!</definedName>
    <definedName name="_vena_DYNR_SPayrollS1_BPayrollB3_85ed13b3_abd83a5d">Payroll!#REF!</definedName>
    <definedName name="_vena_DYNR_SPayrollS1_BPayrollB3_85ed13b3_ac3656a0">Payroll!#REF!</definedName>
    <definedName name="_vena_DYNR_SPayrollS1_BPayrollB3_85ed13b3_ad300d10">Payroll!#REF!</definedName>
    <definedName name="_vena_DYNR_SPayrollS1_BPayrollB3_85ed13b3_adf37770">Payroll!#REF!</definedName>
    <definedName name="_vena_DYNR_SPayrollS1_BPayrollB3_85ed13b3_ae192dc7">Payroll!#REF!</definedName>
    <definedName name="_vena_DYNR_SPayrollS1_BPayrollB3_85ed13b3_ae294977">Payroll!#REF!</definedName>
    <definedName name="_vena_DYNR_SPayrollS1_BPayrollB3_85ed13b3_af8d016f">Payroll!#REF!</definedName>
    <definedName name="_vena_DYNR_SPayrollS1_BPayrollB3_85ed13b3_b86ea03f">Payroll!#REF!</definedName>
    <definedName name="_vena_DYNR_SPayrollS1_BPayrollB3_85ed13b3_b8f37855">Payroll!#REF!</definedName>
    <definedName name="_vena_DYNR_SPayrollS1_BPayrollB3_85ed13b3_bea4bfbb">Payroll!#REF!</definedName>
    <definedName name="_vena_DYNR_SPayrollS1_BPayrollB3_85ed13b3_c372a4b8">Payroll!#REF!</definedName>
    <definedName name="_vena_DYNR_SPayrollS1_BPayrollB3_85ed13b3_ca34f5a1">Payroll!#REF!</definedName>
    <definedName name="_vena_DYNR_SPayrollS1_BPayrollB3_85ed13b3_d41b7507">Payroll!#REF!</definedName>
    <definedName name="_vena_DYNR_SPayrollS1_BPayrollB3_85ed13b3_d706770b">Payroll!#REF!</definedName>
    <definedName name="_vena_DYNR_SPayrollS1_BPayrollB3_85ed13b3_e81987ce">Payroll!#REF!</definedName>
    <definedName name="_vena_DYNR_SPayrollS1_BPayrollB3_85ed13b3_e838e743">Payroll!#REF!</definedName>
    <definedName name="_vena_DYNR_SPayrollS1_BPayrollB3_85ed13b3_ea282624">Payroll!#REF!</definedName>
    <definedName name="_vena_DYNR_SPayrollS1_BPayrollB3_85ed13b3_f0c3928f">Payroll!#REF!</definedName>
    <definedName name="_vena_DYNR_SPayrollS1_BPayrollB3_85ed13b3_f17104f9">Payroll!#REF!</definedName>
    <definedName name="_vena_DYNR_SPayrollS1_BPayrollB3_85ed13b3_f21cb495">Payroll!#REF!</definedName>
    <definedName name="_vena_DYNR_SPayrollS1_BPayrollB3_85ed13b3_f571dfd5">Payroll!#REF!</definedName>
    <definedName name="_vena_DYNR_SPayrollS1_BPayrollB3_85ed13b3_fca64d66">Payroll!#REF!</definedName>
    <definedName name="_vena_LI_Blank166bfe56">MYP!#REF!</definedName>
    <definedName name="_vena_LI_Blank18088708">MYP!#REF!</definedName>
    <definedName name="_vena_LI_Blank18c60ec7">MYP!#REF!</definedName>
    <definedName name="_vena_LI_Blank1eff5dcf">MYP!#REF!</definedName>
    <definedName name="_vena_LI_Blank2ca46ce2">MYP!#REF!</definedName>
    <definedName name="_vena_LI_Blank527dcfee">MYP!#REF!</definedName>
    <definedName name="_vena_LI_Blank5cbd904">MYP!#REF!</definedName>
    <definedName name="_vena_LI_Blank62fb887">MYP!#REF!</definedName>
    <definedName name="_vena_LI_Blank65bf0cd0">Payroll!#REF!</definedName>
    <definedName name="_vena_LI_Blank719a80ad">MYP!#REF!</definedName>
    <definedName name="_vena_LI_Blank76433f33">MYP!#REF!</definedName>
    <definedName name="_vena_LI_Blank7b6d03a7">MYP!#REF!</definedName>
    <definedName name="_vena_LI_Blank80f7cbbe">Payroll!#REF!</definedName>
    <definedName name="_vena_LI_Blank815ebbbf">MYP!#REF!</definedName>
    <definedName name="_vena_LI_Blank8a628385">MYP!#REF!</definedName>
    <definedName name="_vena_LI_Blank95c3f711">Rates!#REF!</definedName>
    <definedName name="_vena_LI_Blanka16edc4e">MYP!#REF!</definedName>
    <definedName name="_vena_LI_Blanka2402d83">MYP!#REF!</definedName>
    <definedName name="_vena_LI_Blanka96f0e4a">MYP!#REF!</definedName>
    <definedName name="_vena_LI_Blankb11c94e0">MYP!#REF!</definedName>
    <definedName name="_vena_LI_Blankb2aa2e0a">MYP!#REF!</definedName>
    <definedName name="_vena_LI_Blankb70c22c4">MYP!#REF!</definedName>
    <definedName name="_vena_LI_Blankc414e51c">CapEx!#REF!</definedName>
    <definedName name="_vena_LI_Blankc7d97907">MYP!#REF!</definedName>
    <definedName name="_vena_LI_Blankcb713ed7">MYP!#REF!</definedName>
    <definedName name="_vena_LI_Blankd465ab6">MYP!#REF!</definedName>
    <definedName name="_vena_LI_Blankdcedbe2f">MYP!#REF!</definedName>
    <definedName name="_vena_LI_Blanke8a79127">MYP!#REF!</definedName>
    <definedName name="_vena_LI_Blanke977e5db">MYP!#REF!</definedName>
    <definedName name="_vena_LI_Blankf18b41a3">MYP!#REF!</definedName>
    <definedName name="_vena_LI_Blankfce67b01">MYP!#REF!</definedName>
    <definedName name="_vena_LI_SCapExS1_BCapExB1_c414e51c">CapEx!#REF!</definedName>
    <definedName name="_vena_LI_SCapExS1_BCapExB1_c414e51c_1">CapEx!#REF!</definedName>
    <definedName name="_vena_LI_SCapExS1_BCapExB1_c414e51c_2">CapEx!#REF!</definedName>
    <definedName name="_vena_LI_SCapExS1_BCapExB1_c414e51c_3">CapEx!#REF!</definedName>
    <definedName name="_vena_LI_SCapExS1_BCapExB2_eac30d85">CapEx!#REF!</definedName>
    <definedName name="_vena_LI_SMYPS1_BMYPB1_100b2dfc">MYP!#REF!</definedName>
    <definedName name="_vena_LI_SMYPS1_BMYPB1_12d70b4a">MYP!#REF!</definedName>
    <definedName name="_vena_LI_SMYPS1_BMYPB1_13857950">MYP!#REF!</definedName>
    <definedName name="_vena_LI_SMYPS1_BMYPB1_166bfe56">MYP!#REF!</definedName>
    <definedName name="_vena_LI_SMYPS1_BMYPB1_166bfe56_1">MYP!#REF!</definedName>
    <definedName name="_vena_LI_SMYPS1_BMYPB1_16b8bc01">MYP!#REF!</definedName>
    <definedName name="_vena_LI_SMYPS1_BMYPB1_174339f2">MYP!#REF!</definedName>
    <definedName name="_vena_LI_SMYPS1_BMYPB1_18088708">MYP!#REF!</definedName>
    <definedName name="_vena_LI_SMYPS1_BMYPB1_18088708_1">MYP!#REF!</definedName>
    <definedName name="_vena_LI_SMYPS1_BMYPB1_18088708_2">MYP!#REF!</definedName>
    <definedName name="_vena_LI_SMYPS1_BMYPB1_18088708_3">MYP!#REF!</definedName>
    <definedName name="_vena_LI_SMYPS1_BMYPB1_18c60ec7">MYP!#REF!</definedName>
    <definedName name="_vena_LI_SMYPS1_BMYPB1_18c60ec7_1">MYP!#REF!</definedName>
    <definedName name="_vena_LI_SMYPS1_BMYPB1_18c60ec7_2">MYP!#REF!</definedName>
    <definedName name="_vena_LI_SMYPS1_BMYPB1_18c60ec7_3">MYP!#REF!</definedName>
    <definedName name="_vena_LI_SMYPS1_BMYPB1_1ac6336">MYP!#REF!</definedName>
    <definedName name="_vena_LI_SMYPS1_BMYPB1_1c7f536">MYP!#REF!</definedName>
    <definedName name="_vena_LI_SMYPS1_BMYPB1_1e18aacc">MYP!#REF!</definedName>
    <definedName name="_vena_LI_SMYPS1_BMYPB1_1e744b09">MYP!#REF!</definedName>
    <definedName name="_vena_LI_SMYPS1_BMYPB1_1eff5dcf">MYP!#REF!</definedName>
    <definedName name="_vena_LI_SMYPS1_BMYPB1_1eff5dcf_1">MYP!#REF!</definedName>
    <definedName name="_vena_LI_SMYPS1_BMYPB1_1eff5dcf_2">MYP!#REF!</definedName>
    <definedName name="_vena_LI_SMYPS1_BMYPB1_1eff5dcf_3">MYP!#REF!</definedName>
    <definedName name="_vena_LI_SMYPS1_BMYPB1_1eff5dcf_4">MYP!#REF!</definedName>
    <definedName name="_vena_LI_SMYPS1_BMYPB1_1f6315ed">MYP!#REF!</definedName>
    <definedName name="_vena_LI_SMYPS1_BMYPB1_1fc33464">MYP!#REF!</definedName>
    <definedName name="_vena_LI_SMYPS1_BMYPB1_22a8c43a">MYP!#REF!</definedName>
    <definedName name="_vena_LI_SMYPS1_BMYPB1_25005189">MYP!#REF!</definedName>
    <definedName name="_vena_LI_SMYPS1_BMYPB1_25204cc7">MYP!#REF!</definedName>
    <definedName name="_vena_LI_SMYPS1_BMYPB1_275fde5d">MYP!#REF!</definedName>
    <definedName name="_vena_LI_SMYPS1_BMYPB1_279e878d">MYP!#REF!</definedName>
    <definedName name="_vena_LI_SMYPS1_BMYPB1_29113e07">MYP!#REF!</definedName>
    <definedName name="_vena_LI_SMYPS1_BMYPB1_29e4e9f0">MYP!#REF!</definedName>
    <definedName name="_vena_LI_SMYPS1_BMYPB1_2ca46ce2">MYP!#REF!</definedName>
    <definedName name="_vena_LI_SMYPS1_BMYPB1_2ca46ce2_1">MYP!#REF!</definedName>
    <definedName name="_vena_LI_SMYPS1_BMYPB1_2ca46ce2_2">MYP!#REF!</definedName>
    <definedName name="_vena_LI_SMYPS1_BMYPB1_2ca46ce2_3">MYP!#REF!</definedName>
    <definedName name="_vena_LI_SMYPS1_BMYPB1_2de3d2d">MYP!#REF!</definedName>
    <definedName name="_vena_LI_SMYPS1_BMYPB1_2e9b0a1d">MYP!#REF!</definedName>
    <definedName name="_vena_LI_SMYPS1_BMYPB1_2f8e39a9">MYP!#REF!</definedName>
    <definedName name="_vena_LI_SMYPS1_BMYPB1_3368378d">MYP!#REF!</definedName>
    <definedName name="_vena_LI_SMYPS1_BMYPB1_3726cb3d">MYP!#REF!</definedName>
    <definedName name="_vena_LI_SMYPS1_BMYPB1_3a3ec5cb">MYP!#REF!</definedName>
    <definedName name="_vena_LI_SMYPS1_BMYPB1_3c2703d6">MYP!#REF!</definedName>
    <definedName name="_vena_LI_SMYPS1_BMYPB1_3d175a88">MYP!#REF!</definedName>
    <definedName name="_vena_LI_SMYPS1_BMYPB1_3d4a7690">MYP!#REF!</definedName>
    <definedName name="_vena_LI_SMYPS1_BMYPB1_3e51e325">MYP!#REF!</definedName>
    <definedName name="_vena_LI_SMYPS1_BMYPB1_3e9e2a78">MYP!#REF!</definedName>
    <definedName name="_vena_LI_SMYPS1_BMYPB1_3efd9467">MYP!#REF!</definedName>
    <definedName name="_vena_LI_SMYPS1_BMYPB1_3ffa6be8">MYP!#REF!</definedName>
    <definedName name="_vena_LI_SMYPS1_BMYPB1_41ef4812">MYP!#REF!</definedName>
    <definedName name="_vena_LI_SMYPS1_BMYPB1_43c86f8b">MYP!#REF!</definedName>
    <definedName name="_vena_LI_SMYPS1_BMYPB1_44fecbff">MYP!#REF!</definedName>
    <definedName name="_vena_LI_SMYPS1_BMYPB1_4532e77f">MYP!#REF!</definedName>
    <definedName name="_vena_LI_SMYPS1_BMYPB1_463b9f60">MYP!#REF!</definedName>
    <definedName name="_vena_LI_SMYPS1_BMYPB1_478c6fd3">MYP!#REF!</definedName>
    <definedName name="_vena_LI_SMYPS1_BMYPB1_48027467">MYP!#REF!</definedName>
    <definedName name="_vena_LI_SMYPS1_BMYPB1_4a54ba1e">MYP!#REF!</definedName>
    <definedName name="_vena_LI_SMYPS1_BMYPB1_4a6590e2">MYP!#REF!</definedName>
    <definedName name="_vena_LI_SMYPS1_BMYPB1_4ae0ae01">MYP!#REF!</definedName>
    <definedName name="_vena_LI_SMYPS1_BMYPB1_4ca3e6b2">MYP!#REF!</definedName>
    <definedName name="_vena_LI_SMYPS1_BMYPB1_4d54b725">MYP!#REF!</definedName>
    <definedName name="_vena_LI_SMYPS1_BMYPB1_4ed7bbdd">MYP!#REF!</definedName>
    <definedName name="_vena_LI_SMYPS1_BMYPB1_4f2002ea">MYP!#REF!</definedName>
    <definedName name="_vena_LI_SMYPS1_BMYPB1_4f3ec476">MYP!#REF!</definedName>
    <definedName name="_vena_LI_SMYPS1_BMYPB1_4f7b9591">MYP!#REF!</definedName>
    <definedName name="_vena_LI_SMYPS1_BMYPB1_50a25f83">MYP!#REF!</definedName>
    <definedName name="_vena_LI_SMYPS1_BMYPB1_527dcfee">MYP!#REF!</definedName>
    <definedName name="_vena_LI_SMYPS1_BMYPB1_527dcfee_1">MYP!#REF!</definedName>
    <definedName name="_vena_LI_SMYPS1_BMYPB1_527dcfee_2">MYP!#REF!</definedName>
    <definedName name="_vena_LI_SMYPS1_BMYPB1_552ae46c">MYP!#REF!</definedName>
    <definedName name="_vena_LI_SMYPS1_BMYPB1_574fa559">MYP!#REF!</definedName>
    <definedName name="_vena_LI_SMYPS1_BMYPB1_57ac17d6">MYP!#REF!</definedName>
    <definedName name="_vena_LI_SMYPS1_BMYPB1_585f5aba">MYP!#REF!</definedName>
    <definedName name="_vena_LI_SMYPS1_BMYPB1_5a44104">MYP!#REF!</definedName>
    <definedName name="_vena_LI_SMYPS1_BMYPB1_5ab01eec">MYP!#REF!</definedName>
    <definedName name="_vena_LI_SMYPS1_BMYPB1_5cbd904">MYP!#REF!</definedName>
    <definedName name="_vena_LI_SMYPS1_BMYPB1_5cbd904_1">MYP!#REF!</definedName>
    <definedName name="_vena_LI_SMYPS1_BMYPB1_5cbd904_2">MYP!#REF!</definedName>
    <definedName name="_vena_LI_SMYPS1_BMYPB1_5cbd904_3">MYP!#REF!</definedName>
    <definedName name="_vena_LI_SMYPS1_BMYPB1_5cbd904_4">MYP!#REF!</definedName>
    <definedName name="_vena_LI_SMYPS1_BMYPB1_62907ad3">MYP!#REF!</definedName>
    <definedName name="_vena_LI_SMYPS1_BMYPB1_62dfde86">MYP!#REF!</definedName>
    <definedName name="_vena_LI_SMYPS1_BMYPB1_62fb887">MYP!#REF!</definedName>
    <definedName name="_vena_LI_SMYPS1_BMYPB1_62fb887_1">MYP!#REF!</definedName>
    <definedName name="_vena_LI_SMYPS1_BMYPB1_63ea927b">MYP!#REF!</definedName>
    <definedName name="_vena_LI_SMYPS1_BMYPB1_65bbd327">MYP!#REF!</definedName>
    <definedName name="_vena_LI_SMYPS1_BMYPB1_661d8d4a">MYP!#REF!</definedName>
    <definedName name="_vena_LI_SMYPS1_BMYPB1_668da88e">MYP!#REF!</definedName>
    <definedName name="_vena_LI_SMYPS1_BMYPB1_67c8de40">MYP!#REF!</definedName>
    <definedName name="_vena_LI_SMYPS1_BMYPB1_69262ebb">MYP!#REF!</definedName>
    <definedName name="_vena_LI_SMYPS1_BMYPB1_69959bed">MYP!#REF!</definedName>
    <definedName name="_vena_LI_SMYPS1_BMYPB1_6a1661a6">MYP!#REF!</definedName>
    <definedName name="_vena_LI_SMYPS1_BMYPB1_6bb62b43">MYP!#REF!</definedName>
    <definedName name="_vena_LI_SMYPS1_BMYPB1_6dd0b9f3">MYP!#REF!</definedName>
    <definedName name="_vena_LI_SMYPS1_BMYPB1_6df37411">MYP!#REF!</definedName>
    <definedName name="_vena_LI_SMYPS1_BMYPB1_6f5214b0">MYP!#REF!</definedName>
    <definedName name="_vena_LI_SMYPS1_BMYPB1_6fa50185">MYP!#REF!</definedName>
    <definedName name="_vena_LI_SMYPS1_BMYPB1_719a80ad">MYP!#REF!</definedName>
    <definedName name="_vena_LI_SMYPS1_BMYPB1_719a80ad_1">MYP!#REF!</definedName>
    <definedName name="_vena_LI_SMYPS1_BMYPB1_719a80ad_10">MYP!#REF!</definedName>
    <definedName name="_vena_LI_SMYPS1_BMYPB1_719a80ad_11">MYP!#REF!</definedName>
    <definedName name="_vena_LI_SMYPS1_BMYPB1_719a80ad_12">MYP!#REF!</definedName>
    <definedName name="_vena_LI_SMYPS1_BMYPB1_719a80ad_2">MYP!#REF!</definedName>
    <definedName name="_vena_LI_SMYPS1_BMYPB1_719a80ad_3">MYP!#REF!</definedName>
    <definedName name="_vena_LI_SMYPS1_BMYPB1_719a80ad_4">MYP!#REF!</definedName>
    <definedName name="_vena_LI_SMYPS1_BMYPB1_719a80ad_5">MYP!#REF!</definedName>
    <definedName name="_vena_LI_SMYPS1_BMYPB1_719a80ad_6">MYP!#REF!</definedName>
    <definedName name="_vena_LI_SMYPS1_BMYPB1_719a80ad_7">MYP!#REF!</definedName>
    <definedName name="_vena_LI_SMYPS1_BMYPB1_719a80ad_8">MYP!#REF!</definedName>
    <definedName name="_vena_LI_SMYPS1_BMYPB1_719a80ad_9">MYP!#REF!</definedName>
    <definedName name="_vena_LI_SMYPS1_BMYPB1_71d5d12b">MYP!#REF!</definedName>
    <definedName name="_vena_LI_SMYPS1_BMYPB1_7293f915">MYP!#REF!</definedName>
    <definedName name="_vena_LI_SMYPS1_BMYPB1_75bec0d1">MYP!#REF!</definedName>
    <definedName name="_vena_LI_SMYPS1_BMYPB1_75c2f524">MYP!#REF!</definedName>
    <definedName name="_vena_LI_SMYPS1_BMYPB1_76433f33">MYP!#REF!</definedName>
    <definedName name="_vena_LI_SMYPS1_BMYPB1_76433f33_1">MYP!#REF!</definedName>
    <definedName name="_vena_LI_SMYPS1_BMYPB1_76433f33_2">MYP!#REF!</definedName>
    <definedName name="_vena_LI_SMYPS1_BMYPB1_76433f33_3">MYP!#REF!</definedName>
    <definedName name="_vena_LI_SMYPS1_BMYPB1_76433f33_4">MYP!#REF!</definedName>
    <definedName name="_vena_LI_SMYPS1_BMYPB1_786e4306">MYP!#REF!</definedName>
    <definedName name="_vena_LI_SMYPS1_BMYPB1_78e2e768">MYP!#REF!</definedName>
    <definedName name="_vena_LI_SMYPS1_BMYPB1_798707ea">MYP!#REF!</definedName>
    <definedName name="_vena_LI_SMYPS1_BMYPB1_799973e8">MYP!#REF!</definedName>
    <definedName name="_vena_LI_SMYPS1_BMYPB1_7aad1309">MYP!#REF!</definedName>
    <definedName name="_vena_LI_SMYPS1_BMYPB1_7b6d03a7">MYP!#REF!</definedName>
    <definedName name="_vena_LI_SMYPS1_BMYPB1_7b6d03a7_1">MYP!#REF!</definedName>
    <definedName name="_vena_LI_SMYPS1_BMYPB1_7b6d03a7_2">MYP!#REF!</definedName>
    <definedName name="_vena_LI_SMYPS1_BMYPB1_7b6d03a7_3">MYP!#REF!</definedName>
    <definedName name="_vena_LI_SMYPS1_BMYPB1_7b6d03a7_4">MYP!#REF!</definedName>
    <definedName name="_vena_LI_SMYPS1_BMYPB1_7b6d03a7_5">MYP!#REF!</definedName>
    <definedName name="_vena_LI_SMYPS1_BMYPB1_80688dc2">MYP!#REF!</definedName>
    <definedName name="_vena_LI_SMYPS1_BMYPB1_815ebbbf">MYP!#REF!</definedName>
    <definedName name="_vena_LI_SMYPS1_BMYPB1_815ebbbf_1">MYP!#REF!</definedName>
    <definedName name="_vena_LI_SMYPS1_BMYPB1_815ebbbf_2">MYP!#REF!</definedName>
    <definedName name="_vena_LI_SMYPS1_BMYPB1_815ebbbf_3">MYP!#REF!</definedName>
    <definedName name="_vena_LI_SMYPS1_BMYPB1_81ce3e41">MYP!#REF!</definedName>
    <definedName name="_vena_LI_SMYPS1_BMYPB1_8203d9f8">MYP!#REF!</definedName>
    <definedName name="_vena_LI_SMYPS1_BMYPB1_824babea">MYP!#REF!</definedName>
    <definedName name="_vena_LI_SMYPS1_BMYPB1_82eb2111">MYP!#REF!</definedName>
    <definedName name="_vena_LI_SMYPS1_BMYPB1_8393772a">MYP!#REF!</definedName>
    <definedName name="_vena_LI_SMYPS1_BMYPB1_85583d06">MYP!#REF!</definedName>
    <definedName name="_vena_LI_SMYPS1_BMYPB1_867d6ac7">MYP!#REF!</definedName>
    <definedName name="_vena_LI_SMYPS1_BMYPB1_86df54ea">MYP!#REF!</definedName>
    <definedName name="_vena_LI_SMYPS1_BMYPB1_872fbdd1">MYP!#REF!</definedName>
    <definedName name="_vena_LI_SMYPS1_BMYPB1_882c2c4d">MYP!#REF!</definedName>
    <definedName name="_vena_LI_SMYPS1_BMYPB1_88fc1df9">MYP!#REF!</definedName>
    <definedName name="_vena_LI_SMYPS1_BMYPB1_8a4e5b07">MYP!#REF!</definedName>
    <definedName name="_vena_LI_SMYPS1_BMYPB1_8a628385">MYP!#REF!</definedName>
    <definedName name="_vena_LI_SMYPS1_BMYPB1_8a628385_1">MYP!#REF!</definedName>
    <definedName name="_vena_LI_SMYPS1_BMYPB1_8af765f">MYP!#REF!</definedName>
    <definedName name="_vena_LI_SMYPS1_BMYPB1_8b49a22">MYP!#REF!</definedName>
    <definedName name="_vena_LI_SMYPS1_BMYPB1_8c0569af">MYP!#REF!</definedName>
    <definedName name="_vena_LI_SMYPS1_BMYPB1_8ca848d1">MYP!#REF!</definedName>
    <definedName name="_vena_LI_SMYPS1_BMYPB1_8dfea82c">MYP!#REF!</definedName>
    <definedName name="_vena_LI_SMYPS1_BMYPB1_8ea56a7b">MYP!#REF!</definedName>
    <definedName name="_vena_LI_SMYPS1_BMYPB1_9048decd">MYP!#REF!</definedName>
    <definedName name="_vena_LI_SMYPS1_BMYPB1_9085732">MYP!#REF!</definedName>
    <definedName name="_vena_LI_SMYPS1_BMYPB1_92cc6acf">MYP!#REF!</definedName>
    <definedName name="_vena_LI_SMYPS1_BMYPB1_939aceac">MYP!#REF!</definedName>
    <definedName name="_vena_LI_SMYPS1_BMYPB1_93b607f9">MYP!#REF!</definedName>
    <definedName name="_vena_LI_SMYPS1_BMYPB1_94177f6c">MYP!#REF!</definedName>
    <definedName name="_vena_LI_SMYPS1_BMYPB1_9443ab">MYP!#REF!</definedName>
    <definedName name="_vena_LI_SMYPS1_BMYPB1_9698a54a">MYP!#REF!</definedName>
    <definedName name="_vena_LI_SMYPS1_BMYPB1_96c8ea3d">MYP!#REF!</definedName>
    <definedName name="_vena_LI_SMYPS1_BMYPB1_977e8965">MYP!#REF!</definedName>
    <definedName name="_vena_LI_SMYPS1_BMYPB1_98593c0b">MYP!#REF!</definedName>
    <definedName name="_vena_LI_SMYPS1_BMYPB1_98610918">MYP!#REF!</definedName>
    <definedName name="_vena_LI_SMYPS1_BMYPB1_98f2a973">MYP!#REF!</definedName>
    <definedName name="_vena_LI_SMYPS1_BMYPB1_99cc5eb4">MYP!#REF!</definedName>
    <definedName name="_vena_LI_SMYPS1_BMYPB1_9c8b277c">MYP!#REF!</definedName>
    <definedName name="_vena_LI_SMYPS1_BMYPB1_9ca21b95">MYP!#REF!</definedName>
    <definedName name="_vena_LI_SMYPS1_BMYPB1_9db10b7a">MYP!#REF!</definedName>
    <definedName name="_vena_LI_SMYPS1_BMYPB1_9e220b1f">MYP!#REF!</definedName>
    <definedName name="_vena_LI_SMYPS1_BMYPB1_9ee045fb">MYP!#REF!</definedName>
    <definedName name="_vena_LI_SMYPS1_BMYPB1_9f3053f6">MYP!#REF!</definedName>
    <definedName name="_vena_LI_SMYPS1_BMYPB1_a055edf3">MYP!#REF!</definedName>
    <definedName name="_vena_LI_SMYPS1_BMYPB1_a0f1b6c9">MYP!#REF!</definedName>
    <definedName name="_vena_LI_SMYPS1_BMYPB1_a16edc4e">MYP!#REF!</definedName>
    <definedName name="_vena_LI_SMYPS1_BMYPB1_a16edc4e_1">MYP!#REF!</definedName>
    <definedName name="_vena_LI_SMYPS1_BMYPB1_a1f0497b">MYP!#REF!</definedName>
    <definedName name="_vena_LI_SMYPS1_BMYPB1_a216c4c7">MYP!#REF!</definedName>
    <definedName name="_vena_LI_SMYPS1_BMYPB1_a2402d83">MYP!#REF!</definedName>
    <definedName name="_vena_LI_SMYPS1_BMYPB1_a2402d83_1">MYP!#REF!</definedName>
    <definedName name="_vena_LI_SMYPS1_BMYPB1_a2402d83_2">MYP!#REF!</definedName>
    <definedName name="_vena_LI_SMYPS1_BMYPB1_a2402d83_3">MYP!#REF!</definedName>
    <definedName name="_vena_LI_SMYPS1_BMYPB1_a2402d83_4">MYP!#REF!</definedName>
    <definedName name="_vena_LI_SMYPS1_BMYPB1_a342b105">MYP!#REF!</definedName>
    <definedName name="_vena_LI_SMYPS1_BMYPB1_a3ca6037">MYP!#REF!</definedName>
    <definedName name="_vena_LI_SMYPS1_BMYPB1_a6da3978">MYP!#REF!</definedName>
    <definedName name="_vena_LI_SMYPS1_BMYPB1_a8b869f9">MYP!#REF!</definedName>
    <definedName name="_vena_LI_SMYPS1_BMYPB1_a8d87c70">MYP!#REF!</definedName>
    <definedName name="_vena_LI_SMYPS1_BMYPB1_a904c1fe">MYP!#REF!</definedName>
    <definedName name="_vena_LI_SMYPS1_BMYPB1_a96f0e4a">MYP!#REF!</definedName>
    <definedName name="_vena_LI_SMYPS1_BMYPB1_a96f0e4a_1">MYP!#REF!</definedName>
    <definedName name="_vena_LI_SMYPS1_BMYPB1_a96f0e4a_2">MYP!#REF!</definedName>
    <definedName name="_vena_LI_SMYPS1_BMYPB1_a96f0e4a_3">MYP!#REF!</definedName>
    <definedName name="_vena_LI_SMYPS1_BMYPB1_a96f0e4a_4">MYP!#REF!</definedName>
    <definedName name="_vena_LI_SMYPS1_BMYPB1_a96f0e4a_5">MYP!#REF!</definedName>
    <definedName name="_vena_LI_SMYPS1_BMYPB1_aa2809c1">MYP!#REF!</definedName>
    <definedName name="_vena_LI_SMYPS1_BMYPB1_aa2cc33">MYP!#REF!</definedName>
    <definedName name="_vena_LI_SMYPS1_BMYPB1_ab8b781f">MYP!#REF!</definedName>
    <definedName name="_vena_LI_SMYPS1_BMYPB1_abd4e3b7">MYP!#REF!</definedName>
    <definedName name="_vena_LI_SMYPS1_BMYPB1_adff5628">MYP!#REF!</definedName>
    <definedName name="_vena_LI_SMYPS1_BMYPB1_aff56495">MYP!#REF!</definedName>
    <definedName name="_vena_LI_SMYPS1_BMYPB1_b11c94e0">MYP!#REF!</definedName>
    <definedName name="_vena_LI_SMYPS1_BMYPB1_b11c94e0_1">MYP!#REF!</definedName>
    <definedName name="_vena_LI_SMYPS1_BMYPB1_b11c94e0_2">MYP!#REF!</definedName>
    <definedName name="_vena_LI_SMYPS1_BMYPB1_b11c94e0_3">MYP!#REF!</definedName>
    <definedName name="_vena_LI_SMYPS1_BMYPB1_b11c94e0_4">MYP!#REF!</definedName>
    <definedName name="_vena_LI_SMYPS1_BMYPB1_b11c94e0_5">MYP!#REF!</definedName>
    <definedName name="_vena_LI_SMYPS1_BMYPB1_b11c94e0_6">MYP!#REF!</definedName>
    <definedName name="_vena_LI_SMYPS1_BMYPB1_b1c31b9e">MYP!#REF!</definedName>
    <definedName name="_vena_LI_SMYPS1_BMYPB1_b1f39fbb">MYP!#REF!</definedName>
    <definedName name="_vena_LI_SMYPS1_BMYPB1_b2aa2e0a">MYP!#REF!</definedName>
    <definedName name="_vena_LI_SMYPS1_BMYPB1_b2aa2e0a_1">MYP!#REF!</definedName>
    <definedName name="_vena_LI_SMYPS1_BMYPB1_b2aa2e0a_2">MYP!#REF!</definedName>
    <definedName name="_vena_LI_SMYPS1_BMYPB1_b41c306d">MYP!#REF!</definedName>
    <definedName name="_vena_LI_SMYPS1_BMYPB1_b4b27205">MYP!#REF!</definedName>
    <definedName name="_vena_LI_SMYPS1_BMYPB1_b5d6aacc">MYP!#REF!</definedName>
    <definedName name="_vena_LI_SMYPS1_BMYPB1_b61242e7">MYP!#REF!</definedName>
    <definedName name="_vena_LI_SMYPS1_BMYPB1_b70c22c4">MYP!#REF!</definedName>
    <definedName name="_vena_LI_SMYPS1_BMYPB1_b70c22c4_1">MYP!#REF!</definedName>
    <definedName name="_vena_LI_SMYPS1_BMYPB1_b8b23964">MYP!#REF!</definedName>
    <definedName name="_vena_LI_SMYPS1_BMYPB1_b9c17530">MYP!#REF!</definedName>
    <definedName name="_vena_LI_SMYPS1_BMYPB1_bb29fd36">MYP!#REF!</definedName>
    <definedName name="_vena_LI_SMYPS1_BMYPB1_bb8fde17">MYP!#REF!</definedName>
    <definedName name="_vena_LI_SMYPS1_BMYPB1_bd9f79f1">MYP!#REF!</definedName>
    <definedName name="_vena_LI_SMYPS1_BMYPB1_bfd08095">MYP!#REF!</definedName>
    <definedName name="_vena_LI_SMYPS1_BMYPB1_c0b70701">MYP!#REF!</definedName>
    <definedName name="_vena_LI_SMYPS1_BMYPB1_c21f7ff7">MYP!#REF!</definedName>
    <definedName name="_vena_LI_SMYPS1_BMYPB1_c4dc5bf1">MYP!#REF!</definedName>
    <definedName name="_vena_LI_SMYPS1_BMYPB1_c72007cc">MYP!#REF!</definedName>
    <definedName name="_vena_LI_SMYPS1_BMYPB1_c7d97907">MYP!#REF!</definedName>
    <definedName name="_vena_LI_SMYPS1_BMYPB1_c7d97907_1">MYP!#REF!</definedName>
    <definedName name="_vena_LI_SMYPS1_BMYPB1_c8172b95">MYP!#REF!</definedName>
    <definedName name="_vena_LI_SMYPS1_BMYPB1_c8ebd0bc">MYP!#REF!</definedName>
    <definedName name="_vena_LI_SMYPS1_BMYPB1_ca9af00b">MYP!#REF!</definedName>
    <definedName name="_vena_LI_SMYPS1_BMYPB1_cb713ed7">MYP!#REF!</definedName>
    <definedName name="_vena_LI_SMYPS1_BMYPB1_cb713ed7_1">MYP!#REF!</definedName>
    <definedName name="_vena_LI_SMYPS1_BMYPB1_cb713ed7_2">MYP!#REF!</definedName>
    <definedName name="_vena_LI_SMYPS1_BMYPB1_cb9035e4">MYP!#REF!</definedName>
    <definedName name="_vena_LI_SMYPS1_BMYPB1_cd36f5f5">MYP!#REF!</definedName>
    <definedName name="_vena_LI_SMYPS1_BMYPB1_cf2b2c9a">MYP!#REF!</definedName>
    <definedName name="_vena_LI_SMYPS1_BMYPB1_cf40af89">MYP!#REF!</definedName>
    <definedName name="_vena_LI_SMYPS1_BMYPB1_d029a71f">MYP!#REF!</definedName>
    <definedName name="_vena_LI_SMYPS1_BMYPB1_d1153ac7">MYP!#REF!</definedName>
    <definedName name="_vena_LI_SMYPS1_BMYPB1_d3470ce6">MYP!#REF!</definedName>
    <definedName name="_vena_LI_SMYPS1_BMYPB1_d38541c9">MYP!#REF!</definedName>
    <definedName name="_vena_LI_SMYPS1_BMYPB1_d3cf05d0">MYP!#REF!</definedName>
    <definedName name="_vena_LI_SMYPS1_BMYPB1_d465ab6">MYP!#REF!</definedName>
    <definedName name="_vena_LI_SMYPS1_BMYPB1_d465ab6_1">MYP!#REF!</definedName>
    <definedName name="_vena_LI_SMYPS1_BMYPB1_d465ab6_2">MYP!#REF!</definedName>
    <definedName name="_vena_LI_SMYPS1_BMYPB1_d4b72aa8">MYP!#REF!</definedName>
    <definedName name="_vena_LI_SMYPS1_BMYPB1_d5432b6">MYP!#REF!</definedName>
    <definedName name="_vena_LI_SMYPS1_BMYPB1_d63d3b31">MYP!#REF!</definedName>
    <definedName name="_vena_LI_SMYPS1_BMYPB1_d6a7ab7">MYP!#REF!</definedName>
    <definedName name="_vena_LI_SMYPS1_BMYPB1_d6c5e20a">MYP!#REF!</definedName>
    <definedName name="_vena_LI_SMYPS1_BMYPB1_d7def20b">MYP!#REF!</definedName>
    <definedName name="_vena_LI_SMYPS1_BMYPB1_d7e5614d">MYP!#REF!</definedName>
    <definedName name="_vena_LI_SMYPS1_BMYPB1_dcedbe2f">MYP!#REF!</definedName>
    <definedName name="_vena_LI_SMYPS1_BMYPB1_dcedbe2f_1">MYP!#REF!</definedName>
    <definedName name="_vena_LI_SMYPS1_BMYPB1_dcedbe2f_2">MYP!#REF!</definedName>
    <definedName name="_vena_LI_SMYPS1_BMYPB1_dcedbe2f_3">MYP!#REF!</definedName>
    <definedName name="_vena_LI_SMYPS1_BMYPB1_dcedbe2f_4">MYP!#REF!</definedName>
    <definedName name="_vena_LI_SMYPS1_BMYPB1_dcedbe2f_5">MYP!#REF!</definedName>
    <definedName name="_vena_LI_SMYPS1_BMYPB1_dcedbe2f_6">MYP!#REF!</definedName>
    <definedName name="_vena_LI_SMYPS1_BMYPB1_df5fdb01">MYP!#REF!</definedName>
    <definedName name="_vena_LI_SMYPS1_BMYPB1_e24e2623">MYP!#REF!</definedName>
    <definedName name="_vena_LI_SMYPS1_BMYPB1_e2fadf39">MYP!#REF!</definedName>
    <definedName name="_vena_LI_SMYPS1_BMYPB1_e574a6fc">MYP!#REF!</definedName>
    <definedName name="_vena_LI_SMYPS1_BMYPB1_e57e863d">MYP!#REF!</definedName>
    <definedName name="_vena_LI_SMYPS1_BMYPB1_e5cc71f6">MYP!#REF!</definedName>
    <definedName name="_vena_LI_SMYPS1_BMYPB1_e6afeb22">MYP!#REF!</definedName>
    <definedName name="_vena_LI_SMYPS1_BMYPB1_e82639d9">MYP!#REF!</definedName>
    <definedName name="_vena_LI_SMYPS1_BMYPB1_e8a79127">MYP!#REF!</definedName>
    <definedName name="_vena_LI_SMYPS1_BMYPB1_e8a79127_1">MYP!#REF!</definedName>
    <definedName name="_vena_LI_SMYPS1_BMYPB1_e977e5db">MYP!#REF!</definedName>
    <definedName name="_vena_LI_SMYPS1_BMYPB1_e977e5db_1">MYP!#REF!</definedName>
    <definedName name="_vena_LI_SMYPS1_BMYPB1_e977e5db_2">MYP!#REF!</definedName>
    <definedName name="_vena_LI_SMYPS1_BMYPB1_ea95c808">MYP!#REF!</definedName>
    <definedName name="_vena_LI_SMYPS1_BMYPB1_edab8a18">MYP!#REF!</definedName>
    <definedName name="_vena_LI_SMYPS1_BMYPB1_edc3769b">MYP!#REF!</definedName>
    <definedName name="_vena_LI_SMYPS1_BMYPB1_eed7be49">MYP!#REF!</definedName>
    <definedName name="_vena_LI_SMYPS1_BMYPB1_f0b857cb">MYP!#REF!</definedName>
    <definedName name="_vena_LI_SMYPS1_BMYPB1_f0e2b93a">MYP!#REF!</definedName>
    <definedName name="_vena_LI_SMYPS1_BMYPB1_f18b41a3">MYP!#REF!</definedName>
    <definedName name="_vena_LI_SMYPS1_BMYPB1_f18b41a3_1">MYP!#REF!</definedName>
    <definedName name="_vena_LI_SMYPS1_BMYPB1_f18b41a3_2">MYP!#REF!</definedName>
    <definedName name="_vena_LI_SMYPS1_BMYPB1_f4363ae5">MYP!#REF!</definedName>
    <definedName name="_vena_LI_SMYPS1_BMYPB1_f43d6408">MYP!#REF!</definedName>
    <definedName name="_vena_LI_SMYPS1_BMYPB1_f490e970">MYP!#REF!</definedName>
    <definedName name="_vena_LI_SMYPS1_BMYPB1_f50c4f9b">MYP!#REF!</definedName>
    <definedName name="_vena_LI_SMYPS1_BMYPB1_f523f81">MYP!#REF!</definedName>
    <definedName name="_vena_LI_SMYPS1_BMYPB1_f63c8852">MYP!#REF!</definedName>
    <definedName name="_vena_LI_SMYPS1_BMYPB1_f87bac3a">MYP!#REF!</definedName>
    <definedName name="_vena_LI_SMYPS1_BMYPB1_f88bb4ec">MYP!#REF!</definedName>
    <definedName name="_vena_LI_SMYPS1_BMYPB1_f93a64bf">MYP!#REF!</definedName>
    <definedName name="_vena_LI_SMYPS1_BMYPB1_fa041e1f">MYP!#REF!</definedName>
    <definedName name="_vena_LI_SMYPS1_BMYPB1_fb283195">MYP!#REF!</definedName>
    <definedName name="_vena_LI_SMYPS1_BMYPB1_fc6fe32f">MYP!#REF!</definedName>
    <definedName name="_vena_LI_SMYPS1_BMYPB1_fce67b01">MYP!#REF!</definedName>
    <definedName name="_vena_LI_SMYPS1_BMYPB1_fce67b01_1">MYP!#REF!</definedName>
    <definedName name="_vena_LI_SMYPS1_BMYPB1_fce67b01_2">MYP!#REF!</definedName>
    <definedName name="_vena_LI_SMYPS1_BMYPB1_fce67b01_3">MYP!#REF!</definedName>
    <definedName name="_vena_LI_SMYPS1_BMYPB1_fce67b01_4">MYP!#REF!</definedName>
    <definedName name="_vena_LI_SMYPS1_BMYPB1_fce67b01_5">MYP!#REF!</definedName>
    <definedName name="_vena_LI_SMYPS1_BMYPB1_fce67b01_6">MYP!#REF!</definedName>
    <definedName name="_vena_LI_SMYPS1_BMYPB1_fce67b01_7">MYP!#REF!</definedName>
    <definedName name="_vena_LI_SMYPS1_BMYPB1_fce67b01_8">MYP!#REF!</definedName>
    <definedName name="_vena_LI_SMYPS1_BMYPB1_fd3cd46f">MYP!#REF!</definedName>
    <definedName name="_vena_LI_SMYPS1_BMYPB1_fd60a9b">MYP!#REF!</definedName>
    <definedName name="_vena_LI_SPayrollS1_BPayrollB1_65bf0cd0">Payroll!#REF!</definedName>
    <definedName name="_vena_LI_SPayrollS1_BPayrollB1_65bf0cd0_1">Payroll!#REF!</definedName>
    <definedName name="_vena_LI_SPayrollS1_BPayrollB1_65bf0cd0_10">Payroll!#REF!</definedName>
    <definedName name="_vena_LI_SPayrollS1_BPayrollB1_65bf0cd0_11">Payroll!#REF!</definedName>
    <definedName name="_vena_LI_SPayrollS1_BPayrollB1_65bf0cd0_12">Payroll!#REF!</definedName>
    <definedName name="_vena_LI_SPayrollS1_BPayrollB1_65bf0cd0_13">Payroll!#REF!</definedName>
    <definedName name="_vena_LI_SPayrollS1_BPayrollB1_65bf0cd0_14">Payroll!#REF!</definedName>
    <definedName name="_vena_LI_SPayrollS1_BPayrollB1_65bf0cd0_15">Payroll!#REF!</definedName>
    <definedName name="_vena_LI_SPayrollS1_BPayrollB1_65bf0cd0_16">Payroll!#REF!</definedName>
    <definedName name="_vena_LI_SPayrollS1_BPayrollB1_65bf0cd0_17">Payroll!#REF!</definedName>
    <definedName name="_vena_LI_SPayrollS1_BPayrollB1_65bf0cd0_18">Payroll!#REF!</definedName>
    <definedName name="_vena_LI_SPayrollS1_BPayrollB1_65bf0cd0_19">Payroll!#REF!</definedName>
    <definedName name="_vena_LI_SPayrollS1_BPayrollB1_65bf0cd0_2">Payroll!#REF!</definedName>
    <definedName name="_vena_LI_SPayrollS1_BPayrollB1_65bf0cd0_20">Payroll!#REF!</definedName>
    <definedName name="_vena_LI_SPayrollS1_BPayrollB1_65bf0cd0_21">Payroll!#REF!</definedName>
    <definedName name="_vena_LI_SPayrollS1_BPayrollB1_65bf0cd0_22">Payroll!#REF!</definedName>
    <definedName name="_vena_LI_SPayrollS1_BPayrollB1_65bf0cd0_23">Payroll!#REF!</definedName>
    <definedName name="_vena_LI_SPayrollS1_BPayrollB1_65bf0cd0_24">Payroll!#REF!</definedName>
    <definedName name="_vena_LI_SPayrollS1_BPayrollB1_65bf0cd0_25">Payroll!#REF!</definedName>
    <definedName name="_vena_LI_SPayrollS1_BPayrollB1_65bf0cd0_26">Payroll!#REF!</definedName>
    <definedName name="_vena_LI_SPayrollS1_BPayrollB1_65bf0cd0_27">Payroll!#REF!</definedName>
    <definedName name="_vena_LI_SPayrollS1_BPayrollB1_65bf0cd0_28">Payroll!#REF!</definedName>
    <definedName name="_vena_LI_SPayrollS1_BPayrollB1_65bf0cd0_29">Payroll!#REF!</definedName>
    <definedName name="_vena_LI_SPayrollS1_BPayrollB1_65bf0cd0_3">Payroll!#REF!</definedName>
    <definedName name="_vena_LI_SPayrollS1_BPayrollB1_65bf0cd0_30">Payroll!#REF!</definedName>
    <definedName name="_vena_LI_SPayrollS1_BPayrollB1_65bf0cd0_31">Payroll!#REF!</definedName>
    <definedName name="_vena_LI_SPayrollS1_BPayrollB1_65bf0cd0_4">Payroll!#REF!</definedName>
    <definedName name="_vena_LI_SPayrollS1_BPayrollB1_65bf0cd0_5">Payroll!#REF!</definedName>
    <definedName name="_vena_LI_SPayrollS1_BPayrollB1_65bf0cd0_6">Payroll!#REF!</definedName>
    <definedName name="_vena_LI_SPayrollS1_BPayrollB1_65bf0cd0_7">Payroll!#REF!</definedName>
    <definedName name="_vena_LI_SPayrollS1_BPayrollB1_65bf0cd0_8">Payroll!#REF!</definedName>
    <definedName name="_vena_LI_SPayrollS1_BPayrollB1_65bf0cd0_9">Payroll!#REF!</definedName>
    <definedName name="_vena_LI_SPayrollS1_BPayrollB2_80f7cbbe">Payroll!#REF!</definedName>
    <definedName name="_vena_LI_SPayrollS1_BPayrollB2_80f7cbbe_1">Payroll!#REF!</definedName>
    <definedName name="_vena_LI_SPayrollS1_BPayrollB2_80f7cbbe_2">Payroll!#REF!</definedName>
    <definedName name="_vena_LI_SPayrollS1_BPayrollB2_80f7cbbe_3">Payroll!#REF!</definedName>
    <definedName name="_vena_LI_SPayrollS1_BPayrollB2_80f7cbbe_4">Payroll!#REF!</definedName>
    <definedName name="_vena_LI_SPayrollS1_BPayrollB2_80f7cbbe_5">Payroll!#REF!</definedName>
    <definedName name="_vena_LI_SPayrollS1_BPayrollB2_80f7cbbe_6">Payroll!#REF!</definedName>
    <definedName name="_vena_LI_SRatesS1_BRatesB2_95c3f711">Rates!#REF!</definedName>
    <definedName name="_vena_LI_SRatesS1_BRatesB2_95c3f711_1">Rates!#REF!</definedName>
    <definedName name="_vena_LI_SRatesS1_BRatesB2_95c3f711_2">Rates!#REF!</definedName>
    <definedName name="_vena_LIDT_CapExS1_CapExB1">CapEx!#REF!</definedName>
    <definedName name="_vena_LIDT_MYPS1_MYPB1">MYP!#REF!</definedName>
    <definedName name="_vena_LIDT_PayrollS1_PayrollB1">Payroll!#REF!</definedName>
    <definedName name="_vena_LIDT_PayrollS1_PayrollB2">Payroll!#REF!</definedName>
    <definedName name="_vena_LIDT_RatesS1_RatesB2">Rates!#REF!</definedName>
    <definedName name="_vena_MYPS1_MYPB1_C_2_720177941070610468">MYP!#REF!</definedName>
    <definedName name="_vena_MYPS1_MYPB1_C_2_720177941070610468_1">MYP!#REF!</definedName>
    <definedName name="_vena_MYPS1_MYPB1_C_2_720177941070610468_2">MYP!#REF!</definedName>
    <definedName name="_vena_MYPS1_MYPB1_C_3_720177941083193402">MYP!#REF!</definedName>
    <definedName name="_vena_MYPS1_MYPB1_C_3_720177941083193402_1">MYP!#REF!</definedName>
    <definedName name="_vena_MYPS1_MYPB1_C_3_720177941083193402_2">MYP!#REF!</definedName>
    <definedName name="_vena_MYPS1_MYPB1_C_3_720177941083193402_3">MYP!#REF!</definedName>
    <definedName name="_vena_MYPS1_MYPB1_C_3_720177941083193402_4">MYP!#REF!</definedName>
    <definedName name="_vena_MYPS1_MYPB1_C_3_720177941083193402_5">MYP!#REF!</definedName>
    <definedName name="_vena_MYPS1_MYPB1_C_3_720177941083193402_6">MYP!#REF!</definedName>
    <definedName name="_vena_MYPS1_MYPB1_C_3_720177941083193402_7">MYP!#REF!</definedName>
    <definedName name="_vena_MYPS1_MYPB1_C_4_720177941095776277">MYP!#REF!</definedName>
    <definedName name="_vena_MYPS1_MYPB1_C_4_720177941095776277_1">MYP!#REF!</definedName>
    <definedName name="_vena_MYPS1_MYPB1_C_6_720177941255159882">MYP!#REF!</definedName>
    <definedName name="_vena_MYPS1_MYPB1_C_6_720177941255159882_1">MYP!#REF!</definedName>
    <definedName name="_vena_MYPS1_MYPB1_C_6_720177941255159882_2">MYP!#REF!</definedName>
    <definedName name="_vena_MYPS1_MYPB1_C_6_720177941255159927">MYP!#REF!</definedName>
    <definedName name="_vena_MYPS1_MYPB1_C_6_720177941255159927_1">MYP!#REF!</definedName>
    <definedName name="_vena_MYPS1_MYPB1_C_6_720177941255159927_2">MYP!#REF!</definedName>
    <definedName name="_vena_MYPS1_MYPB1_C_6_720177941255159927_3">MYP!#REF!</definedName>
    <definedName name="_vena_MYPS1_MYPB1_C_6_720177941255159927_4">MYP!#REF!</definedName>
    <definedName name="_vena_MYPS1_MYPB1_C_6_720177941255159927_5">MYP!#REF!</definedName>
    <definedName name="_vena_MYPS1_MYPB1_C_6_720177941255159927_6">MYP!#REF!</definedName>
    <definedName name="_vena_MYPS1_MYPB1_C_6_720177941255159927_7">MYP!#REF!</definedName>
    <definedName name="_vena_MYPS1_MYPB1_C_7_720177941267742840">MYP!#REF!</definedName>
    <definedName name="_vena_MYPS1_MYPB1_C_7_720177941267742840_1">MYP!#REF!</definedName>
    <definedName name="_vena_MYPS1_MYPB1_C_7_720177941267742840_2">MYP!#REF!</definedName>
    <definedName name="_vena_MYPS1_MYPB1_C_7_720177941267742850">MYP!#REF!</definedName>
    <definedName name="_vena_MYPS1_MYPB1_C_7_720177941267742850_1">MYP!#REF!</definedName>
    <definedName name="_vena_MYPS1_MYPB1_C_7_720177941267742850_2">MYP!#REF!</definedName>
    <definedName name="_vena_MYPS1_MYPB1_C_7_720177941267742850_3">MYP!#REF!</definedName>
    <definedName name="_vena_MYPS1_MYPB1_C_7_720177941267742850_4">MYP!#REF!</definedName>
    <definedName name="_vena_MYPS1_MYPB1_C_7_720177941267742850_5">MYP!#REF!</definedName>
    <definedName name="_vena_MYPS1_MYPB1_C_7_720177941267742850_6">MYP!#REF!</definedName>
    <definedName name="_vena_MYPS1_MYPB1_C_7_720177941267742850_7">MYP!#REF!</definedName>
    <definedName name="_vena_MYPS1_MYPB1_C_8_720177941305491498">MYP!#REF!</definedName>
    <definedName name="_vena_MYPS1_MYPB1_C_8_720177941305491498_1">MYP!#REF!</definedName>
    <definedName name="_vena_MYPS1_MYPB1_C_8_720177941305491498_2">MYP!#REF!</definedName>
    <definedName name="_vena_MYPS1_MYPB1_C_8_720177941305491604">MYP!#REF!</definedName>
    <definedName name="_vena_MYPS1_MYPB1_C_8_720177941305491604_1">MYP!#REF!</definedName>
    <definedName name="_vena_MYPS1_MYPB1_C_8_720177941305491604_2">MYP!#REF!</definedName>
    <definedName name="_vena_MYPS1_MYPB1_C_8_720177941305491604_3">MYP!#REF!</definedName>
    <definedName name="_vena_MYPS1_MYPB1_C_8_720177941305491604_4">MYP!#REF!</definedName>
    <definedName name="_vena_MYPS1_MYPB1_C_8_720177941305491604_5">MYP!#REF!</definedName>
    <definedName name="_vena_MYPS1_MYPB1_C_8_720177941305491737">MYP!#REF!</definedName>
    <definedName name="_vena_MYPS1_MYPB1_C_8_720177941309685782">MYP!#REF!</definedName>
    <definedName name="_vena_MYPS1_MYPB1_C_FV_a398e917565c475b8f0c5e9ebb5e002d">MYP!#REF!</definedName>
    <definedName name="_vena_MYPS1_MYPB1_C_FV_a398e917565c475b8f0c5e9ebb5e002d_1">MYP!#REF!</definedName>
    <definedName name="_vena_MYPS1_MYPB1_C_FV_a398e917565c475b8f0c5e9ebb5e002d_2">MYP!#REF!</definedName>
    <definedName name="_vena_MYPS1_MYPB1_C_FV_e1c3a244dc3d4f149ecdf7d748811086_10">MYP!#REF!</definedName>
    <definedName name="_vena_MYPS1_MYPB1_C_FV_e1c3a244dc3d4f149ecdf7d748811086_11">MYP!#REF!</definedName>
    <definedName name="_vena_MYPS1_MYPB1_C_FV_e1c3a244dc3d4f149ecdf7d748811086_12">MYP!#REF!</definedName>
    <definedName name="_vena_MYPS1_MYPB1_C_FV_e1c3a244dc3d4f149ecdf7d748811086_13">MYP!#REF!</definedName>
    <definedName name="_vena_MYPS1_MYPB1_C_FV_e1c3a244dc3d4f149ecdf7d748811086_14">MYP!#REF!</definedName>
    <definedName name="_vena_MYPS1_MYPB1_C_FV_e1c3a244dc3d4f149ecdf7d748811086_15">MYP!#REF!</definedName>
    <definedName name="_vena_MYPS1_MYPB1_C_FV_e1c3a244dc3d4f149ecdf7d748811086_7">MYP!#REF!</definedName>
    <definedName name="_vena_MYPS1_MYPB1_C_FV_e1c3a244dc3d4f149ecdf7d748811086_8">MYP!#REF!</definedName>
    <definedName name="_vena_MYPS1_MYPB1_C_FV_e1c3a244dc3d4f149ecdf7d748811086_9">MYP!#REF!</definedName>
    <definedName name="_vena_MYPS1_MYPB1_C_FV_e3545e3dcc52420a84dcdae3a23a4597_1">MYP!#REF!</definedName>
    <definedName name="_vena_MYPS1_MYPB1_C_FV_e3545e3dcc52420a84dcdae3a23a4597_2">MYP!#REF!</definedName>
    <definedName name="_vena_MYPS1_MYPB1_C_FV_e3545e3dcc52420a84dcdae3a23a4597_3">MYP!#REF!</definedName>
    <definedName name="_vena_MYPS1_MYPB1_C_FV_e3545e3dcc52420a84dcdae3a23a4597_4">MYP!#REF!</definedName>
    <definedName name="_vena_MYPS1_MYPB1_C_FV_e3545e3dcc52420a84dcdae3a23a4597_5">MYP!#REF!</definedName>
    <definedName name="_vena_MYPS1_MYPB1_C_FV_e3545e3dcc52420a84dcdae3a23a4597_6">MYP!#REF!</definedName>
    <definedName name="_vena_MYPS1_MYPB1_C_FV_e3545e3dcc52420a84dcdae3a23a4597_7">MYP!#REF!</definedName>
    <definedName name="_vena_MYPS1_MYPB1_C_FV_e3545e3dcc52420a84dcdae3a23a4597_8">MYP!#REF!</definedName>
    <definedName name="_vena_MYPS1_MYPB1_R_5_721231448376606720">MYP!#REF!</definedName>
    <definedName name="_vena_MYPS1_MYPB1_R_5_721231448380801024">MYP!#REF!</definedName>
    <definedName name="_vena_MYPS1_MYPB1_R_5_721231448384995329">MYP!#REF!</definedName>
    <definedName name="_vena_MYPS1_MYPB1_R_5_721231448384995331">MYP!#REF!</definedName>
    <definedName name="_vena_MYPS1_MYPB1_R_5_721231448384995333">MYP!#REF!</definedName>
    <definedName name="_vena_MYPS1_MYPB1_R_5_721231448389189633">MYP!#REF!</definedName>
    <definedName name="_vena_MYPS1_MYPB1_R_5_721231448389189635">MYP!#REF!</definedName>
    <definedName name="_vena_MYPS1_MYPB1_R_5_721231448393383937">MYP!#REF!</definedName>
    <definedName name="_vena_MYPS1_MYPB1_R_5_721231448393383939">MYP!#REF!</definedName>
    <definedName name="_vena_MYPS1_MYPB1_R_5_721231448393383941">MYP!#REF!</definedName>
    <definedName name="_vena_MYPS1_MYPB1_R_5_721231448397578241">MYP!#REF!</definedName>
    <definedName name="_vena_MYPS1_MYPB1_R_5_721231448397578243">MYP!#REF!</definedName>
    <definedName name="_vena_MYPS1_MYPB1_R_5_721231448401772545">MYP!#REF!</definedName>
    <definedName name="_vena_MYPS1_MYPB1_R_5_721231448401772547">MYP!#REF!</definedName>
    <definedName name="_vena_MYPS1_MYPB1_R_5_721231448401772549">MYP!#REF!</definedName>
    <definedName name="_vena_MYPS1_MYPB1_R_5_721231448405966849">MYP!#REF!</definedName>
    <definedName name="_vena_MYPS1_MYPB1_R_5_721231448405966851">MYP!#REF!</definedName>
    <definedName name="_vena_MYPS1_MYPB1_R_5_721231448410161153">MYP!#REF!</definedName>
    <definedName name="_vena_MYPS1_MYPB1_R_5_721231448410161155">MYP!#REF!</definedName>
    <definedName name="_vena_MYPS1_MYPB1_R_5_721231448410161157">MYP!#REF!</definedName>
    <definedName name="_vena_MYPS1_MYPB1_R_5_721231448414355457">MYP!#REF!</definedName>
    <definedName name="_vena_MYPS1_MYPB1_R_5_721231448414355459">MYP!#REF!</definedName>
    <definedName name="_vena_MYPS1_MYPB1_R_5_721231448414355461">MYP!#REF!</definedName>
    <definedName name="_vena_MYPS1_MYPB1_R_5_721231448418549761">MYP!#REF!</definedName>
    <definedName name="_vena_MYPS1_MYPB1_R_5_721231448418549763">MYP!#REF!</definedName>
    <definedName name="_vena_MYPS1_MYPB1_R_5_721231448422744065">MYP!#REF!</definedName>
    <definedName name="_vena_MYPS1_MYPB1_R_5_721231448422744067">MYP!#REF!</definedName>
    <definedName name="_vena_MYPS1_MYPB1_R_5_721231448422744069">MYP!#REF!</definedName>
    <definedName name="_vena_MYPS1_MYPB1_R_5_721231448426938369">MYP!#REF!</definedName>
    <definedName name="_vena_MYPS1_MYPB1_R_5_721231448426938371">MYP!#REF!</definedName>
    <definedName name="_vena_MYPS1_MYPB1_R_5_721231448431132673">MYP!#REF!</definedName>
    <definedName name="_vena_MYPS1_MYPB1_R_5_721231448431132675">MYP!#REF!</definedName>
    <definedName name="_vena_MYPS1_MYPB1_R_5_721231448431132677">MYP!#REF!</definedName>
    <definedName name="_vena_MYPS1_MYPB1_R_5_721231448435326977">MYP!#REF!</definedName>
    <definedName name="_vena_MYPS1_MYPB1_R_5_721231448435326979">MYP!#REF!</definedName>
    <definedName name="_vena_MYPS1_MYPB1_R_5_721231448439521281">MYP!#REF!</definedName>
    <definedName name="_vena_MYPS1_MYPB1_R_5_721231448439521283">MYP!#REF!</definedName>
    <definedName name="_vena_MYPS1_MYPB1_R_5_721231448439521285">MYP!#REF!</definedName>
    <definedName name="_vena_MYPS1_MYPB1_R_5_721231448443715585">MYP!#REF!</definedName>
    <definedName name="_vena_MYPS1_MYPB1_R_5_721231448443715587">MYP!#REF!</definedName>
    <definedName name="_vena_MYPS1_MYPB1_R_5_721231448443715589">MYP!#REF!</definedName>
    <definedName name="_vena_MYPS1_MYPB1_R_5_721231448447909889">MYP!#REF!</definedName>
    <definedName name="_vena_MYPS1_MYPB1_R_5_721231448447909891">MYP!#REF!</definedName>
    <definedName name="_vena_MYPS1_MYPB1_R_5_721231448452104193">MYP!#REF!</definedName>
    <definedName name="_vena_MYPS1_MYPB1_R_5_721231448452104195">MYP!#REF!</definedName>
    <definedName name="_vena_MYPS1_MYPB1_R_5_721231448452104197">MYP!#REF!</definedName>
    <definedName name="_vena_MYPS1_MYPB1_R_5_721231448456298497">MYP!#REF!</definedName>
    <definedName name="_vena_MYPS1_MYPB1_R_5_721231448456298499">MYP!#REF!</definedName>
    <definedName name="_vena_MYPS1_MYPB1_R_5_721231448460492801">MYP!#REF!</definedName>
    <definedName name="_vena_MYPS1_MYPB1_R_5_721231448460492803">MYP!#REF!</definedName>
    <definedName name="_vena_MYPS1_MYPB1_R_5_721231448460492805">MYP!#REF!</definedName>
    <definedName name="_vena_MYPS1_MYPB1_R_5_721231448464687105">MYP!#REF!</definedName>
    <definedName name="_vena_MYPS1_MYPB1_R_5_721231448464687107">MYP!#REF!</definedName>
    <definedName name="_vena_MYPS1_MYPB1_R_5_721231448468881409">MYP!#REF!</definedName>
    <definedName name="_vena_MYPS1_MYPB1_R_5_721231448468881411">MYP!#REF!</definedName>
    <definedName name="_vena_MYPS1_MYPB1_R_5_721231448468881413">MYP!#REF!</definedName>
    <definedName name="_vena_MYPS1_MYPB1_R_5_721231448473075713">MYP!#REF!</definedName>
    <definedName name="_vena_MYPS1_MYPB1_R_5_721231448477270016">MYP!#REF!</definedName>
    <definedName name="_vena_MYPS1_MYPB1_R_5_721231448481464321">MYP!#REF!</definedName>
    <definedName name="_vena_MYPS1_MYPB1_R_5_721231448481464323">MYP!#REF!</definedName>
    <definedName name="_vena_MYPS1_MYPB1_R_5_721231448481464325">MYP!#REF!</definedName>
    <definedName name="_vena_MYPS1_MYPB1_R_5_721231448485658625">MYP!#REF!</definedName>
    <definedName name="_vena_MYPS1_MYPB1_R_5_721231448485658627">MYP!#REF!</definedName>
    <definedName name="_vena_MYPS1_MYPB1_R_5_721231448489852929">MYP!#REF!</definedName>
    <definedName name="_vena_MYPS1_MYPB1_R_5_721231448489852931">MYP!#REF!</definedName>
    <definedName name="_vena_MYPS1_MYPB1_R_5_721231448489852933">MYP!#REF!</definedName>
    <definedName name="_vena_MYPS1_MYPB1_R_5_721231448494047233">MYP!#REF!</definedName>
    <definedName name="_vena_MYPS1_MYPB1_R_5_721231448494047235">MYP!#REF!</definedName>
    <definedName name="_vena_MYPS1_MYPB1_R_5_721231448498241536">MYP!#REF!</definedName>
    <definedName name="_vena_MYPS1_MYPB1_R_5_721231448502435841">MYP!#REF!</definedName>
    <definedName name="_vena_MYPS1_MYPB1_R_5_721231448502435843">MYP!#REF!</definedName>
    <definedName name="_vena_MYPS1_MYPB1_R_5_721231448506630145">MYP!#REF!</definedName>
    <definedName name="_vena_MYPS1_MYPB1_R_5_721231448506630147">MYP!#REF!</definedName>
    <definedName name="_vena_MYPS1_MYPB1_R_5_721231448506630149">MYP!#REF!</definedName>
    <definedName name="_vena_MYPS1_MYPB1_R_5_721231448510824449">MYP!#REF!</definedName>
    <definedName name="_vena_MYPS1_MYPB1_R_5_721231448510824451">MYP!#REF!</definedName>
    <definedName name="_vena_MYPS1_MYPB1_R_5_721231448515018753">MYP!#REF!</definedName>
    <definedName name="_vena_MYPS1_MYPB1_R_5_721231448515018755">MYP!#REF!</definedName>
    <definedName name="_vena_MYPS1_MYPB1_R_5_721231448515018757">MYP!#REF!</definedName>
    <definedName name="_vena_MYPS1_MYPB1_R_5_721231448519213057">MYP!#REF!</definedName>
    <definedName name="_vena_MYPS1_MYPB1_R_5_721231448519213059">MYP!#REF!</definedName>
    <definedName name="_vena_MYPS1_MYPB1_R_5_721231448523407361">MYP!#REF!</definedName>
    <definedName name="_vena_MYPS1_MYPB1_R_5_721231448523407363">MYP!#REF!</definedName>
    <definedName name="_vena_MYPS1_MYPB1_R_5_721231448523407365">MYP!#REF!</definedName>
    <definedName name="_vena_MYPS1_MYPB1_R_5_721231448527601665">MYP!#REF!</definedName>
    <definedName name="_vena_MYPS1_MYPB1_R_5_721231448527601667">MYP!#REF!</definedName>
    <definedName name="_vena_MYPS1_MYPB1_R_5_721231448531795969">MYP!#REF!</definedName>
    <definedName name="_vena_MYPS1_MYPB1_R_5_721231448535990272">MYP!#REF!</definedName>
    <definedName name="_vena_MYPS1_MYPB1_R_5_721231448535990274">MYP!#REF!</definedName>
    <definedName name="_vena_MYPS1_MYPB1_R_5_721231448540184577">MYP!#REF!</definedName>
    <definedName name="_vena_MYPS1_MYPB1_R_5_721231448540184579">MYP!#REF!</definedName>
    <definedName name="_vena_MYPS1_MYPB1_R_5_721231448540184581">MYP!#REF!</definedName>
    <definedName name="_vena_MYPS1_MYPB1_R_5_721231448544378881">MYP!#REF!</definedName>
    <definedName name="_vena_MYPS1_MYPB1_R_5_721231448544378883">MYP!#REF!</definedName>
    <definedName name="_vena_MYPS1_MYPB1_R_5_721231448548573185">MYP!#REF!</definedName>
    <definedName name="_vena_MYPS1_MYPB1_R_5_721231448548573187">MYP!#REF!</definedName>
    <definedName name="_vena_MYPS1_MYPB1_R_5_721231448548573189">MYP!#REF!</definedName>
    <definedName name="_vena_MYPS1_MYPB1_R_5_721231448552767489">MYP!#REF!</definedName>
    <definedName name="_vena_MYPS1_MYPB1_R_5_721231448552767491">MYP!#REF!</definedName>
    <definedName name="_vena_MYPS1_MYPB1_R_5_721231448556961793">MYP!#REF!</definedName>
    <definedName name="_vena_MYPS1_MYPB1_R_5_721231448556961795">MYP!#REF!</definedName>
    <definedName name="_vena_MYPS1_MYPB1_R_5_721231448556961797">MYP!#REF!</definedName>
    <definedName name="_vena_MYPS1_MYPB1_R_5_721231448561156097">MYP!#REF!</definedName>
    <definedName name="_vena_MYPS1_MYPB1_R_5_721231448565350400">MYP!#REF!</definedName>
    <definedName name="_vena_MYPS1_MYPB1_R_5_721231448569544705">MYP!#REF!</definedName>
    <definedName name="_vena_MYPS1_MYPB1_R_5_721231448569544707">MYP!#REF!</definedName>
    <definedName name="_vena_MYPS1_MYPB1_R_5_721231448569544709">MYP!#REF!</definedName>
    <definedName name="_vena_MYPS1_MYPB1_R_5_721231448573739009">MYP!#REF!</definedName>
    <definedName name="_vena_MYPS1_MYPB1_R_5_721231448573739011">MYP!#REF!</definedName>
    <definedName name="_vena_MYPS1_MYPB1_R_5_721231448577933313">MYP!#REF!</definedName>
    <definedName name="_vena_MYPS1_MYPB1_R_5_721231448577933315">MYP!#REF!</definedName>
    <definedName name="_vena_MYPS1_MYPB1_R_5_721231448577933317">MYP!#REF!</definedName>
    <definedName name="_vena_MYPS1_MYPB1_R_5_721231448582127617">MYP!#REF!</definedName>
    <definedName name="_vena_MYPS1_MYPB1_R_5_721231448582127619">MYP!#REF!</definedName>
    <definedName name="_vena_MYPS1_MYPB1_R_5_721231448586321921">MYP!#REF!</definedName>
    <definedName name="_vena_MYPS1_MYPB1_R_5_721231448586321923">MYP!#REF!</definedName>
    <definedName name="_vena_MYPS1_MYPB1_R_5_721231448586321925">MYP!#REF!</definedName>
    <definedName name="_vena_MYPS1_MYPB1_R_5_721231448590516225">MYP!#REF!</definedName>
    <definedName name="_vena_MYPS1_MYPB1_R_5_721231448590516227">MYP!#REF!</definedName>
    <definedName name="_vena_MYPS1_MYPB1_R_5_721231448594710529">MYP!#REF!</definedName>
    <definedName name="_vena_MYPS1_MYPB1_R_5_721231448594710531">MYP!#REF!</definedName>
    <definedName name="_vena_MYPS1_MYPB1_R_5_721231448594710533">MYP!#REF!</definedName>
    <definedName name="_vena_MYPS1_MYPB1_R_5_721231448598904833">MYP!#REF!</definedName>
    <definedName name="_vena_MYPS1_MYPB1_R_5_721231448598904835">MYP!#REF!</definedName>
    <definedName name="_vena_MYPS1_MYPB1_R_5_721231448603099137">MYP!#REF!</definedName>
    <definedName name="_vena_MYPS1_MYPB1_R_5_721231448603099139">MYP!#REF!</definedName>
    <definedName name="_vena_MYPS1_MYPB1_R_5_721231448603099141">MYP!#REF!</definedName>
    <definedName name="_vena_MYPS1_MYPB1_R_5_721231448607293441">MYP!#REF!</definedName>
    <definedName name="_vena_MYPS1_MYPB1_R_5_721231448607293443">MYP!#REF!</definedName>
    <definedName name="_vena_MYPS1_MYPB1_R_5_721231448607293445">MYP!#REF!</definedName>
    <definedName name="_vena_MYPS1_MYPB1_R_5_721231448611487745">MYP!#REF!</definedName>
    <definedName name="_vena_MYPS1_MYPB1_R_5_721231448615682048">MYP!#REF!</definedName>
    <definedName name="_vena_MYPS1_MYPB1_R_5_721231448619876353">MYP!#REF!</definedName>
    <definedName name="_vena_MYPS1_MYPB1_R_5_721231448619876355">MYP!#REF!</definedName>
    <definedName name="_vena_MYPS1_MYPB1_R_5_721231448624070657">MYP!#REF!</definedName>
    <definedName name="_vena_MYPS1_MYPB1_R_5_721231448624070659">MYP!#REF!</definedName>
    <definedName name="_vena_MYPS1_MYPB1_R_5_721231448624070661">MYP!#REF!</definedName>
    <definedName name="_vena_MYPS1_MYPB1_R_5_721231448628264961">MYP!#REF!</definedName>
    <definedName name="_vena_MYPS1_MYPB1_R_5_721231448628264963">MYP!#REF!</definedName>
    <definedName name="_vena_MYPS1_MYPB1_R_5_721231448632459264">MYP!#REF!</definedName>
    <definedName name="_vena_MYPS1_MYPB1_R_5_721231448632459266">MYP!#REF!</definedName>
    <definedName name="_vena_MYPS1_MYPB1_R_5_721231448636653568">MYP!#REF!</definedName>
    <definedName name="_vena_MYPS1_MYPB1_R_5_721231448640847873">MYP!#REF!</definedName>
    <definedName name="_vena_MYPS1_MYPB1_R_5_721231448640847875">MYP!#REF!</definedName>
    <definedName name="_vena_MYPS1_MYPB1_R_5_721231448640847877">MYP!#REF!</definedName>
    <definedName name="_vena_MYPS1_MYPB1_R_5_721231448645042177">MYP!#REF!</definedName>
    <definedName name="_vena_MYPS1_MYPB1_R_5_721231448645042179">MYP!#REF!</definedName>
    <definedName name="_vena_MYPS1_MYPB1_R_5_721231448645042181">MYP!#REF!</definedName>
    <definedName name="_vena_MYPS1_MYPB1_R_5_721231448649236481">MYP!#REF!</definedName>
    <definedName name="_vena_MYPS1_MYPB1_R_5_721231448649236483">MYP!#REF!</definedName>
    <definedName name="_vena_MYPS1_MYPB1_R_5_721231448653430785">MYP!#REF!</definedName>
    <definedName name="_vena_MYPS1_MYPB1_R_5_721231448657625088">MYP!#REF!</definedName>
    <definedName name="_vena_MYPS1_MYPB1_R_5_721231448657625090">MYP!#REF!</definedName>
    <definedName name="_vena_MYPS1_MYPB1_R_5_721231448661819393">MYP!#REF!</definedName>
    <definedName name="_vena_MYPS1_MYPB1_R_5_721231448661819395">MYP!#REF!</definedName>
    <definedName name="_vena_MYPS1_MYPB1_R_5_721231448666013697">MYP!#REF!</definedName>
    <definedName name="_vena_MYPS1_MYPB1_R_5_721231448666013699">MYP!#REF!</definedName>
    <definedName name="_vena_MYPS1_MYPB1_R_5_721231448666013701">MYP!#REF!</definedName>
    <definedName name="_vena_MYPS1_MYPB1_R_5_721231448670208001">MYP!#REF!</definedName>
    <definedName name="_vena_MYPS1_MYPB1_R_5_721231448670208003">MYP!#REF!</definedName>
    <definedName name="_vena_MYPS1_MYPB1_R_5_721231448674402304">MYP!#REF!</definedName>
    <definedName name="_vena_MYPS1_MYPB1_R_5_721231448678596608">MYP!#REF!</definedName>
    <definedName name="_vena_MYPS1_MYPB1_R_5_721231448678596610">MYP!#REF!</definedName>
    <definedName name="_vena_MYPS1_MYPB1_R_5_721231448682790913">MYP!#REF!</definedName>
    <definedName name="_vena_MYPS1_MYPB1_R_5_721231448682790915">MYP!#REF!</definedName>
    <definedName name="_vena_MYPS1_MYPB1_R_5_721231448686985216">MYP!#REF!</definedName>
    <definedName name="_vena_MYPS1_MYPB1_R_5_721231448691179521">MYP!#REF!</definedName>
    <definedName name="_vena_MYPS1_MYPB1_R_5_721231448691179523">MYP!#REF!</definedName>
    <definedName name="_vena_MYPS1_MYPB1_R_5_721231448691179525">MYP!#REF!</definedName>
    <definedName name="_vena_MYPS1_MYPB1_R_5_721231448695373825">MYP!#REF!</definedName>
    <definedName name="_vena_MYPS1_MYPB1_R_5_721231448695373827">MYP!#REF!</definedName>
    <definedName name="_vena_MYPS1_MYPB1_R_5_721231448699568129">MYP!#REF!</definedName>
    <definedName name="_vena_MYPS1_MYPB1_R_5_721231448699568131">MYP!#REF!</definedName>
    <definedName name="_vena_MYPS1_MYPB1_R_5_721231448699568133">MYP!#REF!</definedName>
    <definedName name="_vena_MYPS1_MYPB1_R_5_721231448703762433">MYP!#REF!</definedName>
    <definedName name="_vena_MYPS1_MYPB1_R_5_721231448703762435">MYP!#REF!</definedName>
    <definedName name="_vena_MYPS1_MYPB1_R_5_721231448707956737">MYP!#REF!</definedName>
    <definedName name="_vena_MYPS1_MYPB1_R_5_721231448712151041">MYP!#REF!</definedName>
    <definedName name="_vena_MYPS1_MYPB1_R_5_721231448712151043">MYP!#REF!</definedName>
    <definedName name="_vena_MYPS1_MYPB1_R_5_721231448716345345">MYP!#REF!</definedName>
    <definedName name="_vena_MYPS1_MYPB1_R_5_721231448720539648">MYP!#REF!</definedName>
    <definedName name="_vena_MYPS1_MYPB1_R_5_721231448720539650">MYP!#REF!</definedName>
    <definedName name="_vena_MYPS1_MYPB1_R_5_721231448724733953">MYP!#REF!</definedName>
    <definedName name="_vena_MYPS1_MYPB1_R_5_721231448724733955">MYP!#REF!</definedName>
    <definedName name="_vena_MYPS1_MYPB1_R_5_721231448728928257">MYP!#REF!</definedName>
    <definedName name="_vena_MYPS1_MYPB1_R_5_721231448728928259">MYP!#REF!</definedName>
    <definedName name="_vena_MYPS1_MYPB1_R_5_721231448728928261">MYP!#REF!</definedName>
    <definedName name="_vena_MYPS1_MYPB1_R_5_721231448737316864">MYP!#REF!</definedName>
    <definedName name="_vena_MYPS1_MYPB1_R_5_721231448737316866">MYP!#REF!</definedName>
    <definedName name="_vena_MYPS1_MYPB1_R_5_721231448741511169">MYP!#REF!</definedName>
    <definedName name="_vena_MYPS1_MYPB1_R_5_721231448741511171">MYP!#REF!</definedName>
    <definedName name="_vena_MYPS1_MYPB1_R_5_721231448741511173">MYP!#REF!</definedName>
    <definedName name="_vena_MYPS1_MYPB1_R_5_721231448745705473">MYP!#REF!</definedName>
    <definedName name="_vena_MYPS1_MYPB1_R_5_721231448745705475">MYP!#REF!</definedName>
    <definedName name="_vena_MYPS1_MYPB1_R_5_721231448749899776">MYP!#REF!</definedName>
    <definedName name="_vena_MYPS1_MYPB1_R_5_721231448749899778">MYP!#REF!</definedName>
    <definedName name="_vena_MYPS1_MYPB1_R_5_721231448754094080">MYP!#REF!</definedName>
    <definedName name="_vena_MYPS1_MYPB1_R_5_721231448758288385">MYP!#REF!</definedName>
    <definedName name="_vena_MYPS1_MYPB1_R_5_721231448758288387">MYP!#REF!</definedName>
    <definedName name="_vena_MYPS1_MYPB1_R_5_749087830139076610">MYP!#REF!</definedName>
    <definedName name="_vena_MYPS1_MYPB1_R_5_749087864905531392">MYP!#REF!</definedName>
    <definedName name="_vena_MYPS1_MYPB1_R_5_749087910850461696">MYP!#REF!</definedName>
    <definedName name="_vena_MYPS1_MYPB1_R_5_749088060013281299">MYP!#REF!</definedName>
    <definedName name="_vena_MYPS1_MYPB1_R_5_749088115352797184">MYP!#REF!</definedName>
    <definedName name="_vena_MYPS1_MYPB1_R_5_749088180418248704">MYP!#REF!</definedName>
    <definedName name="_vena_MYPS1_MYPB1_R_5_749088587086036992">MYP!#REF!</definedName>
    <definedName name="_vena_MYPS1_MYPB1_R_5_749112547660267520">MYP!#REF!</definedName>
    <definedName name="_vena_MYPS1_MYPB1_R_5_749112608271368192">MYP!#REF!</definedName>
    <definedName name="_vena_MYPS1_MYPB1_R_5_764289229879115776">MYP!#REF!</definedName>
    <definedName name="_vena_MYPS1_MYPB1_R_5_765814190010531840">MYP!#REF!</definedName>
    <definedName name="_vena_MYPS1_MYPB1_R_5_765814447679340544">MYP!#REF!</definedName>
    <definedName name="_vena_MYPS1_MYPB1_R_5_766526426957873152">MYP!#REF!</definedName>
    <definedName name="_vena_MYPS1_MYPB1_R_5_820137883691253760">MYP!#REF!</definedName>
    <definedName name="_vena_MYPS1_MYPB1_R_5_826639481931038720">MYP!#REF!</definedName>
    <definedName name="_vena_MYPS1_MYPB1_R_5_829902262057828352">MYP!#REF!</definedName>
    <definedName name="_vena_MYPS1_MYPB1_R_5_845143360720863232">MYP!#REF!</definedName>
    <definedName name="_vena_MYPS1_MYPB1_R_5_851989668665229312">MYP!#REF!</definedName>
    <definedName name="_vena_MYPS1_MYPB1_R_5_888954560046039041">MYP!#REF!</definedName>
    <definedName name="_vena_MYPS1_MYPB1_R_5_896565875103760385">MYP!#REF!</definedName>
    <definedName name="_vena_MYPS1_MYPB1_R_5_946970774233284608">MYP!#REF!</definedName>
    <definedName name="_vena_MYPS1_MYPB1_R_5_951930561890746371">MYP!#REF!</definedName>
    <definedName name="_vena_MYPS1_MYPB1_R_5_951930655779848193">MYP!#REF!</definedName>
    <definedName name="_vena_MYPS1_MYPB1_R_5_951930778467565568">MYP!#REF!</definedName>
    <definedName name="_vena_MYPS1_P_FV_56493ffece784c5db4cd0fd3b40a250d" comment="*">MYP!#REF!</definedName>
    <definedName name="_vena_MYPS2_MYPB2_C_8_720177941305491604">MYP!#REF!</definedName>
    <definedName name="_vena_MYPS2_MYPB2_C_8_720177941305491604_1">MYP!#REF!</definedName>
    <definedName name="_vena_MYPS2_MYPB2_C_8_720177941305491604_2">MYP!#REF!</definedName>
    <definedName name="_vena_MYPS2_MYPB2_C_8_720177941305491604_3">MYP!#REF!</definedName>
    <definedName name="_vena_MYPS2_MYPB2_C_8_720177941305491604_4">MYP!#REF!</definedName>
    <definedName name="_vena_MYPS2_MYPB2_C_8_720177941305491604_5">MYP!#REF!</definedName>
    <definedName name="_vena_MYPS2_MYPB2_C_8_720177941305491604_6">MYP!#REF!</definedName>
    <definedName name="_vena_MYPS2_MYPB2_C_8_720177941305491604_7">MYP!#REF!</definedName>
    <definedName name="_vena_MYPS2_MYPB2_C_FV_e1c3a244dc3d4f149ecdf7d748811086">MYP!#REF!</definedName>
    <definedName name="_vena_MYPS2_MYPB2_C_FV_e1c3a244dc3d4f149ecdf7d748811086_1">MYP!#REF!</definedName>
    <definedName name="_vena_MYPS2_MYPB2_C_FV_e1c3a244dc3d4f149ecdf7d748811086_2">MYP!#REF!</definedName>
    <definedName name="_vena_MYPS2_MYPB2_C_FV_e1c3a244dc3d4f149ecdf7d748811086_3">MYP!#REF!</definedName>
    <definedName name="_vena_MYPS2_MYPB2_C_FV_e1c3a244dc3d4f149ecdf7d748811086_4">MYP!#REF!</definedName>
    <definedName name="_vena_MYPS2_MYPB2_C_FV_e1c3a244dc3d4f149ecdf7d748811086_5">MYP!#REF!</definedName>
    <definedName name="_vena_MYPS2_MYPB2_C_FV_e1c3a244dc3d4f149ecdf7d748811086_6">MYP!#REF!</definedName>
    <definedName name="_vena_MYPS2_MYPB2_C_FV_e1c3a244dc3d4f149ecdf7d748811086_7">MYP!#REF!</definedName>
    <definedName name="_vena_MYPS2_MYPB2_R_5_720177941099970669">MYP!#REF!</definedName>
    <definedName name="_vena_MYPS2_MYPB2_R_5_720177941104164898">MYP!#REF!</definedName>
    <definedName name="_vena_MYPS2_MYPB2_R_5_720177941104164901">MYP!#REF!</definedName>
    <definedName name="_vena_MYPS2_MYPB2_R_5_720177941104164983">MYP!#REF!</definedName>
    <definedName name="_vena_MYPS2_MYPB2_R_5_720177941104164991">MYP!#REF!</definedName>
    <definedName name="_vena_MYPS2_MYPB2_R_5_720177941104164996">MYP!#REF!</definedName>
    <definedName name="_vena_MYPS2_MYPB2_R_5_720177941112553481">MYP!#REF!</definedName>
    <definedName name="_vena_MYPS2_MYPB2_R_5_720177941112553512">MYP!#REF!</definedName>
    <definedName name="_vena_MYPS2_MYPB2_R_5_720177941116747842">MYP!#REF!</definedName>
    <definedName name="_vena_MYPS2_MYPB2_R_5_720177941116747917">MYP!#REF!</definedName>
    <definedName name="_vena_MYPS2_MYPB2_R_5_720177941116747920">MYP!#REF!</definedName>
    <definedName name="_vena_MYPS2_MYPB2_R_5_720177941120942166">MYP!#REF!</definedName>
    <definedName name="_vena_MYPS2_MYPB2_R_5_720177941125136495">MYP!#REF!</definedName>
    <definedName name="_vena_MYPS2_MYPB2_R_5_720177941129330772">MYP!#REF!</definedName>
    <definedName name="_vena_MYPS2_MYPB2_R_5_720177941129330775">MYP!#REF!</definedName>
    <definedName name="_vena_MYPS2_MYPB2_R_5_720177941133525048">MYP!#REF!</definedName>
    <definedName name="_vena_MYPS2_MYPB2_R_5_720177941133525051">MYP!#REF!</definedName>
    <definedName name="_vena_MYPS2_MYPB2_R_5_720177941137719437">MYP!#REF!</definedName>
    <definedName name="_vena_MYPS2_MYPB2_R_5_720177941141913614">MYP!#REF!</definedName>
    <definedName name="_vena_MYPS2_MYPB2_R_5_720177941141913621">MYP!#REF!</definedName>
    <definedName name="_vena_MYPS2_MYPB3_C_8_720177941305491604">MYP!#REF!</definedName>
    <definedName name="_vena_MYPS2_MYPB3_C_FV_e1c3a244dc3d4f149ecdf7d748811086">MYP!#REF!</definedName>
    <definedName name="_vena_MYPS2_MYPB3_R_5_720177941112553486">MYP!#REF!</definedName>
    <definedName name="_vena_MYPS2_MYPB3_R_5_720177941112553490">MYP!#REF!</definedName>
    <definedName name="_vena_MYPS2_MYPB4_C_8_720177941309685766">MYP!#REF!</definedName>
    <definedName name="_vena_MYPS2_MYPB4_C_8_720177941309685766_1">MYP!#REF!</definedName>
    <definedName name="_vena_MYPS2_MYPB4_C_8_720177941309685766_2">MYP!#REF!</definedName>
    <definedName name="_vena_MYPS2_MYPB4_C_8_720177941309685766_3">MYP!#REF!</definedName>
    <definedName name="_vena_MYPS2_MYPB4_C_8_720177941309685766_4">MYP!#REF!</definedName>
    <definedName name="_vena_MYPS2_MYPB4_C_FV_e1c3a244dc3d4f149ecdf7d748811086">MYP!#REF!</definedName>
    <definedName name="_vena_MYPS2_MYPB4_C_FV_e1c3a244dc3d4f149ecdf7d748811086_1">MYP!#REF!</definedName>
    <definedName name="_vena_MYPS2_MYPB4_C_FV_e1c3a244dc3d4f149ecdf7d748811086_2">MYP!#REF!</definedName>
    <definedName name="_vena_MYPS2_MYPB4_C_FV_e1c3a244dc3d4f149ecdf7d748811086_3">MYP!#REF!</definedName>
    <definedName name="_vena_MYPS2_MYPB4_C_FV_e1c3a244dc3d4f149ecdf7d748811086_4">MYP!#REF!</definedName>
    <definedName name="_vena_MYPS2_MYPB4_R_5_720177941099970694">MYP!#REF!</definedName>
    <definedName name="_vena_MYPS2_P_3_720177941083193402" comment="*">MYP!#REF!</definedName>
    <definedName name="_vena_MYPS2_P_6_720177941255159927" comment="*">MYP!#REF!</definedName>
    <definedName name="_vena_MYPS2_P_7_720177941267742850" comment="*">MYP!#REF!</definedName>
    <definedName name="_vena_MYPS2_P_FV_56493ffece784c5db4cd0fd3b40a250d" comment="*">MYP!#REF!</definedName>
    <definedName name="_vena_MYPS2_P_FV_e3545e3dcc52420a84dcdae3a23a4597" comment="*">MYP!#REF!</definedName>
    <definedName name="_vena_PayrollS1_P_3_720177941083193402" comment="*">Payroll!#REF!</definedName>
    <definedName name="_vena_PayrollS1_P_6_720177941255159927" comment="*">Payroll!#REF!</definedName>
    <definedName name="_vena_PayrollS1_P_7_720177941267742850" comment="*">Payroll!#REF!</definedName>
    <definedName name="_vena_PayrollS1_P_FV_e3545e3dcc52420a84dcdae3a23a4597" comment="*">Payroll!#REF!</definedName>
    <definedName name="_vena_PayrollS1_PayrollB1_C_4_720177941095776277">Payroll!#REF!</definedName>
    <definedName name="_vena_PayrollS1_PayrollB1_C_4_720177941095776277_1">Payroll!#REF!</definedName>
    <definedName name="_vena_PayrollS1_PayrollB1_C_4_720177941095776277_2">Payroll!#REF!</definedName>
    <definedName name="_vena_PayrollS1_PayrollB1_C_4_720177941095776277_3">Payroll!#REF!</definedName>
    <definedName name="_vena_PayrollS1_PayrollB1_C_4_720177941095776277_5">Payroll!#REF!</definedName>
    <definedName name="_vena_PayrollS1_PayrollB1_C_4_720177941095776277_6">Payroll!#REF!</definedName>
    <definedName name="_vena_PayrollS1_PayrollB1_C_4_720177941095776277_7">Payroll!#REF!</definedName>
    <definedName name="_vena_PayrollS1_PayrollB1_C_4_720177941095776277_8">Payroll!#REF!</definedName>
    <definedName name="_vena_PayrollS1_PayrollB1_C_4_720177941095776277_9">Payroll!#REF!</definedName>
    <definedName name="_vena_PayrollS1_PayrollB1_C_8_720177941301297281">Payroll!#REF!</definedName>
    <definedName name="_vena_PayrollS1_PayrollB1_C_8_720177941301297292">Payroll!#REF!</definedName>
    <definedName name="_vena_PayrollS1_PayrollB1_C_8_720177941301297292_1">Payroll!#REF!</definedName>
    <definedName name="_vena_PayrollS1_PayrollB1_C_8_720177941301297292_2">Payroll!#REF!</definedName>
    <definedName name="_vena_PayrollS1_PayrollB1_C_8_720177941301297292_3">Payroll!#REF!</definedName>
    <definedName name="_vena_PayrollS1_PayrollB1_C_8_720177941301297292_4">Payroll!#REF!</definedName>
    <definedName name="_vena_PayrollS1_PayrollB1_C_8_720177941301297292_5">Payroll!#REF!</definedName>
    <definedName name="_vena_PayrollS1_PayrollB1_C_8_720177941301297294">Payroll!#REF!</definedName>
    <definedName name="_vena_PayrollS1_PayrollB1_C_8_720177941301297294_1">Payroll!#REF!</definedName>
    <definedName name="_vena_PayrollS1_PayrollB1_C_8_720177941301297294_2">Payroll!#REF!</definedName>
    <definedName name="_vena_PayrollS1_PayrollB1_C_8_720177941301297294_3">Payroll!#REF!</definedName>
    <definedName name="_vena_PayrollS1_PayrollB1_C_8_720177941301297294_4">Payroll!#REF!</definedName>
    <definedName name="_vena_PayrollS1_PayrollB1_C_8_720177941301297294_5">Payroll!#REF!</definedName>
    <definedName name="_vena_PayrollS1_PayrollB1_C_8_720177941305491529">Payroll!#REF!</definedName>
    <definedName name="_vena_PayrollS1_PayrollB1_C_8_720177941305491544">Payroll!#REF!</definedName>
    <definedName name="_vena_PayrollS1_PayrollB1_C_8_720177941305491583">Payroll!#REF!</definedName>
    <definedName name="_vena_PayrollS1_PayrollB1_C_8_720177941305491586">Payroll!#REF!</definedName>
    <definedName name="_vena_PayrollS1_PayrollB1_C_8_720177941305491590">Payroll!#REF!</definedName>
    <definedName name="_vena_PayrollS1_PayrollB1_C_8_720177941305491608">Payroll!#REF!</definedName>
    <definedName name="_vena_PayrollS1_PayrollB1_C_8_720177941305491608_1">Payroll!#REF!</definedName>
    <definedName name="_vena_PayrollS1_PayrollB1_C_8_720177941305491608_2">Payroll!#REF!</definedName>
    <definedName name="_vena_PayrollS1_PayrollB1_C_8_720177941305491608_3">Payroll!#REF!</definedName>
    <definedName name="_vena_PayrollS1_PayrollB1_C_8_720177941305491608_4">Payroll!#REF!</definedName>
    <definedName name="_vena_PayrollS1_PayrollB1_C_8_720177941305491608_5">Payroll!#REF!</definedName>
    <definedName name="_vena_PayrollS1_PayrollB1_C_8_720177941305491629">Payroll!#REF!</definedName>
    <definedName name="_vena_PayrollS1_PayrollB1_C_8_720177941305491632">Payroll!#REF!</definedName>
    <definedName name="_vena_PayrollS1_PayrollB1_C_8_720177941305491685">Payroll!#REF!</definedName>
    <definedName name="_vena_PayrollS1_PayrollB1_C_8_720177941305491700">Payroll!#REF!</definedName>
    <definedName name="_vena_PayrollS1_PayrollB1_C_8_720177941305491700_1">Payroll!#REF!</definedName>
    <definedName name="_vena_PayrollS1_PayrollB1_C_8_720177941305491700_2">Payroll!#REF!</definedName>
    <definedName name="_vena_PayrollS1_PayrollB1_C_8_720177941305491700_3">Payroll!#REF!</definedName>
    <definedName name="_vena_PayrollS1_PayrollB1_C_8_720177941305491700_4">Payroll!#REF!</definedName>
    <definedName name="_vena_PayrollS1_PayrollB1_C_8_720177941305491700_5">Payroll!#REF!</definedName>
    <definedName name="_vena_PayrollS1_PayrollB1_C_8_720177941305491744">Payroll!#REF!</definedName>
    <definedName name="_vena_PayrollS1_PayrollB1_C_8_720177941305491744_1">Payroll!#REF!</definedName>
    <definedName name="_vena_PayrollS1_PayrollB1_C_8_720177941309685918">Payroll!#REF!</definedName>
    <definedName name="_vena_PayrollS1_PayrollB1_C_8_720177941309685918_1">Payroll!#REF!</definedName>
    <definedName name="_vena_PayrollS1_PayrollB1_C_8_720177941309685918_2">Payroll!#REF!</definedName>
    <definedName name="_vena_PayrollS1_PayrollB1_C_8_720177941309685918_3">Payroll!#REF!</definedName>
    <definedName name="_vena_PayrollS1_PayrollB1_C_8_720177941309685918_4">Payroll!#REF!</definedName>
    <definedName name="_vena_PayrollS1_PayrollB1_C_8_720177941309685918_5">Payroll!#REF!</definedName>
    <definedName name="_vena_PayrollS1_PayrollB1_C_FV_56493ffece784c5db4cd0fd3b40a250d">Payroll!#REF!</definedName>
    <definedName name="_vena_PayrollS1_PayrollB1_C_FV_56493ffece784c5db4cd0fd3b40a250d_1">Payroll!#REF!</definedName>
    <definedName name="_vena_PayrollS1_PayrollB1_C_FV_56493ffece784c5db4cd0fd3b40a250d_19">Payroll!#REF!</definedName>
    <definedName name="_vena_PayrollS1_PayrollB1_C_FV_56493ffece784c5db4cd0fd3b40a250d_2">Payroll!#REF!</definedName>
    <definedName name="_vena_PayrollS1_PayrollB1_C_FV_56493ffece784c5db4cd0fd3b40a250d_20">Payroll!#REF!</definedName>
    <definedName name="_vena_PayrollS1_PayrollB1_C_FV_56493ffece784c5db4cd0fd3b40a250d_21">Payroll!#REF!</definedName>
    <definedName name="_vena_PayrollS1_PayrollB1_C_FV_56493ffece784c5db4cd0fd3b40a250d_22">Payroll!#REF!</definedName>
    <definedName name="_vena_PayrollS1_PayrollB1_C_FV_56493ffece784c5db4cd0fd3b40a250d_23">Payroll!#REF!</definedName>
    <definedName name="_vena_PayrollS1_PayrollB1_C_FV_56493ffece784c5db4cd0fd3b40a250d_24">Payroll!#REF!</definedName>
    <definedName name="_vena_PayrollS1_PayrollB1_C_FV_56493ffece784c5db4cd0fd3b40a250d_25">Payroll!#REF!</definedName>
    <definedName name="_vena_PayrollS1_PayrollB1_C_FV_56493ffece784c5db4cd0fd3b40a250d_26">Payroll!#REF!</definedName>
    <definedName name="_vena_PayrollS1_PayrollB1_C_FV_56493ffece784c5db4cd0fd3b40a250d_3">Payroll!#REF!</definedName>
    <definedName name="_vena_PayrollS1_PayrollB1_C_FV_56493ffece784c5db4cd0fd3b40a250d_31">Payroll!#REF!</definedName>
    <definedName name="_vena_PayrollS1_PayrollB1_C_FV_56493ffece784c5db4cd0fd3b40a250d_32">Payroll!#REF!</definedName>
    <definedName name="_vena_PayrollS1_PayrollB1_C_FV_56493ffece784c5db4cd0fd3b40a250d_33">Payroll!#REF!</definedName>
    <definedName name="_vena_PayrollS1_PayrollB1_C_FV_56493ffece784c5db4cd0fd3b40a250d_34">Payroll!#REF!</definedName>
    <definedName name="_vena_PayrollS1_PayrollB1_C_FV_56493ffece784c5db4cd0fd3b40a250d_35">Payroll!#REF!</definedName>
    <definedName name="_vena_PayrollS1_PayrollB1_C_FV_56493ffece784c5db4cd0fd3b40a250d_36">Payroll!#REF!</definedName>
    <definedName name="_vena_PayrollS1_PayrollB1_C_FV_56493ffece784c5db4cd0fd3b40a250d_37">Payroll!#REF!</definedName>
    <definedName name="_vena_PayrollS1_PayrollB1_C_FV_56493ffece784c5db4cd0fd3b40a250d_38">Payroll!#REF!</definedName>
    <definedName name="_vena_PayrollS1_PayrollB1_C_FV_56493ffece784c5db4cd0fd3b40a250d_39">Payroll!#REF!</definedName>
    <definedName name="_vena_PayrollS1_PayrollB1_C_FV_56493ffece784c5db4cd0fd3b40a250d_40">Payroll!#REF!</definedName>
    <definedName name="_vena_PayrollS1_PayrollB1_C_FV_56493ffece784c5db4cd0fd3b40a250d_41">Payroll!#REF!</definedName>
    <definedName name="_vena_PayrollS1_PayrollB1_C_FV_56493ffece784c5db4cd0fd3b40a250d_42">Payroll!#REF!</definedName>
    <definedName name="_vena_PayrollS1_PayrollB1_C_FV_56493ffece784c5db4cd0fd3b40a250d_43">Payroll!#REF!</definedName>
    <definedName name="_vena_PayrollS1_PayrollB1_C_FV_56493ffece784c5db4cd0fd3b40a250d_44">Payroll!#REF!</definedName>
    <definedName name="_vena_PayrollS1_PayrollB1_C_FV_56493ffece784c5db4cd0fd3b40a250d_45">Payroll!#REF!</definedName>
    <definedName name="_vena_PayrollS1_PayrollB1_C_FV_56493ffece784c5db4cd0fd3b40a250d_46">Payroll!#REF!</definedName>
    <definedName name="_vena_PayrollS1_PayrollB1_C_FV_56493ffece784c5db4cd0fd3b40a250d_47">Payroll!#REF!</definedName>
    <definedName name="_vena_PayrollS1_PayrollB1_C_FV_56493ffece784c5db4cd0fd3b40a250d_48">Payroll!#REF!</definedName>
    <definedName name="_vena_PayrollS1_PayrollB1_C_FV_56493ffece784c5db4cd0fd3b40a250d_49">Payroll!#REF!</definedName>
    <definedName name="_vena_PayrollS1_PayrollB1_C_FV_56493ffece784c5db4cd0fd3b40a250d_5">Payroll!#REF!</definedName>
    <definedName name="_vena_PayrollS1_PayrollB1_C_FV_56493ffece784c5db4cd0fd3b40a250d_50">Payroll!#REF!</definedName>
    <definedName name="_vena_PayrollS1_PayrollB1_C_FV_56493ffece784c5db4cd0fd3b40a250d_51">Payroll!#REF!</definedName>
    <definedName name="_vena_PayrollS1_PayrollB1_C_FV_56493ffece784c5db4cd0fd3b40a250d_52">Payroll!#REF!</definedName>
    <definedName name="_vena_PayrollS1_PayrollB1_C_FV_56493ffece784c5db4cd0fd3b40a250d_53">Payroll!#REF!</definedName>
    <definedName name="_vena_PayrollS1_PayrollB1_C_FV_56493ffece784c5db4cd0fd3b40a250d_54">Payroll!#REF!</definedName>
    <definedName name="_vena_PayrollS1_PayrollB1_C_FV_56493ffece784c5db4cd0fd3b40a250d_55">Payroll!#REF!</definedName>
    <definedName name="_vena_PayrollS1_PayrollB1_C_FV_56493ffece784c5db4cd0fd3b40a250d_56">Payroll!#REF!</definedName>
    <definedName name="_vena_PayrollS1_PayrollB1_C_FV_56493ffece784c5db4cd0fd3b40a250d_7">Payroll!#REF!</definedName>
    <definedName name="_vena_PayrollS1_PayrollB1_C_FV_56493ffece784c5db4cd0fd3b40a250d_8">Payroll!#REF!</definedName>
    <definedName name="_vena_PayrollS1_PayrollB1_C_FV_e1c3a244dc3d4f149ecdf7d748811086_1">Payroll!#REF!</definedName>
    <definedName name="_vena_PayrollS1_PayrollB1_C_FV_e1c3a244dc3d4f149ecdf7d748811086_13">Payroll!#REF!</definedName>
    <definedName name="_vena_PayrollS1_PayrollB1_C_FV_e1c3a244dc3d4f149ecdf7d748811086_14">Payroll!#REF!</definedName>
    <definedName name="_vena_PayrollS1_PayrollB1_C_FV_e1c3a244dc3d4f149ecdf7d748811086_15">Payroll!#REF!</definedName>
    <definedName name="_vena_PayrollS1_PayrollB1_C_FV_e1c3a244dc3d4f149ecdf7d748811086_16">Payroll!#REF!</definedName>
    <definedName name="_vena_PayrollS1_PayrollB1_C_FV_e1c3a244dc3d4f149ecdf7d748811086_2">Payroll!#REF!</definedName>
    <definedName name="_vena_PayrollS1_PayrollB1_C_FV_e1c3a244dc3d4f149ecdf7d748811086_21">Payroll!#REF!</definedName>
    <definedName name="_vena_PayrollS1_PayrollB1_C_FV_e1c3a244dc3d4f149ecdf7d748811086_22">Payroll!#REF!</definedName>
    <definedName name="_vena_PayrollS1_PayrollB1_C_FV_e1c3a244dc3d4f149ecdf7d748811086_23">Payroll!#REF!</definedName>
    <definedName name="_vena_PayrollS1_PayrollB1_C_FV_e1c3a244dc3d4f149ecdf7d748811086_24">Payroll!#REF!</definedName>
    <definedName name="_vena_PayrollS1_PayrollB1_C_FV_e1c3a244dc3d4f149ecdf7d748811086_25">Payroll!#REF!</definedName>
    <definedName name="_vena_PayrollS1_PayrollB1_C_FV_e1c3a244dc3d4f149ecdf7d748811086_26">Payroll!#REF!</definedName>
    <definedName name="_vena_PayrollS1_PayrollB1_C_FV_e1c3a244dc3d4f149ecdf7d748811086_27">Payroll!#REF!</definedName>
    <definedName name="_vena_PayrollS1_PayrollB1_C_FV_e1c3a244dc3d4f149ecdf7d748811086_28">Payroll!#REF!</definedName>
    <definedName name="_vena_PayrollS1_PayrollB1_C_FV_e1c3a244dc3d4f149ecdf7d748811086_29">Payroll!#REF!</definedName>
    <definedName name="_vena_PayrollS1_PayrollB1_C_FV_e1c3a244dc3d4f149ecdf7d748811086_30">Payroll!#REF!</definedName>
    <definedName name="_vena_PayrollS1_PayrollB1_C_FV_e1c3a244dc3d4f149ecdf7d748811086_31">Payroll!#REF!</definedName>
    <definedName name="_vena_PayrollS1_PayrollB1_C_FV_e1c3a244dc3d4f149ecdf7d748811086_32">Payroll!#REF!</definedName>
    <definedName name="_vena_PayrollS1_PayrollB1_C_FV_e1c3a244dc3d4f149ecdf7d748811086_33">Payroll!#REF!</definedName>
    <definedName name="_vena_PayrollS1_PayrollB1_C_FV_e1c3a244dc3d4f149ecdf7d748811086_34">Payroll!#REF!</definedName>
    <definedName name="_vena_PayrollS1_PayrollB1_C_FV_e1c3a244dc3d4f149ecdf7d748811086_35">Payroll!#REF!</definedName>
    <definedName name="_vena_PayrollS1_PayrollB1_C_FV_e1c3a244dc3d4f149ecdf7d748811086_36">Payroll!#REF!</definedName>
    <definedName name="_vena_PayrollS1_PayrollB1_C_FV_e1c3a244dc3d4f149ecdf7d748811086_37">Payroll!#REF!</definedName>
    <definedName name="_vena_PayrollS1_PayrollB1_C_FV_e1c3a244dc3d4f149ecdf7d748811086_38">Payroll!#REF!</definedName>
    <definedName name="_vena_PayrollS1_PayrollB1_C_FV_e1c3a244dc3d4f149ecdf7d748811086_39">Payroll!#REF!</definedName>
    <definedName name="_vena_PayrollS1_PayrollB1_C_FV_e1c3a244dc3d4f149ecdf7d748811086_40">Payroll!#REF!</definedName>
    <definedName name="_vena_PayrollS1_PayrollB1_C_FV_e1c3a244dc3d4f149ecdf7d748811086_41">Payroll!#REF!</definedName>
    <definedName name="_vena_PayrollS1_PayrollB1_C_FV_e1c3a244dc3d4f149ecdf7d748811086_42">Payroll!#REF!</definedName>
    <definedName name="_vena_PayrollS1_PayrollB1_C_FV_e1c3a244dc3d4f149ecdf7d748811086_43">Payroll!#REF!</definedName>
    <definedName name="_vena_PayrollS1_PayrollB1_C_FV_e1c3a244dc3d4f149ecdf7d748811086_44">Payroll!#REF!</definedName>
    <definedName name="_vena_PayrollS1_PayrollB1_C_FV_e1c3a244dc3d4f149ecdf7d748811086_45">Payroll!#REF!</definedName>
    <definedName name="_vena_PayrollS1_PayrollB1_C_FV_e1c3a244dc3d4f149ecdf7d748811086_46">Payroll!#REF!</definedName>
    <definedName name="_vena_PayrollS1_PayrollB1_R_5_720177941150302210" comment="*">Payroll!#REF!</definedName>
    <definedName name="_vena_PayrollS1_PayrollB2_C_4_720177941095776277">Payroll!#REF!</definedName>
    <definedName name="_vena_PayrollS1_PayrollB2_C_4_720177941095776277_1">Payroll!#REF!</definedName>
    <definedName name="_vena_PayrollS1_PayrollB2_C_4_720177941095776277_2">Payroll!#REF!</definedName>
    <definedName name="_vena_PayrollS1_PayrollB2_C_8_720177941305491544">Payroll!#REF!</definedName>
    <definedName name="_vena_PayrollS1_PayrollB2_C_8_720177941305491608">Payroll!#REF!</definedName>
    <definedName name="_vena_PayrollS1_PayrollB2_C_8_720177941305491608_1">Payroll!#REF!</definedName>
    <definedName name="_vena_PayrollS1_PayrollB2_C_8_720177941305491608_2">Payroll!#REF!</definedName>
    <definedName name="_vena_PayrollS1_PayrollB2_C_8_720177941305491608_3">Payroll!#REF!</definedName>
    <definedName name="_vena_PayrollS1_PayrollB2_C_8_720177941305491608_4">Payroll!#REF!</definedName>
    <definedName name="_vena_PayrollS1_PayrollB2_C_8_720177941305491608_5">Payroll!#REF!</definedName>
    <definedName name="_vena_PayrollS1_PayrollB2_C_8_720177941305491632">Payroll!#REF!</definedName>
    <definedName name="_vena_PayrollS1_PayrollB2_C_8_720177941305491716">Payroll!#REF!</definedName>
    <definedName name="_vena_PayrollS1_PayrollB2_C_8_720177941309685918">Payroll!#REF!</definedName>
    <definedName name="_vena_PayrollS1_PayrollB2_C_8_720177941309685918_1">Payroll!#REF!</definedName>
    <definedName name="_vena_PayrollS1_PayrollB2_C_8_720177941309685918_2">Payroll!#REF!</definedName>
    <definedName name="_vena_PayrollS1_PayrollB2_C_8_720177941309685918_3">Payroll!#REF!</definedName>
    <definedName name="_vena_PayrollS1_PayrollB2_C_8_720177941309685918_4">Payroll!#REF!</definedName>
    <definedName name="_vena_PayrollS1_PayrollB2_C_8_720177941309685918_5">Payroll!#REF!</definedName>
    <definedName name="_vena_PayrollS1_PayrollB2_C_FV_56493ffece784c5db4cd0fd3b40a250d">Payroll!#REF!</definedName>
    <definedName name="_vena_PayrollS1_PayrollB2_C_FV_56493ffece784c5db4cd0fd3b40a250d_10">Payroll!#REF!</definedName>
    <definedName name="_vena_PayrollS1_PayrollB2_C_FV_56493ffece784c5db4cd0fd3b40a250d_11">Payroll!#REF!</definedName>
    <definedName name="_vena_PayrollS1_PayrollB2_C_FV_56493ffece784c5db4cd0fd3b40a250d_12">Payroll!#REF!</definedName>
    <definedName name="_vena_PayrollS1_PayrollB2_C_FV_56493ffece784c5db4cd0fd3b40a250d_13">Payroll!#REF!</definedName>
    <definedName name="_vena_PayrollS1_PayrollB2_C_FV_56493ffece784c5db4cd0fd3b40a250d_14">Payroll!#REF!</definedName>
    <definedName name="_vena_PayrollS1_PayrollB2_C_FV_56493ffece784c5db4cd0fd3b40a250d_15">Payroll!#REF!</definedName>
    <definedName name="_vena_PayrollS1_PayrollB2_C_FV_56493ffece784c5db4cd0fd3b40a250d_2">Payroll!#REF!</definedName>
    <definedName name="_vena_PayrollS1_PayrollB2_C_FV_56493ffece784c5db4cd0fd3b40a250d_3">Payroll!#REF!</definedName>
    <definedName name="_vena_PayrollS1_PayrollB2_C_FV_56493ffece784c5db4cd0fd3b40a250d_4">Payroll!#REF!</definedName>
    <definedName name="_vena_PayrollS1_PayrollB2_C_FV_56493ffece784c5db4cd0fd3b40a250d_5">Payroll!#REF!</definedName>
    <definedName name="_vena_PayrollS1_PayrollB2_C_FV_56493ffece784c5db4cd0fd3b40a250d_6">Payroll!#REF!</definedName>
    <definedName name="_vena_PayrollS1_PayrollB2_C_FV_56493ffece784c5db4cd0fd3b40a250d_7">Payroll!#REF!</definedName>
    <definedName name="_vena_PayrollS1_PayrollB2_C_FV_56493ffece784c5db4cd0fd3b40a250d_8">Payroll!#REF!</definedName>
    <definedName name="_vena_PayrollS1_PayrollB2_C_FV_56493ffece784c5db4cd0fd3b40a250d_9">Payroll!#REF!</definedName>
    <definedName name="_vena_PayrollS1_PayrollB2_C_FV_e1c3a244dc3d4f149ecdf7d748811086">Payroll!#REF!</definedName>
    <definedName name="_vena_PayrollS1_PayrollB2_C_FV_e1c3a244dc3d4f149ecdf7d748811086_1">Payroll!#REF!</definedName>
    <definedName name="_vena_PayrollS1_PayrollB2_C_FV_e1c3a244dc3d4f149ecdf7d748811086_10">Payroll!#REF!</definedName>
    <definedName name="_vena_PayrollS1_PayrollB2_C_FV_e1c3a244dc3d4f149ecdf7d748811086_11">Payroll!#REF!</definedName>
    <definedName name="_vena_PayrollS1_PayrollB2_C_FV_e1c3a244dc3d4f149ecdf7d748811086_2">Payroll!#REF!</definedName>
    <definedName name="_vena_PayrollS1_PayrollB2_C_FV_e1c3a244dc3d4f149ecdf7d748811086_3">Payroll!#REF!</definedName>
    <definedName name="_vena_PayrollS1_PayrollB2_C_FV_e1c3a244dc3d4f149ecdf7d748811086_4">Payroll!#REF!</definedName>
    <definedName name="_vena_PayrollS1_PayrollB2_C_FV_e1c3a244dc3d4f149ecdf7d748811086_5">Payroll!#REF!</definedName>
    <definedName name="_vena_PayrollS1_PayrollB2_C_FV_e1c3a244dc3d4f149ecdf7d748811086_6">Payroll!#REF!</definedName>
    <definedName name="_vena_PayrollS1_PayrollB2_C_FV_e1c3a244dc3d4f149ecdf7d748811086_7">Payroll!#REF!</definedName>
    <definedName name="_vena_PayrollS1_PayrollB2_C_FV_e1c3a244dc3d4f149ecdf7d748811086_8">Payroll!#REF!</definedName>
    <definedName name="_vena_PayrollS1_PayrollB2_C_FV_e1c3a244dc3d4f149ecdf7d748811086_9">Payroll!#REF!</definedName>
    <definedName name="_vena_PayrollS1_PayrollB2_R_5_720177941099970589" comment="*">Payroll!#REF!</definedName>
    <definedName name="_vena_PayrollS1_PayrollB3_C_4_720177941095776277">Payroll!#REF!</definedName>
    <definedName name="_vena_PayrollS1_PayrollB3_C_8_720177941305491604">Payroll!#REF!</definedName>
    <definedName name="_vena_PayrollS1_PayrollB3_C_8_720177941305491604_1">Payroll!#REF!</definedName>
    <definedName name="_vena_PayrollS1_PayrollB3_C_8_720177941305491604_2">Payroll!#REF!</definedName>
    <definedName name="_vena_PayrollS1_PayrollB3_C_8_720177941305491604_3">Payroll!#REF!</definedName>
    <definedName name="_vena_PayrollS1_PayrollB3_C_8_720177941305491604_4">Payroll!#REF!</definedName>
    <definedName name="_vena_PayrollS1_PayrollB3_C_8_720177941305491604_5">Payroll!#REF!</definedName>
    <definedName name="_vena_PayrollS1_PayrollB3_C_8_720177941305491608">Payroll!#REF!</definedName>
    <definedName name="_vena_PayrollS1_PayrollB3_C_8_720177941305491608_1">Payroll!#REF!</definedName>
    <definedName name="_vena_PayrollS1_PayrollB3_C_8_720177941305491608_2">Payroll!#REF!</definedName>
    <definedName name="_vena_PayrollS1_PayrollB3_C_8_720177941305491608_3">Payroll!#REF!</definedName>
    <definedName name="_vena_PayrollS1_PayrollB3_C_8_720177941305491608_4">Payroll!#REF!</definedName>
    <definedName name="_vena_PayrollS1_PayrollB3_C_8_720177941305491608_5">Payroll!#REF!</definedName>
    <definedName name="_vena_PayrollS1_PayrollB3_C_8_720177941309685782">Payroll!#REF!</definedName>
    <definedName name="_vena_PayrollS1_PayrollB3_C_FV_56493ffece784c5db4cd0fd3b40a250d">Payroll!#REF!</definedName>
    <definedName name="_vena_PayrollS1_PayrollB3_C_FV_56493ffece784c5db4cd0fd3b40a250d_1">Payroll!#REF!</definedName>
    <definedName name="_vena_PayrollS1_PayrollB3_C_FV_56493ffece784c5db4cd0fd3b40a250d_10">Payroll!#REF!</definedName>
    <definedName name="_vena_PayrollS1_PayrollB3_C_FV_56493ffece784c5db4cd0fd3b40a250d_11">Payroll!#REF!</definedName>
    <definedName name="_vena_PayrollS1_PayrollB3_C_FV_56493ffece784c5db4cd0fd3b40a250d_12">Payroll!#REF!</definedName>
    <definedName name="_vena_PayrollS1_PayrollB3_C_FV_56493ffece784c5db4cd0fd3b40a250d_2">Payroll!#REF!</definedName>
    <definedName name="_vena_PayrollS1_PayrollB3_C_FV_56493ffece784c5db4cd0fd3b40a250d_3">Payroll!#REF!</definedName>
    <definedName name="_vena_PayrollS1_PayrollB3_C_FV_56493ffece784c5db4cd0fd3b40a250d_4">Payroll!#REF!</definedName>
    <definedName name="_vena_PayrollS1_PayrollB3_C_FV_56493ffece784c5db4cd0fd3b40a250d_5">Payroll!#REF!</definedName>
    <definedName name="_vena_PayrollS1_PayrollB3_C_FV_56493ffece784c5db4cd0fd3b40a250d_6">Payroll!#REF!</definedName>
    <definedName name="_vena_PayrollS1_PayrollB3_C_FV_56493ffece784c5db4cd0fd3b40a250d_7">Payroll!#REF!</definedName>
    <definedName name="_vena_PayrollS1_PayrollB3_C_FV_56493ffece784c5db4cd0fd3b40a250d_8">Payroll!#REF!</definedName>
    <definedName name="_vena_PayrollS1_PayrollB3_C_FV_56493ffece784c5db4cd0fd3b40a250d_9">Payroll!#REF!</definedName>
    <definedName name="_vena_PayrollS1_PayrollB3_C_FV_e1c3a244dc3d4f149ecdf7d748811086">Payroll!#REF!</definedName>
    <definedName name="_vena_PayrollS1_PayrollB3_C_FV_e1c3a244dc3d4f149ecdf7d748811086_1">Payroll!#REF!</definedName>
    <definedName name="_vena_PayrollS1_PayrollB3_C_FV_e1c3a244dc3d4f149ecdf7d748811086_10">Payroll!#REF!</definedName>
    <definedName name="_vena_PayrollS1_PayrollB3_C_FV_e1c3a244dc3d4f149ecdf7d748811086_11">Payroll!#REF!</definedName>
    <definedName name="_vena_PayrollS1_PayrollB3_C_FV_e1c3a244dc3d4f149ecdf7d748811086_2">Payroll!#REF!</definedName>
    <definedName name="_vena_PayrollS1_PayrollB3_C_FV_e1c3a244dc3d4f149ecdf7d748811086_3">Payroll!#REF!</definedName>
    <definedName name="_vena_PayrollS1_PayrollB3_C_FV_e1c3a244dc3d4f149ecdf7d748811086_4">Payroll!#REF!</definedName>
    <definedName name="_vena_PayrollS1_PayrollB3_C_FV_e1c3a244dc3d4f149ecdf7d748811086_5">Payroll!#REF!</definedName>
    <definedName name="_vena_PayrollS1_PayrollB3_C_FV_e1c3a244dc3d4f149ecdf7d748811086_6">Payroll!#REF!</definedName>
    <definedName name="_vena_PayrollS1_PayrollB3_C_FV_e1c3a244dc3d4f149ecdf7d748811086_7">Payroll!#REF!</definedName>
    <definedName name="_vena_PayrollS1_PayrollB3_C_FV_e1c3a244dc3d4f149ecdf7d748811086_8">Payroll!#REF!</definedName>
    <definedName name="_vena_PayrollS1_PayrollB3_C_FV_e1c3a244dc3d4f149ecdf7d748811086_9">Payroll!#REF!</definedName>
    <definedName name="_vena_PayrollS1_PayrollB3_R_5_721231448376606720">Payroll!#REF!</definedName>
    <definedName name="_vena_PayrollS1_PayrollB3_R_5_721231448380801024">Payroll!#REF!</definedName>
    <definedName name="_vena_PayrollS1_PayrollB3_R_5_721231448384995329">Payroll!#REF!</definedName>
    <definedName name="_vena_PayrollS1_PayrollB3_R_5_721231448384995331">Payroll!#REF!</definedName>
    <definedName name="_vena_PayrollS1_PayrollB3_R_5_721231448384995333">Payroll!#REF!</definedName>
    <definedName name="_vena_PayrollS1_PayrollB3_R_5_721231448389189633">Payroll!#REF!</definedName>
    <definedName name="_vena_PayrollS1_PayrollB3_R_5_721231448389189635">Payroll!#REF!</definedName>
    <definedName name="_vena_PayrollS1_PayrollB3_R_5_721231448393383937">Payroll!#REF!</definedName>
    <definedName name="_vena_PayrollS1_PayrollB3_R_5_721231448393383939">Payroll!#REF!</definedName>
    <definedName name="_vena_PayrollS1_PayrollB3_R_5_721231448393383941">Payroll!#REF!</definedName>
    <definedName name="_vena_PayrollS1_PayrollB3_R_5_721231448397578241">Payroll!#REF!</definedName>
    <definedName name="_vena_PayrollS1_PayrollB3_R_5_721231448397578243">Payroll!#REF!</definedName>
    <definedName name="_vena_PayrollS1_PayrollB3_R_5_721231448401772545">Payroll!#REF!</definedName>
    <definedName name="_vena_PayrollS1_PayrollB3_R_5_721231448401772547">Payroll!#REF!</definedName>
    <definedName name="_vena_PayrollS1_PayrollB3_R_5_721231448401772549">Payroll!#REF!</definedName>
    <definedName name="_vena_PayrollS1_PayrollB3_R_5_721231448405966849">Payroll!#REF!</definedName>
    <definedName name="_vena_PayrollS1_PayrollB3_R_5_721231448405966851">Payroll!#REF!</definedName>
    <definedName name="_vena_PayrollS1_PayrollB3_R_5_721231448410161153">Payroll!#REF!</definedName>
    <definedName name="_vena_PayrollS1_PayrollB3_R_5_721231448410161155">Payroll!#REF!</definedName>
    <definedName name="_vena_PayrollS1_PayrollB3_R_5_721231448410161157">Payroll!#REF!</definedName>
    <definedName name="_vena_PayrollS1_PayrollB3_R_5_721231448414355457">Payroll!#REF!</definedName>
    <definedName name="_vena_PayrollS1_PayrollB3_R_5_721231448414355459">Payroll!#REF!</definedName>
    <definedName name="_vena_PayrollS1_PayrollB3_R_5_721231448414355461">Payroll!#REF!</definedName>
    <definedName name="_vena_PayrollS1_PayrollB3_R_5_721231448418549761">Payroll!#REF!</definedName>
    <definedName name="_vena_PayrollS1_PayrollB3_R_5_721231448418549763">Payroll!#REF!</definedName>
    <definedName name="_vena_PayrollS1_PayrollB3_R_5_721231448422744065">Payroll!#REF!</definedName>
    <definedName name="_vena_PayrollS1_PayrollB3_R_5_721231448422744067">Payroll!#REF!</definedName>
    <definedName name="_vena_PayrollS1_PayrollB3_R_5_721231448422744069">Payroll!#REF!</definedName>
    <definedName name="_vena_PayrollS1_PayrollB3_R_5_721231448426938369">Payroll!#REF!</definedName>
    <definedName name="_vena_PayrollS1_PayrollB3_R_5_721231448426938371">Payroll!#REF!</definedName>
    <definedName name="_vena_PayrollS1_PayrollB3_R_5_721231448431132673">Payroll!#REF!</definedName>
    <definedName name="_vena_PayrollS1_PayrollB3_R_5_721231448431132675">Payroll!#REF!</definedName>
    <definedName name="_vena_PayrollS1_PayrollB3_R_5_721231448431132677">Payroll!#REF!</definedName>
    <definedName name="_vena_PayrollS1_PayrollB3_R_5_721231448435326977">Payroll!#REF!</definedName>
    <definedName name="_vena_PayrollS1_PayrollB3_R_5_721231448435326979">Payroll!#REF!</definedName>
    <definedName name="_vena_PayrollS1_PayrollB3_R_5_721231448439521281">Payroll!#REF!</definedName>
    <definedName name="_vena_PayrollS1_PayrollB3_R_5_721231448439521283">Payroll!#REF!</definedName>
    <definedName name="_vena_PayrollS1_PayrollB3_R_5_721231448439521285">Payroll!#REF!</definedName>
    <definedName name="_vena_PayrollS1_PayrollB3_R_5_721231448443715585">Payroll!#REF!</definedName>
    <definedName name="_vena_PayrollS1_PayrollB3_R_5_721231448443715587">Payroll!#REF!</definedName>
    <definedName name="_vena_PayrollS1_PayrollB3_R_5_721231448443715589">Payroll!#REF!</definedName>
    <definedName name="_vena_PayrollS1_PayrollB3_R_5_721231448447909889">Payroll!#REF!</definedName>
    <definedName name="_vena_PayrollS1_PayrollB3_R_5_721231448447909891">Payroll!#REF!</definedName>
    <definedName name="_vena_PayrollS1_PayrollB3_R_5_721231448452104193">Payroll!#REF!</definedName>
    <definedName name="_vena_PayrollS1_PayrollB3_R_5_721231448452104195">Payroll!#REF!</definedName>
    <definedName name="_vena_PayrollS1_PayrollB3_R_5_721231448452104197">Payroll!#REF!</definedName>
    <definedName name="_vena_PayrollS1_PayrollB3_R_5_721231448456298497">Payroll!#REF!</definedName>
    <definedName name="_vena_PayrollS1_PayrollB3_R_5_721231448456298499">Payroll!#REF!</definedName>
    <definedName name="_vena_PayrollS1_PayrollB3_R_5_721231448460492801">Payroll!#REF!</definedName>
    <definedName name="_vena_PayrollS1_PayrollB3_R_5_721231448460492803">Payroll!#REF!</definedName>
    <definedName name="_vena_PayrollS1_PayrollB3_R_5_721231448460492805">Payroll!#REF!</definedName>
    <definedName name="_vena_PayrollS1_PayrollB3_R_5_721231448464687105">Payroll!#REF!</definedName>
    <definedName name="_vena_PayrollS1_PayrollB3_R_5_721231448464687107">Payroll!#REF!</definedName>
    <definedName name="_vena_PayrollS1_PayrollB3_R_5_721231448468881409">Payroll!#REF!</definedName>
    <definedName name="_vena_PayrollS1_PayrollB3_R_5_721231448468881411">Payroll!#REF!</definedName>
    <definedName name="_vena_PayrollS1_PayrollB3_R_5_721231448468881413">Payroll!#REF!</definedName>
    <definedName name="_vena_PayrollS1_PayrollB4_C_8_720177941305491604">Payroll!#REF!</definedName>
    <definedName name="_vena_PayrollS1_PayrollB4_C_8_720177941305491604_1">Payroll!#REF!</definedName>
    <definedName name="_vena_PayrollS1_PayrollB4_C_8_720177941305491604_2">Payroll!#REF!</definedName>
    <definedName name="_vena_PayrollS1_PayrollB4_C_8_720177941305491604_3">Payroll!#REF!</definedName>
    <definedName name="_vena_PayrollS1_PayrollB4_C_8_720177941305491604_4">Payroll!#REF!</definedName>
    <definedName name="_vena_PayrollS1_PayrollB4_C_8_720177941305491604_5">Payroll!#REF!</definedName>
    <definedName name="_vena_PayrollS1_PayrollB4_C_FV_56493ffece784c5db4cd0fd3b40a250d_1">Payroll!#REF!</definedName>
    <definedName name="_vena_PayrollS1_PayrollB4_C_FV_56493ffece784c5db4cd0fd3b40a250d_2">Payroll!#REF!</definedName>
    <definedName name="_vena_PayrollS1_PayrollB4_C_FV_56493ffece784c5db4cd0fd3b40a250d_3">Payroll!#REF!</definedName>
    <definedName name="_vena_PayrollS1_PayrollB4_C_FV_56493ffece784c5db4cd0fd3b40a250d_4">Payroll!#REF!</definedName>
    <definedName name="_vena_PayrollS1_PayrollB4_C_FV_56493ffece784c5db4cd0fd3b40a250d_5">Payroll!#REF!</definedName>
    <definedName name="_vena_PayrollS1_PayrollB4_C_FV_56493ffece784c5db4cd0fd3b40a250d_6">Payroll!#REF!</definedName>
    <definedName name="_vena_PayrollS1_PayrollB4_C_FV_e1c3a244dc3d4f149ecdf7d748811086">Payroll!#REF!</definedName>
    <definedName name="_vena_PayrollS1_PayrollB4_C_FV_e1c3a244dc3d4f149ecdf7d748811086_1">Payroll!#REF!</definedName>
    <definedName name="_vena_PayrollS1_PayrollB4_C_FV_e1c3a244dc3d4f149ecdf7d748811086_2">Payroll!#REF!</definedName>
    <definedName name="_vena_PayrollS1_PayrollB4_C_FV_e1c3a244dc3d4f149ecdf7d748811086_3">Payroll!#REF!</definedName>
    <definedName name="_vena_PayrollS1_PayrollB4_C_FV_e1c3a244dc3d4f149ecdf7d748811086_4">Payroll!#REF!</definedName>
    <definedName name="_vena_PayrollS1_PayrollB4_C_FV_e1c3a244dc3d4f149ecdf7d748811086_5">Payroll!#REF!</definedName>
    <definedName name="_vena_PayrollS1_PayrollB4_R_5_720177941104164980">Payroll!#REF!</definedName>
    <definedName name="_vena_PayrollS1_PayrollB4_R_5_720177941104164983">Payroll!#REF!</definedName>
    <definedName name="_vena_PayrollS1_PayrollB4_R_5_720177941104164996">Payroll!#REF!</definedName>
    <definedName name="_vena_PayrollS1_PayrollB4_R_5_720177941125136429">Payroll!#REF!</definedName>
    <definedName name="_vena_PO_CurrentForecast_1_94639636eea14594a61e77a98f441c7a">MYP!#REF!</definedName>
    <definedName name="_vena_PO_CurrentForecast_2_4a233ed667e14f5d8f84fb5ed1bb27b1">MYP!#REF!</definedName>
    <definedName name="_vena_PO_CurrentForecast_4_d9456e87d9eb4cb4b1b4b002543ad91e">MYP!#REF!</definedName>
    <definedName name="_vena_RatesS1_P_3_720177941083193402" comment="*">Rates!#REF!</definedName>
    <definedName name="_vena_RatesS1_P_6_720177941255159927" comment="*">Rates!#REF!</definedName>
    <definedName name="_vena_RatesS1_P_7_720177941267742850" comment="*">Rates!#REF!</definedName>
    <definedName name="_vena_RatesS1_P_FV_e3545e3dcc52420a84dcdae3a23a4597" comment="*">Rates!#REF!</definedName>
    <definedName name="_vena_RatesS1_RatesB1_C_8_720177941305491604">Rates!#REF!</definedName>
    <definedName name="_vena_RatesS1_RatesB1_C_8_720177941305491604_1">Rates!#REF!</definedName>
    <definedName name="_vena_RatesS1_RatesB1_C_8_720177941305491604_2">Rates!#REF!</definedName>
    <definedName name="_vena_RatesS1_RatesB1_C_8_720177941305491604_3">Rates!#REF!</definedName>
    <definedName name="_vena_RatesS1_RatesB1_C_8_720177941305491604_4">Rates!#REF!</definedName>
    <definedName name="_vena_RatesS1_RatesB1_C_8_720177941305491604_5">Rates!#REF!</definedName>
    <definedName name="_vena_RatesS1_RatesB1_C_FV_e1c3a244dc3d4f149ecdf7d748811086">Rates!#REF!</definedName>
    <definedName name="_vena_RatesS1_RatesB1_C_FV_e1c3a244dc3d4f149ecdf7d748811086_1">Rates!#REF!</definedName>
    <definedName name="_vena_RatesS1_RatesB1_C_FV_e1c3a244dc3d4f149ecdf7d748811086_2">Rates!#REF!</definedName>
    <definedName name="_vena_RatesS1_RatesB1_C_FV_e1c3a244dc3d4f149ecdf7d748811086_3">Rates!#REF!</definedName>
    <definedName name="_vena_RatesS1_RatesB1_C_FV_e1c3a244dc3d4f149ecdf7d748811086_4">Rates!#REF!</definedName>
    <definedName name="_vena_RatesS1_RatesB1_C_FV_e1c3a244dc3d4f149ecdf7d748811086_5">Rates!#REF!</definedName>
    <definedName name="_vena_RatesS1_RatesB1_R_1_720177941041250317_1">Rates!#REF!</definedName>
    <definedName name="_vena_RatesS1_RatesB1_R_1_720177941041250317_10">Rates!#REF!</definedName>
    <definedName name="_vena_RatesS1_RatesB1_R_1_720177941041250317_11">Rates!#REF!</definedName>
    <definedName name="_vena_RatesS1_RatesB1_R_1_720177941041250317_12">Rates!#REF!</definedName>
    <definedName name="_vena_RatesS1_RatesB1_R_1_720177941041250317_13">Rates!#REF!</definedName>
    <definedName name="_vena_RatesS1_RatesB1_R_1_720177941041250317_15">Rates!#REF!</definedName>
    <definedName name="_vena_RatesS1_RatesB1_R_1_720177941041250317_16">Rates!#REF!</definedName>
    <definedName name="_vena_RatesS1_RatesB1_R_1_720177941041250317_17">Rates!#REF!</definedName>
    <definedName name="_vena_RatesS1_RatesB1_R_1_720177941041250317_18">Rates!#REF!</definedName>
    <definedName name="_vena_RatesS1_RatesB1_R_1_720177941041250317_4">Rates!#REF!</definedName>
    <definedName name="_vena_RatesS1_RatesB1_R_1_720177941041250317_5">Rates!#REF!</definedName>
    <definedName name="_vena_RatesS1_RatesB1_R_1_720177941041250317_6">Rates!#REF!</definedName>
    <definedName name="_vena_RatesS1_RatesB1_R_1_720177941041250317_8">Rates!#REF!</definedName>
    <definedName name="_vena_RatesS1_RatesB1_R_5_720177941099970573">Rates!#REF!</definedName>
    <definedName name="_vena_RatesS1_RatesB1_R_5_720177941099970625">Rates!#REF!</definedName>
    <definedName name="_vena_RatesS1_RatesB1_R_5_720177941099970629">Rates!#REF!</definedName>
    <definedName name="_vena_RatesS1_RatesB1_R_5_720177941108359202">Rates!#REF!</definedName>
    <definedName name="_vena_RatesS1_RatesB1_R_5_720177941112553507">Rates!#REF!</definedName>
    <definedName name="_vena_RatesS1_RatesB1_R_5_720177941116747930">Rates!#REF!</definedName>
    <definedName name="_vena_RatesS1_RatesB1_R_5_720177941120942108">Rates!#REF!</definedName>
    <definedName name="_vena_RatesS1_RatesB1_R_5_720177941133525155">Rates!#REF!</definedName>
    <definedName name="_vena_RatesS1_RatesB1_R_5_720177941141913623">Rates!#REF!</definedName>
    <definedName name="_vena_RatesS1_RatesB1_R_5_720177941141913626">Rates!#REF!</definedName>
    <definedName name="_vena_RatesS1_RatesB1_R_5_720177941141913759">Rates!#REF!</definedName>
    <definedName name="_vena_RatesS1_RatesB1_R_5_720177941141913762">Rates!#REF!</definedName>
    <definedName name="_vena_RatesS1_RatesB1_R_5_720177941146108060">Rates!#REF!</definedName>
    <definedName name="_vena_RatesS1_RatesB1_R_5_720177941150302286">Rates!#REF!</definedName>
    <definedName name="_vena_RatesS1_RatesB1_R_5_738997556312670208">Rates!#REF!</definedName>
    <definedName name="_vena_RatesS1_RatesB1_R_5_738997844933738496">Rates!#REF!</definedName>
    <definedName name="_vena_RatesS1_RatesB1_R_5_738997909171208192">Rates!#REF!</definedName>
    <definedName name="_vena_RatesS1_RatesB1_R_FV_56493ffece784c5db4cd0fd3b40a250d">Rates!#REF!</definedName>
    <definedName name="_vena_RatesS1_RatesB1_R_FV_56493ffece784c5db4cd0fd3b40a250d_1">Rates!#REF!</definedName>
    <definedName name="_vena_RatesS1_RatesB1_R_FV_56493ffece784c5db4cd0fd3b40a250d_2">Rates!#REF!</definedName>
    <definedName name="_vena_RatesS1_RatesB1_R_FV_56493ffece784c5db4cd0fd3b40a250d_6">Rates!#REF!</definedName>
    <definedName name="_vena_RatesS1_RatesB2_C_4_720177941095776277">Rates!#REF!</definedName>
    <definedName name="_vena_RatesS1_RatesB2_C_8_720177941305491604">Rates!#REF!</definedName>
    <definedName name="_vena_RatesS1_RatesB2_C_8_720177941305491604_1">Rates!#REF!</definedName>
    <definedName name="_vena_RatesS1_RatesB2_C_8_720177941305491604_2">Rates!#REF!</definedName>
    <definedName name="_vena_RatesS1_RatesB2_C_8_720177941305491604_3">Rates!#REF!</definedName>
    <definedName name="_vena_RatesS1_RatesB2_C_8_720177941305491604_4">Rates!#REF!</definedName>
    <definedName name="_vena_RatesS1_RatesB2_C_8_720177941305491604_5">Rates!#REF!</definedName>
    <definedName name="_vena_RatesS1_RatesB2_C_8_720177941309685782">Rates!#REF!</definedName>
    <definedName name="_vena_RatesS1_RatesB2_C_FV_e1c3a244dc3d4f149ecdf7d748811086_2">Rates!#REF!</definedName>
    <definedName name="_vena_RatesS1_RatesB2_C_FV_e1c3a244dc3d4f149ecdf7d748811086_3">Rates!#REF!</definedName>
    <definedName name="_vena_RatesS1_RatesB2_C_FV_e1c3a244dc3d4f149ecdf7d748811086_4">Rates!#REF!</definedName>
    <definedName name="_vena_RatesS1_RatesB2_C_FV_e1c3a244dc3d4f149ecdf7d748811086_5">Rates!#REF!</definedName>
    <definedName name="_vena_RatesS1_RatesB2_C_FV_e1c3a244dc3d4f149ecdf7d748811086_6">Rates!#REF!</definedName>
    <definedName name="_vena_RatesS1_RatesB2_C_FV_e1c3a244dc3d4f149ecdf7d748811086_7">Rates!#REF!</definedName>
    <definedName name="_vena_RatesS1_RatesB2_R_5_720177941137719313" comment="*">Rates!#REF!</definedName>
    <definedName name="_vena_RatesS1_RatesB2_R_FV_56493ffece784c5db4cd0fd3b40a250d">Rates!#REF!</definedName>
    <definedName name="_vena_RatesS1_RatesB3_C_8_720177941305491462">Rates!#REF!</definedName>
    <definedName name="_vena_RatesS1_RatesB3_C_8_720177941305491462_1">Rates!#REF!</definedName>
    <definedName name="_vena_RatesS1_RatesB3_C_8_720177941305491462_2">Rates!#REF!</definedName>
    <definedName name="_vena_RatesS1_RatesB3_C_8_720177941305491462_3">Rates!#REF!</definedName>
    <definedName name="_vena_RatesS1_RatesB3_C_8_720177941305491462_4">Rates!#REF!</definedName>
    <definedName name="_vena_RatesS1_RatesB3_C_8_720177941305491462_5">Rates!#REF!</definedName>
    <definedName name="_vena_RatesS1_RatesB3_C_8_720177941305491676">Rates!#REF!</definedName>
    <definedName name="_vena_RatesS1_RatesB3_C_FV_e1c3a244dc3d4f149ecdf7d748811086">Rates!#REF!</definedName>
    <definedName name="_vena_RatesS1_RatesB3_C_FV_e1c3a244dc3d4f149ecdf7d748811086_1">Rates!#REF!</definedName>
    <definedName name="_vena_RatesS1_RatesB3_C_FV_e1c3a244dc3d4f149ecdf7d748811086_2">Rates!#REF!</definedName>
    <definedName name="_vena_RatesS1_RatesB3_C_FV_e1c3a244dc3d4f149ecdf7d748811086_3">Rates!#REF!</definedName>
    <definedName name="_vena_RatesS1_RatesB3_C_FV_e1c3a244dc3d4f149ecdf7d748811086_4">Rates!#REF!</definedName>
    <definedName name="_vena_RatesS1_RatesB3_C_FV_e1c3a244dc3d4f149ecdf7d748811086_5">Rates!#REF!</definedName>
    <definedName name="_vena_RatesS1_RatesB3_C_FV_e1c3a244dc3d4f149ecdf7d748811086_6">Rates!#REF!</definedName>
    <definedName name="_vena_RatesS1_RatesB3_R_5_720177941125136477">Rates!#REF!</definedName>
    <definedName name="_vena_RatesS1_RatesB3_R_5_720177941133525179">Rates!#REF!</definedName>
    <definedName name="_vena_RatesS1_RatesB3_R_5_720177941133525182">Rates!#REF!</definedName>
    <definedName name="_vena_RatesS1_RatesB3_R_FV_56493ffece784c5db4cd0fd3b40a250d_1">Rates!#REF!</definedName>
    <definedName name="_vena_RatesS1_RatesB3_R_FV_56493ffece784c5db4cd0fd3b40a250d_2">Rates!#REF!</definedName>
    <definedName name="_vena_RatesS1_RatesB3_R_FV_56493ffece784c5db4cd0fd3b40a250d_3">Rates!#REF!</definedName>
    <definedName name="CalendarYearEnd">MYP!#REF!</definedName>
    <definedName name="Certificated">Rates!$A$23</definedName>
    <definedName name="ChooseCFScenario" localSheetId="4">[1]MYP!$I$64</definedName>
    <definedName name="ChooseCFScenario">MYP!#REF!</definedName>
    <definedName name="ChooseCS1Scenario" localSheetId="4">[1]MYP!$I$66</definedName>
    <definedName name="ChooseCS1Scenario">MYP!#REF!</definedName>
    <definedName name="ChooseSubLoc" localSheetId="4">[1]MYP!$I$63</definedName>
    <definedName name="ChooseSubLoc">MYP!#REF!</definedName>
    <definedName name="ChooseYear" localSheetId="4">[1]MYP!$I$65</definedName>
    <definedName name="ChooseYear">MYP!#REF!</definedName>
    <definedName name="ClosedMonth">MYP!#REF!</definedName>
    <definedName name="CommonSubLoc" localSheetId="4">[1]MYP!$H$75</definedName>
    <definedName name="CommonSubLoc">MYP!#REF!</definedName>
    <definedName name="DV_HW">Rates!$A$35:$A$39</definedName>
    <definedName name="EmployeeType">Rates!$A$23:$A$23</definedName>
    <definedName name="ERS">Rates!$A$27</definedName>
    <definedName name="FiscalMonth" localSheetId="4">[1]MYP!$G$106:$G$117</definedName>
    <definedName name="FiscalMonth">MYP!#REF!</definedName>
    <definedName name="FUTA">Rates!$A$41</definedName>
    <definedName name="HTML_CodePage" hidden="1">1252</definedName>
    <definedName name="HTML_Control" localSheetId="3" hidden="1">{"'Sheet1'!$A$1:$K$359"}</definedName>
    <definedName name="HTML_Control" localSheetId="4" hidden="1">{"'Sheet1'!$A$1:$K$359"}</definedName>
    <definedName name="HTML_Control" localSheetId="0" hidden="1">{"'Sheet1'!$A$1:$K$359"}</definedName>
    <definedName name="HTML_Control" hidden="1">{"'Sheet1'!$A$1:$K$359"}</definedName>
    <definedName name="HTML_Description" hidden="1">""</definedName>
    <definedName name="HTML_Email" hidden="1">""</definedName>
    <definedName name="HTML_Header" hidden="1">"Master List of Resources"</definedName>
    <definedName name="HTML_LastUpdate" hidden="1">"7/12/99"</definedName>
    <definedName name="HTML_LineAfter" hidden="1">FALSE</definedName>
    <definedName name="HTML_LineBefore" hidden="1">FALSE</definedName>
    <definedName name="HTML_Name" hidden="1">"Mary Eve Peek"</definedName>
    <definedName name="HTML_OBDlg2" hidden="1">TRUE</definedName>
    <definedName name="HTML_OBDlg4" hidden="1">TRUE</definedName>
    <definedName name="HTML_OS" hidden="1">0</definedName>
    <definedName name="HTML_PathFile" hidden="1">"H:\ofsma\sacs\ResourceHistory.htm"</definedName>
    <definedName name="HTML_Title" hidden="1">"Master List of Resources"</definedName>
    <definedName name="Index_FUTA_Rate">Rates!$A$41:$G$41</definedName>
    <definedName name="Index_SUTA_Rate">Rates!$A$43:$G$43</definedName>
    <definedName name="IndexBenefits">Rates!$A$25:$G$47</definedName>
    <definedName name="IndexInLieuMedical">Rates!$A$40:$G$40</definedName>
    <definedName name="IndexPayIncrease">Rates!$A$23:$G$23</definedName>
    <definedName name="Last_Row" localSheetId="3">IF(Values_Entered,Header_Row+CapEx!Number_of_Payments,Header_Row)</definedName>
    <definedName name="Last_Row" localSheetId="4">IF(Values_Entered,Header_Row+'Cash Flow'!Number_of_Payments,Header_Row)</definedName>
    <definedName name="Last_Row" localSheetId="0">IF(Values_Entered,Header_Row+[0]!Number_of_Payments,Header_Row)</definedName>
    <definedName name="Last_Row">IF(Values_Entered,Header_Row+Number_of_Payments,Header_Row)</definedName>
    <definedName name="MatchBenefits">Rates!$A$25:$A$47</definedName>
    <definedName name="MatchRatesYear">Rates!$A$5:$G$5</definedName>
    <definedName name="Medicare">Rates!$A$32</definedName>
    <definedName name="MedInLieu">Rates!$A$40</definedName>
    <definedName name="Month" localSheetId="4">[1]MYP!$H$106:$H$117</definedName>
    <definedName name="Month">MYP!#REF!</definedName>
    <definedName name="Month12">MYP!#REF!</definedName>
    <definedName name="Number_of_Payments" localSheetId="3">MATCH(0.01,End_Bal,-1)+1</definedName>
    <definedName name="Number_of_Payments" localSheetId="4">MATCH(0.01,End_Bal,-1)+1</definedName>
    <definedName name="Number_of_Payments">MATCH(0.01,End_Bal,-1)+1</definedName>
    <definedName name="Number_of_Payments_9" localSheetId="3">MATCH(0.01,End_Bal_9,-1)+1</definedName>
    <definedName name="Number_of_Payments_9" localSheetId="4">MATCH(0.01,End_Bal_9,-1)+1</definedName>
    <definedName name="Number_of_Payments_9">MATCH(0.01,End_Bal_9,-1)+1</definedName>
    <definedName name="_xlnm.Print_Area" localSheetId="4">'Cash Flow'!$AA$100:$DH$432</definedName>
    <definedName name="_xlnm.Print_Area" localSheetId="1">MYP!$A$1:$N$504</definedName>
    <definedName name="Print_Area_Reset" localSheetId="3">OFFSET(Full_Print,0,0,CapEx!Last_Row)</definedName>
    <definedName name="Print_Area_Reset" localSheetId="4">OFFSET(Full_Print,0,0,'Cash Flow'!Last_Row)</definedName>
    <definedName name="Print_Area_Reset" localSheetId="0">OFFSET(Full_Print,0,0,'Guiding Questions'!Last_Row)</definedName>
    <definedName name="Print_Area_Reset">OFFSET(Full_Print,0,0,Last_Row)</definedName>
    <definedName name="_xlnm.Print_Titles" localSheetId="4">'Cash Flow'!$AA:$AB</definedName>
    <definedName name="_xlnm.Print_Titles" localSheetId="1">MYP!$1:$8</definedName>
    <definedName name="SAPBEXdnldView" hidden="1">"4GKQGA68BTJSRT8MI528THIA3"</definedName>
    <definedName name="SAPBEXsysID" hidden="1">"PB1"</definedName>
    <definedName name="Scenario" localSheetId="4">[1]MYP!$H$70</definedName>
    <definedName name="Scenario">MYP!#REF!</definedName>
    <definedName name="SocialSecurity">Rates!$A$30</definedName>
    <definedName name="Subsidiary_Location" localSheetId="4">[1]MYP!$H$68</definedName>
    <definedName name="Subsidiary_Location">MYP!#REF!</definedName>
    <definedName name="SubsidiaryNumber">MYP!#REF!</definedName>
    <definedName name="Values_Entered_9" localSheetId="3">IF(Loan_Amount_9*Interest_Rate_9*Loan_Years_9*Loan_Start_9&gt;0,1,0)</definedName>
    <definedName name="Values_Entered_9">IF(Loan_Amount_9*Interest_Rate_9*Loan_Years_9*Loan_Start_9&gt;0,1,0)</definedName>
    <definedName name="Year1">MYP!#REF!</definedName>
    <definedName name="YearAbsolute" localSheetId="4">[1]MYP!$I$96:$I$103</definedName>
    <definedName name="YearAbsolute">MYP!#REF!</definedName>
    <definedName name="YearCode" localSheetId="4">[1]MYP!$G$96:$G$103</definedName>
    <definedName name="YearCode">MYP!#REF!</definedName>
    <definedName name="YearRelative" localSheetId="4">[1]MYP!$H$96:$H$103</definedName>
    <definedName name="YearRelative">MYP!#REF!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142" i="22" l="1"/>
  <c r="BA142" i="22" s="1"/>
  <c r="AN263" i="22"/>
  <c r="AM263" i="22"/>
  <c r="AL263" i="22"/>
  <c r="AK263" i="22"/>
  <c r="AK274" i="22" s="1"/>
  <c r="AN208" i="22"/>
  <c r="AM208" i="22"/>
  <c r="AL208" i="22"/>
  <c r="AK208" i="22"/>
  <c r="AN205" i="22"/>
  <c r="AM205" i="22"/>
  <c r="AL205" i="22"/>
  <c r="AL258" i="22" s="1"/>
  <c r="AK205" i="22"/>
  <c r="AK258" i="22" s="1"/>
  <c r="AJ208" i="22"/>
  <c r="AJ205" i="22"/>
  <c r="AN162" i="22"/>
  <c r="AM162" i="22"/>
  <c r="AL162" i="22"/>
  <c r="A430" i="22"/>
  <c r="A429" i="22"/>
  <c r="A428" i="22"/>
  <c r="A427" i="22"/>
  <c r="A426" i="22"/>
  <c r="A425" i="22"/>
  <c r="A424" i="22"/>
  <c r="A423" i="22"/>
  <c r="A422" i="22"/>
  <c r="A421" i="22"/>
  <c r="A420" i="22"/>
  <c r="A419" i="22"/>
  <c r="DG413" i="22"/>
  <c r="DF413" i="22"/>
  <c r="DE413" i="22"/>
  <c r="DD413" i="22"/>
  <c r="DC413" i="22"/>
  <c r="DB413" i="22"/>
  <c r="DA413" i="22"/>
  <c r="CZ413" i="22"/>
  <c r="CY413" i="22"/>
  <c r="CX413" i="22"/>
  <c r="CW413" i="22"/>
  <c r="CV413" i="22"/>
  <c r="CU413" i="22"/>
  <c r="CS413" i="22"/>
  <c r="CR413" i="22"/>
  <c r="CQ413" i="22"/>
  <c r="CP413" i="22"/>
  <c r="CO413" i="22"/>
  <c r="CN413" i="22"/>
  <c r="CM413" i="22"/>
  <c r="CL413" i="22"/>
  <c r="CK413" i="22"/>
  <c r="CJ413" i="22"/>
  <c r="CI413" i="22"/>
  <c r="CH413" i="22"/>
  <c r="CG413" i="22"/>
  <c r="CE413" i="22"/>
  <c r="CF413" i="22" s="1"/>
  <c r="CD413" i="22"/>
  <c r="CC413" i="22"/>
  <c r="CB413" i="22"/>
  <c r="CA413" i="22"/>
  <c r="BZ413" i="22"/>
  <c r="BY413" i="22"/>
  <c r="BX413" i="22"/>
  <c r="BW413" i="22"/>
  <c r="BV413" i="22"/>
  <c r="BU413" i="22"/>
  <c r="BT413" i="22"/>
  <c r="BS413" i="22"/>
  <c r="BQ413" i="22"/>
  <c r="BP413" i="22"/>
  <c r="BO413" i="22"/>
  <c r="BN413" i="22"/>
  <c r="BM413" i="22"/>
  <c r="BL413" i="22"/>
  <c r="BK413" i="22"/>
  <c r="BJ413" i="22"/>
  <c r="BI413" i="22"/>
  <c r="BH413" i="22"/>
  <c r="BG413" i="22"/>
  <c r="BF413" i="22"/>
  <c r="BE413" i="22"/>
  <c r="BR413" i="22" s="1"/>
  <c r="BC413" i="22"/>
  <c r="BD413" i="22" s="1"/>
  <c r="BB413" i="22"/>
  <c r="BA413" i="22"/>
  <c r="AZ413" i="22"/>
  <c r="AY413" i="22"/>
  <c r="AX413" i="22"/>
  <c r="AW413" i="22"/>
  <c r="AV413" i="22"/>
  <c r="AU413" i="22"/>
  <c r="AT413" i="22"/>
  <c r="AS413" i="22"/>
  <c r="AR413" i="22"/>
  <c r="AQ413" i="22"/>
  <c r="AO413" i="22"/>
  <c r="AN413" i="22"/>
  <c r="AM413" i="22"/>
  <c r="AL413" i="22"/>
  <c r="AK413" i="22"/>
  <c r="AJ413" i="22"/>
  <c r="AI413" i="22"/>
  <c r="AH413" i="22"/>
  <c r="AG413" i="22"/>
  <c r="AF413" i="22"/>
  <c r="AE413" i="22"/>
  <c r="AD413" i="22"/>
  <c r="AP413" i="22" s="1"/>
  <c r="AC413" i="22"/>
  <c r="AA412" i="22"/>
  <c r="DH411" i="22"/>
  <c r="CT411" i="22"/>
  <c r="CF411" i="22"/>
  <c r="BR411" i="22"/>
  <c r="BD411" i="22"/>
  <c r="AP411" i="22"/>
  <c r="AA411" i="22"/>
  <c r="X411" i="22"/>
  <c r="DH410" i="22"/>
  <c r="CT410" i="22"/>
  <c r="CF410" i="22"/>
  <c r="BR410" i="22"/>
  <c r="BD410" i="22"/>
  <c r="AP410" i="22"/>
  <c r="AA410" i="22"/>
  <c r="X410" i="22"/>
  <c r="DH409" i="22"/>
  <c r="CT409" i="22"/>
  <c r="CF409" i="22"/>
  <c r="BR409" i="22"/>
  <c r="BD409" i="22"/>
  <c r="AP409" i="22"/>
  <c r="AA409" i="22"/>
  <c r="X409" i="22"/>
  <c r="DH408" i="22"/>
  <c r="CT408" i="22"/>
  <c r="CF408" i="22"/>
  <c r="BR408" i="22"/>
  <c r="BD408" i="22"/>
  <c r="AP408" i="22"/>
  <c r="AA408" i="22"/>
  <c r="X408" i="22"/>
  <c r="DH407" i="22"/>
  <c r="CT407" i="22"/>
  <c r="CF407" i="22"/>
  <c r="BR407" i="22"/>
  <c r="BD407" i="22"/>
  <c r="AP407" i="22"/>
  <c r="AA407" i="22"/>
  <c r="X407" i="22"/>
  <c r="AA406" i="22"/>
  <c r="AB413" i="22" s="1"/>
  <c r="DG404" i="22"/>
  <c r="DF404" i="22"/>
  <c r="DE404" i="22"/>
  <c r="DD404" i="22"/>
  <c r="DC404" i="22"/>
  <c r="DB404" i="22"/>
  <c r="DA404" i="22"/>
  <c r="CZ404" i="22"/>
  <c r="CY404" i="22"/>
  <c r="CX404" i="22"/>
  <c r="CW404" i="22"/>
  <c r="CV404" i="22"/>
  <c r="DH404" i="22" s="1"/>
  <c r="CU404" i="22"/>
  <c r="CS404" i="22"/>
  <c r="CR404" i="22"/>
  <c r="CQ404" i="22"/>
  <c r="CP404" i="22"/>
  <c r="CO404" i="22"/>
  <c r="CN404" i="22"/>
  <c r="CM404" i="22"/>
  <c r="CL404" i="22"/>
  <c r="CK404" i="22"/>
  <c r="CJ404" i="22"/>
  <c r="CI404" i="22"/>
  <c r="CH404" i="22"/>
  <c r="CG404" i="22"/>
  <c r="CE404" i="22"/>
  <c r="CD404" i="22"/>
  <c r="CC404" i="22"/>
  <c r="CB404" i="22"/>
  <c r="CA404" i="22"/>
  <c r="BZ404" i="22"/>
  <c r="BY404" i="22"/>
  <c r="BX404" i="22"/>
  <c r="BW404" i="22"/>
  <c r="BV404" i="22"/>
  <c r="BU404" i="22"/>
  <c r="BT404" i="22"/>
  <c r="CF404" i="22" s="1"/>
  <c r="BS404" i="22"/>
  <c r="BQ404" i="22"/>
  <c r="BP404" i="22"/>
  <c r="BO404" i="22"/>
  <c r="BN404" i="22"/>
  <c r="BM404" i="22"/>
  <c r="BL404" i="22"/>
  <c r="BK404" i="22"/>
  <c r="BJ404" i="22"/>
  <c r="BI404" i="22"/>
  <c r="BH404" i="22"/>
  <c r="BG404" i="22"/>
  <c r="BF404" i="22"/>
  <c r="BE404" i="22"/>
  <c r="BC404" i="22"/>
  <c r="BB404" i="22"/>
  <c r="BA404" i="22"/>
  <c r="AZ404" i="22"/>
  <c r="AY404" i="22"/>
  <c r="AX404" i="22"/>
  <c r="AW404" i="22"/>
  <c r="AV404" i="22"/>
  <c r="AU404" i="22"/>
  <c r="AT404" i="22"/>
  <c r="AS404" i="22"/>
  <c r="AR404" i="22"/>
  <c r="BD404" i="22" s="1"/>
  <c r="AQ404" i="22"/>
  <c r="AO404" i="22"/>
  <c r="AN404" i="22"/>
  <c r="AM404" i="22"/>
  <c r="AL404" i="22"/>
  <c r="AK404" i="22"/>
  <c r="AJ404" i="22"/>
  <c r="AI404" i="22"/>
  <c r="AH404" i="22"/>
  <c r="AG404" i="22"/>
  <c r="AF404" i="22"/>
  <c r="AE404" i="22"/>
  <c r="AD404" i="22"/>
  <c r="AC404" i="22"/>
  <c r="AA403" i="22"/>
  <c r="DH402" i="22"/>
  <c r="CT402" i="22"/>
  <c r="CF402" i="22"/>
  <c r="BR402" i="22"/>
  <c r="BD402" i="22"/>
  <c r="AP402" i="22"/>
  <c r="AA402" i="22"/>
  <c r="X402" i="22"/>
  <c r="DH401" i="22"/>
  <c r="CT401" i="22"/>
  <c r="CF401" i="22"/>
  <c r="BR401" i="22"/>
  <c r="BD401" i="22"/>
  <c r="AP401" i="22"/>
  <c r="AA401" i="22"/>
  <c r="X401" i="22"/>
  <c r="DH400" i="22"/>
  <c r="CT400" i="22"/>
  <c r="CF400" i="22"/>
  <c r="BR400" i="22"/>
  <c r="BD400" i="22"/>
  <c r="AP400" i="22"/>
  <c r="AA400" i="22"/>
  <c r="X400" i="22"/>
  <c r="DH399" i="22"/>
  <c r="CT399" i="22"/>
  <c r="CF399" i="22"/>
  <c r="BR399" i="22"/>
  <c r="BD399" i="22"/>
  <c r="AP399" i="22"/>
  <c r="AA399" i="22"/>
  <c r="X399" i="22"/>
  <c r="DH398" i="22"/>
  <c r="CT398" i="22"/>
  <c r="CF398" i="22"/>
  <c r="BR398" i="22"/>
  <c r="BD398" i="22"/>
  <c r="AP398" i="22"/>
  <c r="AA398" i="22"/>
  <c r="X398" i="22"/>
  <c r="DH397" i="22"/>
  <c r="CT397" i="22"/>
  <c r="CF397" i="22"/>
  <c r="BR397" i="22"/>
  <c r="BD397" i="22"/>
  <c r="AP397" i="22"/>
  <c r="AA397" i="22"/>
  <c r="X397" i="22"/>
  <c r="DH396" i="22"/>
  <c r="CT396" i="22"/>
  <c r="CF396" i="22"/>
  <c r="BR396" i="22"/>
  <c r="BD396" i="22"/>
  <c r="AP396" i="22"/>
  <c r="AA396" i="22"/>
  <c r="X396" i="22"/>
  <c r="DH395" i="22"/>
  <c r="CT395" i="22"/>
  <c r="CF395" i="22"/>
  <c r="BR395" i="22"/>
  <c r="BD395" i="22"/>
  <c r="AP395" i="22"/>
  <c r="AA395" i="22"/>
  <c r="X395" i="22"/>
  <c r="DH394" i="22"/>
  <c r="CT394" i="22"/>
  <c r="CF394" i="22"/>
  <c r="BR394" i="22"/>
  <c r="BD394" i="22"/>
  <c r="AP394" i="22"/>
  <c r="AA394" i="22"/>
  <c r="X394" i="22"/>
  <c r="DH393" i="22"/>
  <c r="CT393" i="22"/>
  <c r="CF393" i="22"/>
  <c r="BR393" i="22"/>
  <c r="BD393" i="22"/>
  <c r="AP393" i="22"/>
  <c r="AA393" i="22"/>
  <c r="X393" i="22"/>
  <c r="DH392" i="22"/>
  <c r="CT392" i="22"/>
  <c r="CF392" i="22"/>
  <c r="BR392" i="22"/>
  <c r="BD392" i="22"/>
  <c r="AP392" i="22"/>
  <c r="AA392" i="22"/>
  <c r="X392" i="22"/>
  <c r="DH391" i="22"/>
  <c r="CT391" i="22"/>
  <c r="CF391" i="22"/>
  <c r="BR391" i="22"/>
  <c r="BD391" i="22"/>
  <c r="AP391" i="22"/>
  <c r="AA391" i="22"/>
  <c r="X391" i="22"/>
  <c r="DH390" i="22"/>
  <c r="CT390" i="22"/>
  <c r="CF390" i="22"/>
  <c r="BR390" i="22"/>
  <c r="BD390" i="22"/>
  <c r="AP390" i="22"/>
  <c r="AA390" i="22"/>
  <c r="X390" i="22"/>
  <c r="DH389" i="22"/>
  <c r="CT389" i="22"/>
  <c r="CF389" i="22"/>
  <c r="BR389" i="22"/>
  <c r="BD389" i="22"/>
  <c r="AP389" i="22"/>
  <c r="AA389" i="22"/>
  <c r="X389" i="22"/>
  <c r="AA388" i="22"/>
  <c r="AB404" i="22" s="1"/>
  <c r="DG386" i="22"/>
  <c r="DF386" i="22"/>
  <c r="DE386" i="22"/>
  <c r="DD386" i="22"/>
  <c r="DC386" i="22"/>
  <c r="DB386" i="22"/>
  <c r="DA386" i="22"/>
  <c r="CZ386" i="22"/>
  <c r="CY386" i="22"/>
  <c r="CX386" i="22"/>
  <c r="CW386" i="22"/>
  <c r="CV386" i="22"/>
  <c r="DH386" i="22" s="1"/>
  <c r="CU386" i="22"/>
  <c r="CS386" i="22"/>
  <c r="CR386" i="22"/>
  <c r="CQ386" i="22"/>
  <c r="CP386" i="22"/>
  <c r="CO386" i="22"/>
  <c r="CN386" i="22"/>
  <c r="CM386" i="22"/>
  <c r="CL386" i="22"/>
  <c r="CK386" i="22"/>
  <c r="CJ386" i="22"/>
  <c r="CI386" i="22"/>
  <c r="CH386" i="22"/>
  <c r="CG386" i="22"/>
  <c r="CE386" i="22"/>
  <c r="CD386" i="22"/>
  <c r="CC386" i="22"/>
  <c r="CB386" i="22"/>
  <c r="CA386" i="22"/>
  <c r="BZ386" i="22"/>
  <c r="BY386" i="22"/>
  <c r="BX386" i="22"/>
  <c r="BW386" i="22"/>
  <c r="BV386" i="22"/>
  <c r="BU386" i="22"/>
  <c r="BT386" i="22"/>
  <c r="BS386" i="22"/>
  <c r="BQ386" i="22"/>
  <c r="BP386" i="22"/>
  <c r="BO386" i="22"/>
  <c r="BN386" i="22"/>
  <c r="BM386" i="22"/>
  <c r="BL386" i="22"/>
  <c r="BK386" i="22"/>
  <c r="BJ386" i="22"/>
  <c r="BI386" i="22"/>
  <c r="BH386" i="22"/>
  <c r="BG386" i="22"/>
  <c r="BF386" i="22"/>
  <c r="BE386" i="22"/>
  <c r="BC386" i="22"/>
  <c r="BD386" i="22" s="1"/>
  <c r="BB386" i="22"/>
  <c r="BA386" i="22"/>
  <c r="AZ386" i="22"/>
  <c r="AY386" i="22"/>
  <c r="AX386" i="22"/>
  <c r="AW386" i="22"/>
  <c r="AV386" i="22"/>
  <c r="AU386" i="22"/>
  <c r="AT386" i="22"/>
  <c r="AS386" i="22"/>
  <c r="AR386" i="22"/>
  <c r="AQ386" i="22"/>
  <c r="AO386" i="22"/>
  <c r="AN386" i="22"/>
  <c r="AM386" i="22"/>
  <c r="AL386" i="22"/>
  <c r="AK386" i="22"/>
  <c r="AJ386" i="22"/>
  <c r="AI386" i="22"/>
  <c r="AH386" i="22"/>
  <c r="AG386" i="22"/>
  <c r="AF386" i="22"/>
  <c r="AE386" i="22"/>
  <c r="AD386" i="22"/>
  <c r="AC386" i="22"/>
  <c r="DH384" i="22"/>
  <c r="CT384" i="22"/>
  <c r="CF384" i="22"/>
  <c r="BR384" i="22"/>
  <c r="BD384" i="22"/>
  <c r="AP384" i="22"/>
  <c r="AA384" i="22"/>
  <c r="X384" i="22"/>
  <c r="DH383" i="22"/>
  <c r="CT383" i="22"/>
  <c r="CF383" i="22"/>
  <c r="BR383" i="22"/>
  <c r="BD383" i="22"/>
  <c r="AP383" i="22"/>
  <c r="AA383" i="22"/>
  <c r="X383" i="22"/>
  <c r="DH382" i="22"/>
  <c r="CT382" i="22"/>
  <c r="CF382" i="22"/>
  <c r="BR382" i="22"/>
  <c r="BD382" i="22"/>
  <c r="AP382" i="22"/>
  <c r="AA382" i="22"/>
  <c r="X382" i="22"/>
  <c r="DH381" i="22"/>
  <c r="CT381" i="22"/>
  <c r="CF381" i="22"/>
  <c r="BR381" i="22"/>
  <c r="BD381" i="22"/>
  <c r="AP381" i="22"/>
  <c r="AA381" i="22"/>
  <c r="X381" i="22"/>
  <c r="DH380" i="22"/>
  <c r="CT380" i="22"/>
  <c r="CF380" i="22"/>
  <c r="BR380" i="22"/>
  <c r="BD380" i="22"/>
  <c r="AP380" i="22"/>
  <c r="AA380" i="22"/>
  <c r="X380" i="22"/>
  <c r="DH379" i="22"/>
  <c r="CT379" i="22"/>
  <c r="CF379" i="22"/>
  <c r="BR379" i="22"/>
  <c r="BD379" i="22"/>
  <c r="AP379" i="22"/>
  <c r="AA379" i="22"/>
  <c r="X379" i="22"/>
  <c r="DH378" i="22"/>
  <c r="CT378" i="22"/>
  <c r="CF378" i="22"/>
  <c r="BR378" i="22"/>
  <c r="BD378" i="22"/>
  <c r="AP378" i="22"/>
  <c r="AA378" i="22"/>
  <c r="X378" i="22"/>
  <c r="DH377" i="22"/>
  <c r="CT377" i="22"/>
  <c r="CF377" i="22"/>
  <c r="BR377" i="22"/>
  <c r="BD377" i="22"/>
  <c r="AP377" i="22"/>
  <c r="AA377" i="22"/>
  <c r="X377" i="22"/>
  <c r="DH376" i="22"/>
  <c r="CT376" i="22"/>
  <c r="CF376" i="22"/>
  <c r="BR376" i="22"/>
  <c r="BD376" i="22"/>
  <c r="AP376" i="22"/>
  <c r="AA376" i="22"/>
  <c r="X376" i="22"/>
  <c r="DH375" i="22"/>
  <c r="CT375" i="22"/>
  <c r="CF375" i="22"/>
  <c r="BR375" i="22"/>
  <c r="BD375" i="22"/>
  <c r="AP375" i="22"/>
  <c r="AA375" i="22"/>
  <c r="X375" i="22"/>
  <c r="DH374" i="22"/>
  <c r="CT374" i="22"/>
  <c r="CF374" i="22"/>
  <c r="BR374" i="22"/>
  <c r="BD374" i="22"/>
  <c r="AP374" i="22"/>
  <c r="AA374" i="22"/>
  <c r="X374" i="22"/>
  <c r="AA373" i="22"/>
  <c r="AB386" i="22" s="1"/>
  <c r="DG371" i="22"/>
  <c r="DF371" i="22"/>
  <c r="DE371" i="22"/>
  <c r="DD371" i="22"/>
  <c r="DC371" i="22"/>
  <c r="DB371" i="22"/>
  <c r="DA371" i="22"/>
  <c r="CZ371" i="22"/>
  <c r="CY371" i="22"/>
  <c r="CX371" i="22"/>
  <c r="CW371" i="22"/>
  <c r="CV371" i="22"/>
  <c r="CU371" i="22"/>
  <c r="CS371" i="22"/>
  <c r="CR371" i="22"/>
  <c r="CQ371" i="22"/>
  <c r="CP371" i="22"/>
  <c r="CO371" i="22"/>
  <c r="CN371" i="22"/>
  <c r="CM371" i="22"/>
  <c r="CL371" i="22"/>
  <c r="CK371" i="22"/>
  <c r="CJ371" i="22"/>
  <c r="CI371" i="22"/>
  <c r="CH371" i="22"/>
  <c r="CG371" i="22"/>
  <c r="CE371" i="22"/>
  <c r="CD371" i="22"/>
  <c r="CC371" i="22"/>
  <c r="CB371" i="22"/>
  <c r="CA371" i="22"/>
  <c r="BZ371" i="22"/>
  <c r="BY371" i="22"/>
  <c r="BX371" i="22"/>
  <c r="BW371" i="22"/>
  <c r="BV371" i="22"/>
  <c r="BU371" i="22"/>
  <c r="BT371" i="22"/>
  <c r="BS371" i="22"/>
  <c r="BQ371" i="22"/>
  <c r="BP371" i="22"/>
  <c r="BO371" i="22"/>
  <c r="BN371" i="22"/>
  <c r="BM371" i="22"/>
  <c r="BL371" i="22"/>
  <c r="BK371" i="22"/>
  <c r="BJ371" i="22"/>
  <c r="BI371" i="22"/>
  <c r="BH371" i="22"/>
  <c r="BG371" i="22"/>
  <c r="BF371" i="22"/>
  <c r="BE371" i="22"/>
  <c r="BC371" i="22"/>
  <c r="BB371" i="22"/>
  <c r="BA371" i="22"/>
  <c r="AZ371" i="22"/>
  <c r="AY371" i="22"/>
  <c r="AX371" i="22"/>
  <c r="AW371" i="22"/>
  <c r="AV371" i="22"/>
  <c r="AU371" i="22"/>
  <c r="AT371" i="22"/>
  <c r="AS371" i="22"/>
  <c r="AR371" i="22"/>
  <c r="AQ371" i="22"/>
  <c r="AO371" i="22"/>
  <c r="AN371" i="22"/>
  <c r="AM371" i="22"/>
  <c r="AL371" i="22"/>
  <c r="AK371" i="22"/>
  <c r="AJ371" i="22"/>
  <c r="AI371" i="22"/>
  <c r="AH371" i="22"/>
  <c r="AG371" i="22"/>
  <c r="AF371" i="22"/>
  <c r="AE371" i="22"/>
  <c r="AD371" i="22"/>
  <c r="AC371" i="22"/>
  <c r="DH369" i="22"/>
  <c r="CT369" i="22"/>
  <c r="CF369" i="22"/>
  <c r="BR369" i="22"/>
  <c r="BD369" i="22"/>
  <c r="AP369" i="22"/>
  <c r="AA369" i="22"/>
  <c r="X369" i="22"/>
  <c r="DH368" i="22"/>
  <c r="CT368" i="22"/>
  <c r="CF368" i="22"/>
  <c r="BR368" i="22"/>
  <c r="BD368" i="22"/>
  <c r="AP368" i="22"/>
  <c r="AA368" i="22"/>
  <c r="X368" i="22"/>
  <c r="DH367" i="22"/>
  <c r="CT367" i="22"/>
  <c r="CF367" i="22"/>
  <c r="BR367" i="22"/>
  <c r="BD367" i="22"/>
  <c r="AP367" i="22"/>
  <c r="AA367" i="22"/>
  <c r="X367" i="22"/>
  <c r="DH366" i="22"/>
  <c r="CT366" i="22"/>
  <c r="CF366" i="22"/>
  <c r="BR366" i="22"/>
  <c r="BD366" i="22"/>
  <c r="AP366" i="22"/>
  <c r="AA366" i="22"/>
  <c r="X366" i="22"/>
  <c r="DH365" i="22"/>
  <c r="CT365" i="22"/>
  <c r="CF365" i="22"/>
  <c r="BR365" i="22"/>
  <c r="BD365" i="22"/>
  <c r="AP365" i="22"/>
  <c r="AA365" i="22"/>
  <c r="X365" i="22"/>
  <c r="DH364" i="22"/>
  <c r="CT364" i="22"/>
  <c r="CF364" i="22"/>
  <c r="BR364" i="22"/>
  <c r="BD364" i="22"/>
  <c r="AP364" i="22"/>
  <c r="AA364" i="22"/>
  <c r="X364" i="22"/>
  <c r="DH363" i="22"/>
  <c r="CT363" i="22"/>
  <c r="CF363" i="22"/>
  <c r="BR363" i="22"/>
  <c r="BD363" i="22"/>
  <c r="AP363" i="22"/>
  <c r="AA363" i="22"/>
  <c r="X363" i="22"/>
  <c r="DH362" i="22"/>
  <c r="CT362" i="22"/>
  <c r="CF362" i="22"/>
  <c r="BR362" i="22"/>
  <c r="BD362" i="22"/>
  <c r="AP362" i="22"/>
  <c r="AA362" i="22"/>
  <c r="X362" i="22"/>
  <c r="DH361" i="22"/>
  <c r="CT361" i="22"/>
  <c r="CF361" i="22"/>
  <c r="BR361" i="22"/>
  <c r="BD361" i="22"/>
  <c r="AP361" i="22"/>
  <c r="AA361" i="22"/>
  <c r="X361" i="22"/>
  <c r="DH360" i="22"/>
  <c r="CT360" i="22"/>
  <c r="CF360" i="22"/>
  <c r="BR360" i="22"/>
  <c r="BD360" i="22"/>
  <c r="AP360" i="22"/>
  <c r="AA360" i="22"/>
  <c r="X360" i="22"/>
  <c r="DH359" i="22"/>
  <c r="CT359" i="22"/>
  <c r="CF359" i="22"/>
  <c r="BR359" i="22"/>
  <c r="BD359" i="22"/>
  <c r="AP359" i="22"/>
  <c r="AA359" i="22"/>
  <c r="X359" i="22"/>
  <c r="DH358" i="22"/>
  <c r="CT358" i="22"/>
  <c r="CF358" i="22"/>
  <c r="BR358" i="22"/>
  <c r="BD358" i="22"/>
  <c r="AP358" i="22"/>
  <c r="AA358" i="22"/>
  <c r="X358" i="22"/>
  <c r="DH357" i="22"/>
  <c r="CT357" i="22"/>
  <c r="CF357" i="22"/>
  <c r="BR357" i="22"/>
  <c r="BD357" i="22"/>
  <c r="AP357" i="22"/>
  <c r="AA357" i="22"/>
  <c r="X357" i="22"/>
  <c r="AA356" i="22"/>
  <c r="AB371" i="22" s="1"/>
  <c r="DG354" i="22"/>
  <c r="DF354" i="22"/>
  <c r="DE354" i="22"/>
  <c r="DD354" i="22"/>
  <c r="DC354" i="22"/>
  <c r="DB354" i="22"/>
  <c r="DA354" i="22"/>
  <c r="CZ354" i="22"/>
  <c r="CY354" i="22"/>
  <c r="CX354" i="22"/>
  <c r="CW354" i="22"/>
  <c r="CV354" i="22"/>
  <c r="CU354" i="22"/>
  <c r="CS354" i="22"/>
  <c r="CR354" i="22"/>
  <c r="CQ354" i="22"/>
  <c r="CP354" i="22"/>
  <c r="CO354" i="22"/>
  <c r="CN354" i="22"/>
  <c r="CM354" i="22"/>
  <c r="CL354" i="22"/>
  <c r="CK354" i="22"/>
  <c r="CJ354" i="22"/>
  <c r="CI354" i="22"/>
  <c r="CH354" i="22"/>
  <c r="CG354" i="22"/>
  <c r="CE354" i="22"/>
  <c r="CD354" i="22"/>
  <c r="CC354" i="22"/>
  <c r="CB354" i="22"/>
  <c r="CA354" i="22"/>
  <c r="BZ354" i="22"/>
  <c r="BY354" i="22"/>
  <c r="BX354" i="22"/>
  <c r="BW354" i="22"/>
  <c r="BV354" i="22"/>
  <c r="BU354" i="22"/>
  <c r="BT354" i="22"/>
  <c r="BS354" i="22"/>
  <c r="BQ354" i="22"/>
  <c r="BP354" i="22"/>
  <c r="BO354" i="22"/>
  <c r="BN354" i="22"/>
  <c r="BM354" i="22"/>
  <c r="BL354" i="22"/>
  <c r="BK354" i="22"/>
  <c r="BJ354" i="22"/>
  <c r="BI354" i="22"/>
  <c r="BH354" i="22"/>
  <c r="BG354" i="22"/>
  <c r="BF354" i="22"/>
  <c r="BE354" i="22"/>
  <c r="BC354" i="22"/>
  <c r="BB354" i="22"/>
  <c r="BA354" i="22"/>
  <c r="AZ354" i="22"/>
  <c r="AY354" i="22"/>
  <c r="AX354" i="22"/>
  <c r="AW354" i="22"/>
  <c r="AV354" i="22"/>
  <c r="AU354" i="22"/>
  <c r="AT354" i="22"/>
  <c r="AS354" i="22"/>
  <c r="AR354" i="22"/>
  <c r="AQ354" i="22"/>
  <c r="AO354" i="22"/>
  <c r="AN354" i="22"/>
  <c r="AM354" i="22"/>
  <c r="AL354" i="22"/>
  <c r="AK354" i="22"/>
  <c r="AJ354" i="22"/>
  <c r="AI354" i="22"/>
  <c r="AH354" i="22"/>
  <c r="AG354" i="22"/>
  <c r="AF354" i="22"/>
  <c r="AE354" i="22"/>
  <c r="AD354" i="22"/>
  <c r="AC354" i="22"/>
  <c r="AA352" i="22"/>
  <c r="X352" i="22"/>
  <c r="AA351" i="22"/>
  <c r="X351" i="22"/>
  <c r="AA350" i="22"/>
  <c r="X350" i="22"/>
  <c r="AA349" i="22"/>
  <c r="X349" i="22"/>
  <c r="AA348" i="22"/>
  <c r="X348" i="22"/>
  <c r="AA347" i="22"/>
  <c r="X347" i="22"/>
  <c r="AA346" i="22"/>
  <c r="X346" i="22"/>
  <c r="AA345" i="22"/>
  <c r="X345" i="22"/>
  <c r="AA344" i="22"/>
  <c r="X344" i="22"/>
  <c r="AA343" i="22"/>
  <c r="X343" i="22"/>
  <c r="AA342" i="22"/>
  <c r="X342" i="22"/>
  <c r="AA341" i="22"/>
  <c r="X341" i="22"/>
  <c r="AA340" i="22"/>
  <c r="X340" i="22"/>
  <c r="AA339" i="22"/>
  <c r="X339" i="22"/>
  <c r="AA338" i="22"/>
  <c r="X338" i="22"/>
  <c r="AA337" i="22"/>
  <c r="X337" i="22"/>
  <c r="AA336" i="22"/>
  <c r="X336" i="22"/>
  <c r="AA335" i="22"/>
  <c r="X335" i="22"/>
  <c r="AA334" i="22"/>
  <c r="X334" i="22"/>
  <c r="AA333" i="22"/>
  <c r="X333" i="22"/>
  <c r="AA332" i="22"/>
  <c r="X332" i="22"/>
  <c r="AA331" i="22"/>
  <c r="X331" i="22"/>
  <c r="AA330" i="22"/>
  <c r="X330" i="22"/>
  <c r="AA329" i="22"/>
  <c r="X329" i="22"/>
  <c r="AA328" i="22"/>
  <c r="X328" i="22"/>
  <c r="AA327" i="22"/>
  <c r="X327" i="22"/>
  <c r="AA326" i="22"/>
  <c r="X326" i="22"/>
  <c r="AA325" i="22"/>
  <c r="X325" i="22"/>
  <c r="AA324" i="22"/>
  <c r="X324" i="22"/>
  <c r="AA323" i="22"/>
  <c r="X323" i="22"/>
  <c r="AA322" i="22"/>
  <c r="AB354" i="22" s="1"/>
  <c r="DG320" i="22"/>
  <c r="DF320" i="22"/>
  <c r="DE320" i="22"/>
  <c r="DD320" i="22"/>
  <c r="DC320" i="22"/>
  <c r="DB320" i="22"/>
  <c r="DA320" i="22"/>
  <c r="CZ320" i="22"/>
  <c r="CY320" i="22"/>
  <c r="CX320" i="22"/>
  <c r="CW320" i="22"/>
  <c r="CV320" i="22"/>
  <c r="CU320" i="22"/>
  <c r="CS320" i="22"/>
  <c r="CR320" i="22"/>
  <c r="CQ320" i="22"/>
  <c r="CP320" i="22"/>
  <c r="CO320" i="22"/>
  <c r="CN320" i="22"/>
  <c r="CM320" i="22"/>
  <c r="CL320" i="22"/>
  <c r="CK320" i="22"/>
  <c r="CJ320" i="22"/>
  <c r="CI320" i="22"/>
  <c r="CH320" i="22"/>
  <c r="CT320" i="22" s="1"/>
  <c r="CG320" i="22"/>
  <c r="CE320" i="22"/>
  <c r="CD320" i="22"/>
  <c r="CC320" i="22"/>
  <c r="CB320" i="22"/>
  <c r="CA320" i="22"/>
  <c r="BZ320" i="22"/>
  <c r="BY320" i="22"/>
  <c r="BX320" i="22"/>
  <c r="BW320" i="22"/>
  <c r="BV320" i="22"/>
  <c r="BU320" i="22"/>
  <c r="BT320" i="22"/>
  <c r="BS320" i="22"/>
  <c r="BQ320" i="22"/>
  <c r="BP320" i="22"/>
  <c r="BO320" i="22"/>
  <c r="BN320" i="22"/>
  <c r="BM320" i="22"/>
  <c r="BL320" i="22"/>
  <c r="BK320" i="22"/>
  <c r="BJ320" i="22"/>
  <c r="BI320" i="22"/>
  <c r="BH320" i="22"/>
  <c r="BG320" i="22"/>
  <c r="BF320" i="22"/>
  <c r="BR320" i="22" s="1"/>
  <c r="BE320" i="22"/>
  <c r="BC320" i="22"/>
  <c r="BB320" i="22"/>
  <c r="BA320" i="22"/>
  <c r="AZ320" i="22"/>
  <c r="AY320" i="22"/>
  <c r="AX320" i="22"/>
  <c r="AW320" i="22"/>
  <c r="AV320" i="22"/>
  <c r="AU320" i="22"/>
  <c r="AT320" i="22"/>
  <c r="AS320" i="22"/>
  <c r="AR320" i="22"/>
  <c r="AQ320" i="22"/>
  <c r="AO320" i="22"/>
  <c r="AN320" i="22"/>
  <c r="AM320" i="22"/>
  <c r="AL320" i="22"/>
  <c r="AK320" i="22"/>
  <c r="AJ320" i="22"/>
  <c r="AI320" i="22"/>
  <c r="AH320" i="22"/>
  <c r="AG320" i="22"/>
  <c r="AF320" i="22"/>
  <c r="AE320" i="22"/>
  <c r="AD320" i="22"/>
  <c r="AP320" i="22" s="1"/>
  <c r="AC320" i="22"/>
  <c r="AA318" i="22"/>
  <c r="X318" i="22"/>
  <c r="AA317" i="22"/>
  <c r="X317" i="22"/>
  <c r="AA316" i="22"/>
  <c r="X316" i="22"/>
  <c r="AA315" i="22"/>
  <c r="X315" i="22"/>
  <c r="AA314" i="22"/>
  <c r="X314" i="22"/>
  <c r="AA313" i="22"/>
  <c r="X313" i="22"/>
  <c r="AA312" i="22"/>
  <c r="X312" i="22"/>
  <c r="AA311" i="22"/>
  <c r="X311" i="22"/>
  <c r="AA310" i="22"/>
  <c r="X310" i="22"/>
  <c r="AA309" i="22"/>
  <c r="X309" i="22"/>
  <c r="AA308" i="22"/>
  <c r="X308" i="22"/>
  <c r="AA307" i="22"/>
  <c r="X307" i="22"/>
  <c r="AA306" i="22"/>
  <c r="X306" i="22"/>
  <c r="AA305" i="22"/>
  <c r="X305" i="22"/>
  <c r="AA304" i="22"/>
  <c r="X304" i="22"/>
  <c r="AA303" i="22"/>
  <c r="X303" i="22"/>
  <c r="AA302" i="22"/>
  <c r="X302" i="22"/>
  <c r="AA301" i="22"/>
  <c r="AB320" i="22" s="1"/>
  <c r="DG299" i="22"/>
  <c r="DF299" i="22"/>
  <c r="DE299" i="22"/>
  <c r="DD299" i="22"/>
  <c r="DC299" i="22"/>
  <c r="DB299" i="22"/>
  <c r="DA299" i="22"/>
  <c r="CZ299" i="22"/>
  <c r="CY299" i="22"/>
  <c r="CX299" i="22"/>
  <c r="CW299" i="22"/>
  <c r="CV299" i="22"/>
  <c r="CU299" i="22"/>
  <c r="CS299" i="22"/>
  <c r="CR299" i="22"/>
  <c r="CQ299" i="22"/>
  <c r="CP299" i="22"/>
  <c r="CO299" i="22"/>
  <c r="CN299" i="22"/>
  <c r="CM299" i="22"/>
  <c r="CL299" i="22"/>
  <c r="CK299" i="22"/>
  <c r="CJ299" i="22"/>
  <c r="CI299" i="22"/>
  <c r="CH299" i="22"/>
  <c r="CG299" i="22"/>
  <c r="CT299" i="22" s="1"/>
  <c r="CE299" i="22"/>
  <c r="CD299" i="22"/>
  <c r="CC299" i="22"/>
  <c r="CB299" i="22"/>
  <c r="CA299" i="22"/>
  <c r="BZ299" i="22"/>
  <c r="BY299" i="22"/>
  <c r="BX299" i="22"/>
  <c r="BW299" i="22"/>
  <c r="BV299" i="22"/>
  <c r="BU299" i="22"/>
  <c r="BT299" i="22"/>
  <c r="BS299" i="22"/>
  <c r="BQ299" i="22"/>
  <c r="BP299" i="22"/>
  <c r="BO299" i="22"/>
  <c r="BN299" i="22"/>
  <c r="BM299" i="22"/>
  <c r="BL299" i="22"/>
  <c r="BK299" i="22"/>
  <c r="BJ299" i="22"/>
  <c r="BI299" i="22"/>
  <c r="BH299" i="22"/>
  <c r="BG299" i="22"/>
  <c r="BF299" i="22"/>
  <c r="BE299" i="22"/>
  <c r="BC299" i="22"/>
  <c r="BB299" i="22"/>
  <c r="BA299" i="22"/>
  <c r="AZ299" i="22"/>
  <c r="AY299" i="22"/>
  <c r="AX299" i="22"/>
  <c r="AW299" i="22"/>
  <c r="AV299" i="22"/>
  <c r="AU299" i="22"/>
  <c r="AT299" i="22"/>
  <c r="AS299" i="22"/>
  <c r="AR299" i="22"/>
  <c r="AQ299" i="22"/>
  <c r="AO299" i="22"/>
  <c r="AP299" i="22" s="1"/>
  <c r="AN299" i="22"/>
  <c r="AM299" i="22"/>
  <c r="AL299" i="22"/>
  <c r="AK299" i="22"/>
  <c r="AJ299" i="22"/>
  <c r="AI299" i="22"/>
  <c r="AH299" i="22"/>
  <c r="AG299" i="22"/>
  <c r="AF299" i="22"/>
  <c r="AE299" i="22"/>
  <c r="AD299" i="22"/>
  <c r="AC299" i="22"/>
  <c r="AA297" i="22"/>
  <c r="X297" i="22"/>
  <c r="AA296" i="22"/>
  <c r="X296" i="22"/>
  <c r="AA295" i="22"/>
  <c r="X295" i="22"/>
  <c r="AA294" i="22"/>
  <c r="X294" i="22"/>
  <c r="AA293" i="22"/>
  <c r="X293" i="22"/>
  <c r="AA292" i="22"/>
  <c r="X292" i="22"/>
  <c r="AA291" i="22"/>
  <c r="X291" i="22"/>
  <c r="AA290" i="22"/>
  <c r="X290" i="22"/>
  <c r="AA289" i="22"/>
  <c r="X289" i="22"/>
  <c r="AA288" i="22"/>
  <c r="X288" i="22"/>
  <c r="AA287" i="22"/>
  <c r="X287" i="22"/>
  <c r="AA286" i="22"/>
  <c r="X286" i="22"/>
  <c r="AA285" i="22"/>
  <c r="X285" i="22"/>
  <c r="AA284" i="22"/>
  <c r="X284" i="22"/>
  <c r="AA283" i="22"/>
  <c r="X283" i="22"/>
  <c r="AA282" i="22"/>
  <c r="X282" i="22"/>
  <c r="AA281" i="22"/>
  <c r="X281" i="22"/>
  <c r="AA280" i="22"/>
  <c r="X280" i="22"/>
  <c r="AA279" i="22"/>
  <c r="X279" i="22"/>
  <c r="AA278" i="22"/>
  <c r="X278" i="22"/>
  <c r="AA277" i="22"/>
  <c r="X277" i="22"/>
  <c r="AA276" i="22"/>
  <c r="AB299" i="22" s="1"/>
  <c r="DG274" i="22"/>
  <c r="DF274" i="22"/>
  <c r="DE274" i="22"/>
  <c r="DD274" i="22"/>
  <c r="DC274" i="22"/>
  <c r="DB274" i="22"/>
  <c r="DA274" i="22"/>
  <c r="CZ274" i="22"/>
  <c r="CY274" i="22"/>
  <c r="CX274" i="22"/>
  <c r="CW274" i="22"/>
  <c r="CV274" i="22"/>
  <c r="CU274" i="22"/>
  <c r="CS274" i="22"/>
  <c r="CR274" i="22"/>
  <c r="CQ274" i="22"/>
  <c r="CP274" i="22"/>
  <c r="CO274" i="22"/>
  <c r="CN274" i="22"/>
  <c r="CM274" i="22"/>
  <c r="CL274" i="22"/>
  <c r="CK274" i="22"/>
  <c r="CJ274" i="22"/>
  <c r="CI274" i="22"/>
  <c r="CH274" i="22"/>
  <c r="CG274" i="22"/>
  <c r="CE274" i="22"/>
  <c r="CD274" i="22"/>
  <c r="CC274" i="22"/>
  <c r="CB274" i="22"/>
  <c r="CA274" i="22"/>
  <c r="BZ274" i="22"/>
  <c r="BY274" i="22"/>
  <c r="BX274" i="22"/>
  <c r="BW274" i="22"/>
  <c r="BV274" i="22"/>
  <c r="BU274" i="22"/>
  <c r="BT274" i="22"/>
  <c r="BS274" i="22"/>
  <c r="BQ274" i="22"/>
  <c r="BP274" i="22"/>
  <c r="BO274" i="22"/>
  <c r="BN274" i="22"/>
  <c r="BM274" i="22"/>
  <c r="BL274" i="22"/>
  <c r="BK274" i="22"/>
  <c r="BJ274" i="22"/>
  <c r="BI274" i="22"/>
  <c r="BH274" i="22"/>
  <c r="BG274" i="22"/>
  <c r="BF274" i="22"/>
  <c r="BE274" i="22"/>
  <c r="BC274" i="22"/>
  <c r="BB274" i="22"/>
  <c r="BA274" i="22"/>
  <c r="AZ274" i="22"/>
  <c r="AY274" i="22"/>
  <c r="AX274" i="22"/>
  <c r="AW274" i="22"/>
  <c r="AV274" i="22"/>
  <c r="AU274" i="22"/>
  <c r="AT274" i="22"/>
  <c r="AS274" i="22"/>
  <c r="AR274" i="22"/>
  <c r="AQ274" i="22"/>
  <c r="AO274" i="22"/>
  <c r="AN274" i="22"/>
  <c r="AM274" i="22"/>
  <c r="AL274" i="22"/>
  <c r="AJ274" i="22"/>
  <c r="AI274" i="22"/>
  <c r="AH274" i="22"/>
  <c r="AG274" i="22"/>
  <c r="AF274" i="22"/>
  <c r="AE274" i="22"/>
  <c r="AD274" i="22"/>
  <c r="AC274" i="22"/>
  <c r="AA272" i="22"/>
  <c r="X272" i="22"/>
  <c r="AA271" i="22"/>
  <c r="X271" i="22"/>
  <c r="AA270" i="22"/>
  <c r="X270" i="22"/>
  <c r="AA269" i="22"/>
  <c r="X269" i="22"/>
  <c r="AA268" i="22"/>
  <c r="X268" i="22"/>
  <c r="AA267" i="22"/>
  <c r="X267" i="22"/>
  <c r="AA266" i="22"/>
  <c r="X266" i="22"/>
  <c r="AA265" i="22"/>
  <c r="X265" i="22"/>
  <c r="AA264" i="22"/>
  <c r="X264" i="22"/>
  <c r="AA263" i="22"/>
  <c r="X263" i="22"/>
  <c r="AA262" i="22"/>
  <c r="X262" i="22"/>
  <c r="AA261" i="22"/>
  <c r="X261" i="22"/>
  <c r="AA260" i="22"/>
  <c r="AB274" i="22" s="1"/>
  <c r="DG258" i="22"/>
  <c r="DF258" i="22"/>
  <c r="DF415" i="22" s="1"/>
  <c r="DE258" i="22"/>
  <c r="DD258" i="22"/>
  <c r="DC258" i="22"/>
  <c r="DB258" i="22"/>
  <c r="DB415" i="22" s="1"/>
  <c r="DA258" i="22"/>
  <c r="CZ258" i="22"/>
  <c r="CY258" i="22"/>
  <c r="CX258" i="22"/>
  <c r="CX415" i="22" s="1"/>
  <c r="CW258" i="22"/>
  <c r="CV258" i="22"/>
  <c r="CU258" i="22"/>
  <c r="CS258" i="22"/>
  <c r="CR258" i="22"/>
  <c r="CR415" i="22" s="1"/>
  <c r="CQ258" i="22"/>
  <c r="CP258" i="22"/>
  <c r="CO258" i="22"/>
  <c r="CO415" i="22" s="1"/>
  <c r="CN258" i="22"/>
  <c r="CN415" i="22" s="1"/>
  <c r="CM258" i="22"/>
  <c r="CL258" i="22"/>
  <c r="CK258" i="22"/>
  <c r="CK415" i="22" s="1"/>
  <c r="CJ258" i="22"/>
  <c r="CJ415" i="22" s="1"/>
  <c r="CI258" i="22"/>
  <c r="CH258" i="22"/>
  <c r="CG258" i="22"/>
  <c r="CG415" i="22" s="1"/>
  <c r="CE258" i="22"/>
  <c r="CD258" i="22"/>
  <c r="CD415" i="22" s="1"/>
  <c r="CC258" i="22"/>
  <c r="CB258" i="22"/>
  <c r="CB415" i="22" s="1"/>
  <c r="CA258" i="22"/>
  <c r="BZ258" i="22"/>
  <c r="BZ415" i="22" s="1"/>
  <c r="BY258" i="22"/>
  <c r="BX258" i="22"/>
  <c r="BX415" i="22" s="1"/>
  <c r="BW258" i="22"/>
  <c r="BV258" i="22"/>
  <c r="BV415" i="22" s="1"/>
  <c r="BU258" i="22"/>
  <c r="BT258" i="22"/>
  <c r="BT415" i="22" s="1"/>
  <c r="BS258" i="22"/>
  <c r="BQ258" i="22"/>
  <c r="BP258" i="22"/>
  <c r="BO258" i="22"/>
  <c r="BN258" i="22"/>
  <c r="BN415" i="22" s="1"/>
  <c r="BM258" i="22"/>
  <c r="BM415" i="22" s="1"/>
  <c r="BL258" i="22"/>
  <c r="BK258" i="22"/>
  <c r="BK415" i="22" s="1"/>
  <c r="BJ258" i="22"/>
  <c r="BJ415" i="22" s="1"/>
  <c r="BI258" i="22"/>
  <c r="BI415" i="22" s="1"/>
  <c r="BH258" i="22"/>
  <c r="BG258" i="22"/>
  <c r="BG415" i="22" s="1"/>
  <c r="BF258" i="22"/>
  <c r="BF415" i="22" s="1"/>
  <c r="BE258" i="22"/>
  <c r="BE415" i="22" s="1"/>
  <c r="BC258" i="22"/>
  <c r="BB258" i="22"/>
  <c r="BB415" i="22" s="1"/>
  <c r="BA258" i="22"/>
  <c r="BA415" i="22" s="1"/>
  <c r="AZ258" i="22"/>
  <c r="AZ415" i="22" s="1"/>
  <c r="AY258" i="22"/>
  <c r="AX258" i="22"/>
  <c r="AX415" i="22" s="1"/>
  <c r="AW258" i="22"/>
  <c r="AW415" i="22" s="1"/>
  <c r="AV258" i="22"/>
  <c r="AV415" i="22" s="1"/>
  <c r="AU258" i="22"/>
  <c r="AT258" i="22"/>
  <c r="AT415" i="22" s="1"/>
  <c r="AS258" i="22"/>
  <c r="AS415" i="22" s="1"/>
  <c r="AR258" i="22"/>
  <c r="AR415" i="22" s="1"/>
  <c r="AQ258" i="22"/>
  <c r="AO258" i="22"/>
  <c r="AN258" i="22"/>
  <c r="AN415" i="22" s="1"/>
  <c r="AM258" i="22"/>
  <c r="AJ258" i="22"/>
  <c r="AJ415" i="22" s="1"/>
  <c r="AI258" i="22"/>
  <c r="AI415" i="22" s="1"/>
  <c r="AH258" i="22"/>
  <c r="AG258" i="22"/>
  <c r="AF258" i="22"/>
  <c r="AF415" i="22" s="1"/>
  <c r="AE258" i="22"/>
  <c r="AE415" i="22" s="1"/>
  <c r="AD258" i="22"/>
  <c r="AC258" i="22"/>
  <c r="AA256" i="22"/>
  <c r="X256" i="22"/>
  <c r="AA255" i="22"/>
  <c r="X255" i="22"/>
  <c r="AA254" i="22"/>
  <c r="X254" i="22"/>
  <c r="AA253" i="22"/>
  <c r="X253" i="22"/>
  <c r="AA252" i="22"/>
  <c r="X252" i="22"/>
  <c r="AA251" i="22"/>
  <c r="X251" i="22"/>
  <c r="AA250" i="22"/>
  <c r="X250" i="22"/>
  <c r="AA249" i="22"/>
  <c r="X249" i="22"/>
  <c r="AA248" i="22"/>
  <c r="X248" i="22"/>
  <c r="AA247" i="22"/>
  <c r="X247" i="22"/>
  <c r="AA246" i="22"/>
  <c r="X246" i="22"/>
  <c r="AA245" i="22"/>
  <c r="X245" i="22"/>
  <c r="AA244" i="22"/>
  <c r="X244" i="22"/>
  <c r="AA243" i="22"/>
  <c r="X243" i="22"/>
  <c r="AA242" i="22"/>
  <c r="X242" i="22"/>
  <c r="AA241" i="22"/>
  <c r="X241" i="22"/>
  <c r="AA240" i="22"/>
  <c r="X240" i="22"/>
  <c r="AA239" i="22"/>
  <c r="X239" i="22"/>
  <c r="AA238" i="22"/>
  <c r="X238" i="22"/>
  <c r="AA237" i="22"/>
  <c r="X237" i="22"/>
  <c r="AA236" i="22"/>
  <c r="X236" i="22"/>
  <c r="AA235" i="22"/>
  <c r="X235" i="22"/>
  <c r="AA234" i="22"/>
  <c r="X234" i="22"/>
  <c r="AA233" i="22"/>
  <c r="X233" i="22"/>
  <c r="AA232" i="22"/>
  <c r="X232" i="22"/>
  <c r="AA231" i="22"/>
  <c r="X231" i="22"/>
  <c r="AA230" i="22"/>
  <c r="X230" i="22"/>
  <c r="AA229" i="22"/>
  <c r="X229" i="22"/>
  <c r="AA228" i="22"/>
  <c r="X228" i="22"/>
  <c r="AA227" i="22"/>
  <c r="X227" i="22"/>
  <c r="AA226" i="22"/>
  <c r="X226" i="22"/>
  <c r="AA225" i="22"/>
  <c r="X225" i="22"/>
  <c r="AA224" i="22"/>
  <c r="X224" i="22"/>
  <c r="AA223" i="22"/>
  <c r="X223" i="22"/>
  <c r="AA222" i="22"/>
  <c r="X222" i="22"/>
  <c r="AA221" i="22"/>
  <c r="X221" i="22"/>
  <c r="AA220" i="22"/>
  <c r="X220" i="22"/>
  <c r="AA219" i="22"/>
  <c r="X219" i="22"/>
  <c r="AA218" i="22"/>
  <c r="X218" i="22"/>
  <c r="AA217" i="22"/>
  <c r="X217" i="22"/>
  <c r="AA216" i="22"/>
  <c r="X216" i="22"/>
  <c r="AA215" i="22"/>
  <c r="X215" i="22"/>
  <c r="AA214" i="22"/>
  <c r="X214" i="22"/>
  <c r="AA213" i="22"/>
  <c r="X213" i="22"/>
  <c r="AA212" i="22"/>
  <c r="X212" i="22"/>
  <c r="AA211" i="22"/>
  <c r="X211" i="22"/>
  <c r="AA210" i="22"/>
  <c r="X210" i="22"/>
  <c r="AA209" i="22"/>
  <c r="X209" i="22"/>
  <c r="AA208" i="22"/>
  <c r="X208" i="22"/>
  <c r="AA207" i="22"/>
  <c r="X207" i="22"/>
  <c r="AA206" i="22"/>
  <c r="X206" i="22"/>
  <c r="AA205" i="22"/>
  <c r="X205" i="22"/>
  <c r="AA204" i="22"/>
  <c r="X204" i="22"/>
  <c r="AA203" i="22"/>
  <c r="X203" i="22"/>
  <c r="AA202" i="22"/>
  <c r="X202" i="22"/>
  <c r="AA201" i="22"/>
  <c r="X201" i="22"/>
  <c r="AA200" i="22"/>
  <c r="X200" i="22"/>
  <c r="AA199" i="22"/>
  <c r="AB258" i="22" s="1"/>
  <c r="DG193" i="22"/>
  <c r="DH193" i="22" s="1"/>
  <c r="DF193" i="22"/>
  <c r="DE193" i="22"/>
  <c r="DD193" i="22"/>
  <c r="DC193" i="22"/>
  <c r="DB193" i="22"/>
  <c r="DA193" i="22"/>
  <c r="CZ193" i="22"/>
  <c r="CY193" i="22"/>
  <c r="CX193" i="22"/>
  <c r="CW193" i="22"/>
  <c r="CV193" i="22"/>
  <c r="CU193" i="22"/>
  <c r="CS193" i="22"/>
  <c r="CT193" i="22" s="1"/>
  <c r="CR193" i="22"/>
  <c r="CQ193" i="22"/>
  <c r="CP193" i="22"/>
  <c r="CO193" i="22"/>
  <c r="CN193" i="22"/>
  <c r="CM193" i="22"/>
  <c r="CL193" i="22"/>
  <c r="CK193" i="22"/>
  <c r="CJ193" i="22"/>
  <c r="CI193" i="22"/>
  <c r="CH193" i="22"/>
  <c r="CG193" i="22"/>
  <c r="CE193" i="22"/>
  <c r="CF193" i="22" s="1"/>
  <c r="CD193" i="22"/>
  <c r="CC193" i="22"/>
  <c r="CB193" i="22"/>
  <c r="CA193" i="22"/>
  <c r="BZ193" i="22"/>
  <c r="BY193" i="22"/>
  <c r="BX193" i="22"/>
  <c r="BW193" i="22"/>
  <c r="BV193" i="22"/>
  <c r="BU193" i="22"/>
  <c r="BT193" i="22"/>
  <c r="BS193" i="22"/>
  <c r="BQ193" i="22"/>
  <c r="BR193" i="22" s="1"/>
  <c r="BP193" i="22"/>
  <c r="BO193" i="22"/>
  <c r="BN193" i="22"/>
  <c r="BM193" i="22"/>
  <c r="BL193" i="22"/>
  <c r="BK193" i="22"/>
  <c r="BJ193" i="22"/>
  <c r="BI193" i="22"/>
  <c r="BH193" i="22"/>
  <c r="BG193" i="22"/>
  <c r="BF193" i="22"/>
  <c r="BE193" i="22"/>
  <c r="BC193" i="22"/>
  <c r="BD193" i="22" s="1"/>
  <c r="BB193" i="22"/>
  <c r="BA193" i="22"/>
  <c r="AZ193" i="22"/>
  <c r="AY193" i="22"/>
  <c r="AX193" i="22"/>
  <c r="AW193" i="22"/>
  <c r="AV193" i="22"/>
  <c r="AU193" i="22"/>
  <c r="AT193" i="22"/>
  <c r="AS193" i="22"/>
  <c r="AR193" i="22"/>
  <c r="AQ193" i="22"/>
  <c r="AO193" i="22"/>
  <c r="AP193" i="22" s="1"/>
  <c r="AN193" i="22"/>
  <c r="AM193" i="22"/>
  <c r="AL193" i="22"/>
  <c r="AK193" i="22"/>
  <c r="AJ193" i="22"/>
  <c r="AI193" i="22"/>
  <c r="AH193" i="22"/>
  <c r="AG193" i="22"/>
  <c r="AF193" i="22"/>
  <c r="AE193" i="22"/>
  <c r="AD193" i="22"/>
  <c r="AC193" i="22"/>
  <c r="DH191" i="22"/>
  <c r="CT191" i="22"/>
  <c r="CF191" i="22"/>
  <c r="BR191" i="22"/>
  <c r="BD191" i="22"/>
  <c r="AP191" i="22"/>
  <c r="AA191" i="22"/>
  <c r="X191" i="22"/>
  <c r="DH190" i="22"/>
  <c r="CT190" i="22"/>
  <c r="CF190" i="22"/>
  <c r="BR190" i="22"/>
  <c r="BD190" i="22"/>
  <c r="AP190" i="22"/>
  <c r="AA190" i="22"/>
  <c r="X190" i="22"/>
  <c r="AA189" i="22"/>
  <c r="AB193" i="22" s="1"/>
  <c r="DG187" i="22"/>
  <c r="DH187" i="22" s="1"/>
  <c r="DF187" i="22"/>
  <c r="DE187" i="22"/>
  <c r="DD187" i="22"/>
  <c r="DC187" i="22"/>
  <c r="DB187" i="22"/>
  <c r="DA187" i="22"/>
  <c r="CZ187" i="22"/>
  <c r="CY187" i="22"/>
  <c r="CX187" i="22"/>
  <c r="CW187" i="22"/>
  <c r="CV187" i="22"/>
  <c r="CU187" i="22"/>
  <c r="CS187" i="22"/>
  <c r="CT187" i="22" s="1"/>
  <c r="CR187" i="22"/>
  <c r="CQ187" i="22"/>
  <c r="CP187" i="22"/>
  <c r="CO187" i="22"/>
  <c r="CN187" i="22"/>
  <c r="CM187" i="22"/>
  <c r="CL187" i="22"/>
  <c r="CK187" i="22"/>
  <c r="CJ187" i="22"/>
  <c r="CI187" i="22"/>
  <c r="CH187" i="22"/>
  <c r="CG187" i="22"/>
  <c r="CE187" i="22"/>
  <c r="CF187" i="22" s="1"/>
  <c r="CD187" i="22"/>
  <c r="CC187" i="22"/>
  <c r="CB187" i="22"/>
  <c r="CA187" i="22"/>
  <c r="BZ187" i="22"/>
  <c r="BY187" i="22"/>
  <c r="BX187" i="22"/>
  <c r="BW187" i="22"/>
  <c r="BV187" i="22"/>
  <c r="BU187" i="22"/>
  <c r="BT187" i="22"/>
  <c r="BS187" i="22"/>
  <c r="BQ187" i="22"/>
  <c r="BR187" i="22" s="1"/>
  <c r="BP187" i="22"/>
  <c r="BO187" i="22"/>
  <c r="BN187" i="22"/>
  <c r="BM187" i="22"/>
  <c r="BL187" i="22"/>
  <c r="BK187" i="22"/>
  <c r="BJ187" i="22"/>
  <c r="BI187" i="22"/>
  <c r="BH187" i="22"/>
  <c r="BG187" i="22"/>
  <c r="BF187" i="22"/>
  <c r="BE187" i="22"/>
  <c r="BC187" i="22"/>
  <c r="BD187" i="22" s="1"/>
  <c r="BB187" i="22"/>
  <c r="BA187" i="22"/>
  <c r="AZ187" i="22"/>
  <c r="AY187" i="22"/>
  <c r="AX187" i="22"/>
  <c r="AW187" i="22"/>
  <c r="AV187" i="22"/>
  <c r="AU187" i="22"/>
  <c r="AT187" i="22"/>
  <c r="AS187" i="22"/>
  <c r="AR187" i="22"/>
  <c r="AQ187" i="22"/>
  <c r="AO187" i="22"/>
  <c r="AP187" i="22" s="1"/>
  <c r="AN187" i="22"/>
  <c r="AM187" i="22"/>
  <c r="AL187" i="22"/>
  <c r="AK187" i="22"/>
  <c r="AJ187" i="22"/>
  <c r="AI187" i="22"/>
  <c r="AH187" i="22"/>
  <c r="AG187" i="22"/>
  <c r="AF187" i="22"/>
  <c r="AE187" i="22"/>
  <c r="AD187" i="22"/>
  <c r="AC187" i="22"/>
  <c r="DH185" i="22"/>
  <c r="CT185" i="22"/>
  <c r="CF185" i="22"/>
  <c r="BR185" i="22"/>
  <c r="BD185" i="22"/>
  <c r="AP185" i="22"/>
  <c r="AA185" i="22"/>
  <c r="X185" i="22"/>
  <c r="DH184" i="22"/>
  <c r="CT184" i="22"/>
  <c r="CF184" i="22"/>
  <c r="BR184" i="22"/>
  <c r="BD184" i="22"/>
  <c r="AP184" i="22"/>
  <c r="AA184" i="22"/>
  <c r="X184" i="22"/>
  <c r="DH183" i="22"/>
  <c r="CT183" i="22"/>
  <c r="CF183" i="22"/>
  <c r="BR183" i="22"/>
  <c r="BD183" i="22"/>
  <c r="AP183" i="22"/>
  <c r="AA183" i="22"/>
  <c r="X183" i="22"/>
  <c r="DH182" i="22"/>
  <c r="CT182" i="22"/>
  <c r="CF182" i="22"/>
  <c r="BR182" i="22"/>
  <c r="BD182" i="22"/>
  <c r="AP182" i="22"/>
  <c r="AA182" i="22"/>
  <c r="X182" i="22"/>
  <c r="AA181" i="22"/>
  <c r="AB187" i="22" s="1"/>
  <c r="DG179" i="22"/>
  <c r="DF179" i="22"/>
  <c r="DE179" i="22"/>
  <c r="DD179" i="22"/>
  <c r="DC179" i="22"/>
  <c r="DB179" i="22"/>
  <c r="DA179" i="22"/>
  <c r="CZ179" i="22"/>
  <c r="CY179" i="22"/>
  <c r="CX179" i="22"/>
  <c r="CW179" i="22"/>
  <c r="CV179" i="22"/>
  <c r="CU179" i="22"/>
  <c r="CS179" i="22"/>
  <c r="CR179" i="22"/>
  <c r="CQ179" i="22"/>
  <c r="CP179" i="22"/>
  <c r="CO179" i="22"/>
  <c r="CN179" i="22"/>
  <c r="CM179" i="22"/>
  <c r="CL179" i="22"/>
  <c r="CK179" i="22"/>
  <c r="CJ179" i="22"/>
  <c r="CI179" i="22"/>
  <c r="CH179" i="22"/>
  <c r="CG179" i="22"/>
  <c r="CE179" i="22"/>
  <c r="CD179" i="22"/>
  <c r="CC179" i="22"/>
  <c r="CB179" i="22"/>
  <c r="CA179" i="22"/>
  <c r="BZ179" i="22"/>
  <c r="BY179" i="22"/>
  <c r="BX179" i="22"/>
  <c r="BW179" i="22"/>
  <c r="BV179" i="22"/>
  <c r="BU179" i="22"/>
  <c r="BT179" i="22"/>
  <c r="BS179" i="22"/>
  <c r="BQ179" i="22"/>
  <c r="BP179" i="22"/>
  <c r="BO179" i="22"/>
  <c r="BN179" i="22"/>
  <c r="BM179" i="22"/>
  <c r="BL179" i="22"/>
  <c r="BK179" i="22"/>
  <c r="BJ179" i="22"/>
  <c r="BI179" i="22"/>
  <c r="BH179" i="22"/>
  <c r="BG179" i="22"/>
  <c r="BF179" i="22"/>
  <c r="BE179" i="22"/>
  <c r="BC179" i="22"/>
  <c r="BB179" i="22"/>
  <c r="BA179" i="22"/>
  <c r="AZ179" i="22"/>
  <c r="AY179" i="22"/>
  <c r="AX179" i="22"/>
  <c r="AW179" i="22"/>
  <c r="AV179" i="22"/>
  <c r="AU179" i="22"/>
  <c r="AT179" i="22"/>
  <c r="AS179" i="22"/>
  <c r="AR179" i="22"/>
  <c r="AQ179" i="22"/>
  <c r="AO179" i="22"/>
  <c r="AN179" i="22"/>
  <c r="AM179" i="22"/>
  <c r="AL179" i="22"/>
  <c r="AK179" i="22"/>
  <c r="AJ179" i="22"/>
  <c r="AI179" i="22"/>
  <c r="AH179" i="22"/>
  <c r="AG179" i="22"/>
  <c r="AF179" i="22"/>
  <c r="AE179" i="22"/>
  <c r="AD179" i="22"/>
  <c r="AC179" i="22"/>
  <c r="DH177" i="22"/>
  <c r="CT177" i="22"/>
  <c r="CF177" i="22"/>
  <c r="BR177" i="22"/>
  <c r="BD177" i="22"/>
  <c r="AP177" i="22"/>
  <c r="AA177" i="22"/>
  <c r="X177" i="22"/>
  <c r="DH176" i="22"/>
  <c r="CT176" i="22"/>
  <c r="CF176" i="22"/>
  <c r="BR176" i="22"/>
  <c r="BD176" i="22"/>
  <c r="AP176" i="22"/>
  <c r="AA176" i="22"/>
  <c r="X176" i="22"/>
  <c r="DH175" i="22"/>
  <c r="CT175" i="22"/>
  <c r="CF175" i="22"/>
  <c r="BR175" i="22"/>
  <c r="BD175" i="22"/>
  <c r="AP175" i="22"/>
  <c r="AA175" i="22"/>
  <c r="X175" i="22"/>
  <c r="DH174" i="22"/>
  <c r="CT174" i="22"/>
  <c r="CF174" i="22"/>
  <c r="BR174" i="22"/>
  <c r="BD174" i="22"/>
  <c r="AP174" i="22"/>
  <c r="AA174" i="22"/>
  <c r="X174" i="22"/>
  <c r="DH173" i="22"/>
  <c r="CT173" i="22"/>
  <c r="CF173" i="22"/>
  <c r="BR173" i="22"/>
  <c r="BD173" i="22"/>
  <c r="AP173" i="22"/>
  <c r="AA173" i="22"/>
  <c r="X173" i="22"/>
  <c r="DH172" i="22"/>
  <c r="CT172" i="22"/>
  <c r="CF172" i="22"/>
  <c r="BR172" i="22"/>
  <c r="BD172" i="22"/>
  <c r="AP172" i="22"/>
  <c r="AA172" i="22"/>
  <c r="X172" i="22"/>
  <c r="DH171" i="22"/>
  <c r="CT171" i="22"/>
  <c r="CF171" i="22"/>
  <c r="BR171" i="22"/>
  <c r="BD171" i="22"/>
  <c r="AP171" i="22"/>
  <c r="AA171" i="22"/>
  <c r="X171" i="22"/>
  <c r="DH170" i="22"/>
  <c r="CT170" i="22"/>
  <c r="CF170" i="22"/>
  <c r="BR170" i="22"/>
  <c r="BD170" i="22"/>
  <c r="AP170" i="22"/>
  <c r="AA170" i="22"/>
  <c r="X170" i="22"/>
  <c r="DH169" i="22"/>
  <c r="CT169" i="22"/>
  <c r="CF169" i="22"/>
  <c r="BR169" i="22"/>
  <c r="BD169" i="22"/>
  <c r="AP169" i="22"/>
  <c r="AA169" i="22"/>
  <c r="X169" i="22"/>
  <c r="DH168" i="22"/>
  <c r="CT168" i="22"/>
  <c r="CF168" i="22"/>
  <c r="BR168" i="22"/>
  <c r="BD168" i="22"/>
  <c r="AP168" i="22"/>
  <c r="AA168" i="22"/>
  <c r="X168" i="22"/>
  <c r="DH167" i="22"/>
  <c r="CT167" i="22"/>
  <c r="CF167" i="22"/>
  <c r="BR167" i="22"/>
  <c r="BD167" i="22"/>
  <c r="AP167" i="22"/>
  <c r="AA167" i="22"/>
  <c r="X167" i="22"/>
  <c r="DH166" i="22"/>
  <c r="CT166" i="22"/>
  <c r="CF166" i="22"/>
  <c r="BR166" i="22"/>
  <c r="BD166" i="22"/>
  <c r="AP166" i="22"/>
  <c r="AA166" i="22"/>
  <c r="X166" i="22"/>
  <c r="DH165" i="22"/>
  <c r="CT165" i="22"/>
  <c r="CF165" i="22"/>
  <c r="BR165" i="22"/>
  <c r="BD165" i="22"/>
  <c r="AP165" i="22"/>
  <c r="AA165" i="22"/>
  <c r="X165" i="22"/>
  <c r="DH164" i="22"/>
  <c r="CT164" i="22"/>
  <c r="CF164" i="22"/>
  <c r="BR164" i="22"/>
  <c r="BD164" i="22"/>
  <c r="AP164" i="22"/>
  <c r="AA164" i="22"/>
  <c r="X164" i="22"/>
  <c r="DH163" i="22"/>
  <c r="CT163" i="22"/>
  <c r="CF163" i="22"/>
  <c r="BR163" i="22"/>
  <c r="BD163" i="22"/>
  <c r="AP163" i="22"/>
  <c r="AA163" i="22"/>
  <c r="X163" i="22"/>
  <c r="DH162" i="22"/>
  <c r="CT162" i="22"/>
  <c r="CF162" i="22"/>
  <c r="BR162" i="22"/>
  <c r="BD162" i="22"/>
  <c r="AP162" i="22"/>
  <c r="AA162" i="22"/>
  <c r="X162" i="22"/>
  <c r="DH161" i="22"/>
  <c r="CT161" i="22"/>
  <c r="CF161" i="22"/>
  <c r="BR161" i="22"/>
  <c r="BD161" i="22"/>
  <c r="AP161" i="22"/>
  <c r="AA161" i="22"/>
  <c r="X161" i="22"/>
  <c r="DH160" i="22"/>
  <c r="CT160" i="22"/>
  <c r="CF160" i="22"/>
  <c r="BR160" i="22"/>
  <c r="BD160" i="22"/>
  <c r="AP160" i="22"/>
  <c r="AA160" i="22"/>
  <c r="X160" i="22"/>
  <c r="DH159" i="22"/>
  <c r="CT159" i="22"/>
  <c r="CF159" i="22"/>
  <c r="BR159" i="22"/>
  <c r="BD159" i="22"/>
  <c r="AP159" i="22"/>
  <c r="AA159" i="22"/>
  <c r="X159" i="22"/>
  <c r="DH158" i="22"/>
  <c r="CT158" i="22"/>
  <c r="CF158" i="22"/>
  <c r="BR158" i="22"/>
  <c r="BD158" i="22"/>
  <c r="AP158" i="22"/>
  <c r="AA158" i="22"/>
  <c r="X158" i="22"/>
  <c r="DH157" i="22"/>
  <c r="CT157" i="22"/>
  <c r="CF157" i="22"/>
  <c r="BR157" i="22"/>
  <c r="BD157" i="22"/>
  <c r="AP157" i="22"/>
  <c r="AA157" i="22"/>
  <c r="X157" i="22"/>
  <c r="DH156" i="22"/>
  <c r="CT156" i="22"/>
  <c r="CF156" i="22"/>
  <c r="BR156" i="22"/>
  <c r="BD156" i="22"/>
  <c r="AP156" i="22"/>
  <c r="AA156" i="22"/>
  <c r="X156" i="22"/>
  <c r="DH155" i="22"/>
  <c r="CT155" i="22"/>
  <c r="CF155" i="22"/>
  <c r="BR155" i="22"/>
  <c r="BD155" i="22"/>
  <c r="AP155" i="22"/>
  <c r="AA155" i="22"/>
  <c r="X155" i="22"/>
  <c r="DH154" i="22"/>
  <c r="CT154" i="22"/>
  <c r="CF154" i="22"/>
  <c r="BR154" i="22"/>
  <c r="BD154" i="22"/>
  <c r="AP154" i="22"/>
  <c r="AA154" i="22"/>
  <c r="X154" i="22"/>
  <c r="DH153" i="22"/>
  <c r="CT153" i="22"/>
  <c r="CF153" i="22"/>
  <c r="BR153" i="22"/>
  <c r="BD153" i="22"/>
  <c r="AP153" i="22"/>
  <c r="AA153" i="22"/>
  <c r="X153" i="22"/>
  <c r="DH152" i="22"/>
  <c r="CT152" i="22"/>
  <c r="CF152" i="22"/>
  <c r="BR152" i="22"/>
  <c r="BD152" i="22"/>
  <c r="AP152" i="22"/>
  <c r="AA152" i="22"/>
  <c r="X152" i="22"/>
  <c r="DH151" i="22"/>
  <c r="CT151" i="22"/>
  <c r="CF151" i="22"/>
  <c r="BR151" i="22"/>
  <c r="BD151" i="22"/>
  <c r="AP151" i="22"/>
  <c r="AA151" i="22"/>
  <c r="X151" i="22"/>
  <c r="AA150" i="22"/>
  <c r="AB179" i="22" s="1"/>
  <c r="DG148" i="22"/>
  <c r="DF148" i="22"/>
  <c r="DE148" i="22"/>
  <c r="DE195" i="22" s="1"/>
  <c r="DD148" i="22"/>
  <c r="DC148" i="22"/>
  <c r="DB148" i="22"/>
  <c r="DA148" i="22"/>
  <c r="CZ148" i="22"/>
  <c r="CY148" i="22"/>
  <c r="CX148" i="22"/>
  <c r="CW148" i="22"/>
  <c r="CW195" i="22" s="1"/>
  <c r="CV148" i="22"/>
  <c r="CU148" i="22"/>
  <c r="CS148" i="22"/>
  <c r="CR148" i="22"/>
  <c r="CQ148" i="22"/>
  <c r="CP148" i="22"/>
  <c r="CO148" i="22"/>
  <c r="CN148" i="22"/>
  <c r="CM148" i="22"/>
  <c r="CL148" i="22"/>
  <c r="CK148" i="22"/>
  <c r="CJ148" i="22"/>
  <c r="CI148" i="22"/>
  <c r="CH148" i="22"/>
  <c r="CG148" i="22"/>
  <c r="CE148" i="22"/>
  <c r="CD148" i="22"/>
  <c r="CC148" i="22"/>
  <c r="CB148" i="22"/>
  <c r="CA148" i="22"/>
  <c r="BZ148" i="22"/>
  <c r="BY148" i="22"/>
  <c r="BX148" i="22"/>
  <c r="BW148" i="22"/>
  <c r="BV148" i="22"/>
  <c r="BU148" i="22"/>
  <c r="BT148" i="22"/>
  <c r="BS148" i="22"/>
  <c r="BQ148" i="22"/>
  <c r="BP148" i="22"/>
  <c r="BO148" i="22"/>
  <c r="BN148" i="22"/>
  <c r="BM148" i="22"/>
  <c r="BL148" i="22"/>
  <c r="BK148" i="22"/>
  <c r="BJ148" i="22"/>
  <c r="BI148" i="22"/>
  <c r="BH148" i="22"/>
  <c r="BG148" i="22"/>
  <c r="BF148" i="22"/>
  <c r="BE148" i="22"/>
  <c r="BC148" i="22"/>
  <c r="BB148" i="22"/>
  <c r="AZ148" i="22"/>
  <c r="AY148" i="22"/>
  <c r="AX148" i="22"/>
  <c r="AW148" i="22"/>
  <c r="AV148" i="22"/>
  <c r="AU148" i="22"/>
  <c r="AT148" i="22"/>
  <c r="AS148" i="22"/>
  <c r="AR148" i="22"/>
  <c r="AQ148" i="22"/>
  <c r="AO148" i="22"/>
  <c r="AN148" i="22"/>
  <c r="AM148" i="22"/>
  <c r="AL148" i="22"/>
  <c r="AK148" i="22"/>
  <c r="AJ148" i="22"/>
  <c r="AI148" i="22"/>
  <c r="AH148" i="22"/>
  <c r="AG148" i="22"/>
  <c r="AF148" i="22"/>
  <c r="AE148" i="22"/>
  <c r="AD148" i="22"/>
  <c r="AC148" i="22"/>
  <c r="DH146" i="22"/>
  <c r="CT146" i="22"/>
  <c r="CF146" i="22"/>
  <c r="BR146" i="22"/>
  <c r="BD146" i="22"/>
  <c r="AP146" i="22"/>
  <c r="AA146" i="22"/>
  <c r="X146" i="22"/>
  <c r="DH145" i="22"/>
  <c r="CT145" i="22"/>
  <c r="CF145" i="22"/>
  <c r="BR145" i="22"/>
  <c r="BD145" i="22"/>
  <c r="AP145" i="22"/>
  <c r="AA145" i="22"/>
  <c r="X145" i="22"/>
  <c r="DH144" i="22"/>
  <c r="CT144" i="22"/>
  <c r="CF144" i="22"/>
  <c r="BR144" i="22"/>
  <c r="BD144" i="22"/>
  <c r="AP144" i="22"/>
  <c r="AA144" i="22"/>
  <c r="X144" i="22"/>
  <c r="DH143" i="22"/>
  <c r="CT143" i="22"/>
  <c r="CF143" i="22"/>
  <c r="BR143" i="22"/>
  <c r="BD143" i="22"/>
  <c r="AP143" i="22"/>
  <c r="AA143" i="22"/>
  <c r="X143" i="22"/>
  <c r="DH142" i="22"/>
  <c r="CT142" i="22"/>
  <c r="CF142" i="22"/>
  <c r="BR142" i="22"/>
  <c r="AP142" i="22"/>
  <c r="AA142" i="22"/>
  <c r="X142" i="22"/>
  <c r="DH141" i="22"/>
  <c r="CT141" i="22"/>
  <c r="CF141" i="22"/>
  <c r="BR141" i="22"/>
  <c r="BD141" i="22"/>
  <c r="AP141" i="22"/>
  <c r="AA141" i="22"/>
  <c r="X141" i="22"/>
  <c r="DH140" i="22"/>
  <c r="CT140" i="22"/>
  <c r="CF140" i="22"/>
  <c r="BR140" i="22"/>
  <c r="BD140" i="22"/>
  <c r="AP140" i="22"/>
  <c r="AA140" i="22"/>
  <c r="X140" i="22"/>
  <c r="DH139" i="22"/>
  <c r="CT139" i="22"/>
  <c r="CF139" i="22"/>
  <c r="BR139" i="22"/>
  <c r="BD139" i="22"/>
  <c r="AP139" i="22"/>
  <c r="AA139" i="22"/>
  <c r="X139" i="22"/>
  <c r="AA138" i="22"/>
  <c r="AB148" i="22" s="1"/>
  <c r="DG136" i="22"/>
  <c r="DH136" i="22" s="1"/>
  <c r="DF136" i="22"/>
  <c r="DE136" i="22"/>
  <c r="DD136" i="22"/>
  <c r="DC136" i="22"/>
  <c r="DB136" i="22"/>
  <c r="DA136" i="22"/>
  <c r="CZ136" i="22"/>
  <c r="CY136" i="22"/>
  <c r="CX136" i="22"/>
  <c r="CW136" i="22"/>
  <c r="CV136" i="22"/>
  <c r="CU136" i="22"/>
  <c r="CS136" i="22"/>
  <c r="CT136" i="22" s="1"/>
  <c r="CR136" i="22"/>
  <c r="CQ136" i="22"/>
  <c r="CP136" i="22"/>
  <c r="CO136" i="22"/>
  <c r="CN136" i="22"/>
  <c r="CM136" i="22"/>
  <c r="CL136" i="22"/>
  <c r="CK136" i="22"/>
  <c r="CJ136" i="22"/>
  <c r="CI136" i="22"/>
  <c r="CH136" i="22"/>
  <c r="CG136" i="22"/>
  <c r="CE136" i="22"/>
  <c r="CF136" i="22" s="1"/>
  <c r="CD136" i="22"/>
  <c r="CC136" i="22"/>
  <c r="CB136" i="22"/>
  <c r="CA136" i="22"/>
  <c r="BZ136" i="22"/>
  <c r="BY136" i="22"/>
  <c r="BX136" i="22"/>
  <c r="BW136" i="22"/>
  <c r="BV136" i="22"/>
  <c r="BU136" i="22"/>
  <c r="BT136" i="22"/>
  <c r="BS136" i="22"/>
  <c r="BQ136" i="22"/>
  <c r="BR136" i="22" s="1"/>
  <c r="BP136" i="22"/>
  <c r="BO136" i="22"/>
  <c r="BN136" i="22"/>
  <c r="BM136" i="22"/>
  <c r="BL136" i="22"/>
  <c r="BK136" i="22"/>
  <c r="BJ136" i="22"/>
  <c r="BI136" i="22"/>
  <c r="BH136" i="22"/>
  <c r="BG136" i="22"/>
  <c r="BF136" i="22"/>
  <c r="BE136" i="22"/>
  <c r="BC136" i="22"/>
  <c r="BD136" i="22" s="1"/>
  <c r="BB136" i="22"/>
  <c r="BA136" i="22"/>
  <c r="AZ136" i="22"/>
  <c r="AY136" i="22"/>
  <c r="AX136" i="22"/>
  <c r="AW136" i="22"/>
  <c r="AV136" i="22"/>
  <c r="AU136" i="22"/>
  <c r="AT136" i="22"/>
  <c r="AS136" i="22"/>
  <c r="AR136" i="22"/>
  <c r="AQ136" i="22"/>
  <c r="AO136" i="22"/>
  <c r="AP136" i="22" s="1"/>
  <c r="AN136" i="22"/>
  <c r="AM136" i="22"/>
  <c r="AL136" i="22"/>
  <c r="AK136" i="22"/>
  <c r="AJ136" i="22"/>
  <c r="AI136" i="22"/>
  <c r="AH136" i="22"/>
  <c r="AG136" i="22"/>
  <c r="AF136" i="22"/>
  <c r="AE136" i="22"/>
  <c r="AD136" i="22"/>
  <c r="AC136" i="22"/>
  <c r="DH134" i="22"/>
  <c r="CT134" i="22"/>
  <c r="CF134" i="22"/>
  <c r="BR134" i="22"/>
  <c r="BD134" i="22"/>
  <c r="AP134" i="22"/>
  <c r="AA134" i="22"/>
  <c r="X134" i="22"/>
  <c r="DH133" i="22"/>
  <c r="CT133" i="22"/>
  <c r="CF133" i="22"/>
  <c r="BR133" i="22"/>
  <c r="BD133" i="22"/>
  <c r="AP133" i="22"/>
  <c r="AA133" i="22"/>
  <c r="X133" i="22"/>
  <c r="DH132" i="22"/>
  <c r="CT132" i="22"/>
  <c r="CF132" i="22"/>
  <c r="BR132" i="22"/>
  <c r="BD132" i="22"/>
  <c r="AP132" i="22"/>
  <c r="AA132" i="22"/>
  <c r="X132" i="22"/>
  <c r="DH131" i="22"/>
  <c r="CT131" i="22"/>
  <c r="CF131" i="22"/>
  <c r="BR131" i="22"/>
  <c r="BD131" i="22"/>
  <c r="AP131" i="22"/>
  <c r="AA131" i="22"/>
  <c r="X131" i="22"/>
  <c r="DH130" i="22"/>
  <c r="CT130" i="22"/>
  <c r="CF130" i="22"/>
  <c r="BR130" i="22"/>
  <c r="BD130" i="22"/>
  <c r="AP130" i="22"/>
  <c r="AA130" i="22"/>
  <c r="X130" i="22"/>
  <c r="AA129" i="22"/>
  <c r="AB136" i="22" s="1"/>
  <c r="DG127" i="22"/>
  <c r="DH127" i="22" s="1"/>
  <c r="DF127" i="22"/>
  <c r="DE127" i="22"/>
  <c r="DD127" i="22"/>
  <c r="DC127" i="22"/>
  <c r="DB127" i="22"/>
  <c r="DA127" i="22"/>
  <c r="CZ127" i="22"/>
  <c r="CY127" i="22"/>
  <c r="CX127" i="22"/>
  <c r="CW127" i="22"/>
  <c r="CV127" i="22"/>
  <c r="CU127" i="22"/>
  <c r="CS127" i="22"/>
  <c r="CT127" i="22" s="1"/>
  <c r="CR127" i="22"/>
  <c r="CQ127" i="22"/>
  <c r="CP127" i="22"/>
  <c r="CO127" i="22"/>
  <c r="CN127" i="22"/>
  <c r="CM127" i="22"/>
  <c r="CL127" i="22"/>
  <c r="CK127" i="22"/>
  <c r="CJ127" i="22"/>
  <c r="CI127" i="22"/>
  <c r="CH127" i="22"/>
  <c r="CG127" i="22"/>
  <c r="CE127" i="22"/>
  <c r="CF127" i="22" s="1"/>
  <c r="CD127" i="22"/>
  <c r="CC127" i="22"/>
  <c r="CB127" i="22"/>
  <c r="CA127" i="22"/>
  <c r="BZ127" i="22"/>
  <c r="BY127" i="22"/>
  <c r="BX127" i="22"/>
  <c r="BW127" i="22"/>
  <c r="BV127" i="22"/>
  <c r="BU127" i="22"/>
  <c r="BT127" i="22"/>
  <c r="BS127" i="22"/>
  <c r="BQ127" i="22"/>
  <c r="BR127" i="22" s="1"/>
  <c r="BP127" i="22"/>
  <c r="BO127" i="22"/>
  <c r="BN127" i="22"/>
  <c r="BM127" i="22"/>
  <c r="BL127" i="22"/>
  <c r="BK127" i="22"/>
  <c r="BJ127" i="22"/>
  <c r="BI127" i="22"/>
  <c r="BH127" i="22"/>
  <c r="BG127" i="22"/>
  <c r="BF127" i="22"/>
  <c r="BE127" i="22"/>
  <c r="BC127" i="22"/>
  <c r="BD127" i="22" s="1"/>
  <c r="BB127" i="22"/>
  <c r="BA127" i="22"/>
  <c r="AZ127" i="22"/>
  <c r="AY127" i="22"/>
  <c r="AX127" i="22"/>
  <c r="AW127" i="22"/>
  <c r="AV127" i="22"/>
  <c r="AU127" i="22"/>
  <c r="AT127" i="22"/>
  <c r="AS127" i="22"/>
  <c r="AR127" i="22"/>
  <c r="AQ127" i="22"/>
  <c r="AO127" i="22"/>
  <c r="AP127" i="22" s="1"/>
  <c r="AN127" i="22"/>
  <c r="AM127" i="22"/>
  <c r="AL127" i="22"/>
  <c r="AK127" i="22"/>
  <c r="AJ127" i="22"/>
  <c r="AI127" i="22"/>
  <c r="AH127" i="22"/>
  <c r="AG127" i="22"/>
  <c r="AF127" i="22"/>
  <c r="AE127" i="22"/>
  <c r="AD127" i="22"/>
  <c r="AC127" i="22"/>
  <c r="DH125" i="22"/>
  <c r="CT125" i="22"/>
  <c r="CF125" i="22"/>
  <c r="BR125" i="22"/>
  <c r="BD125" i="22"/>
  <c r="AP125" i="22"/>
  <c r="AA125" i="22"/>
  <c r="X125" i="22"/>
  <c r="DH124" i="22"/>
  <c r="CT124" i="22"/>
  <c r="CF124" i="22"/>
  <c r="BR124" i="22"/>
  <c r="BD124" i="22"/>
  <c r="AP124" i="22"/>
  <c r="AA124" i="22"/>
  <c r="X124" i="22"/>
  <c r="DH123" i="22"/>
  <c r="CT123" i="22"/>
  <c r="CF123" i="22"/>
  <c r="BR123" i="22"/>
  <c r="BD123" i="22"/>
  <c r="AP123" i="22"/>
  <c r="AA123" i="22"/>
  <c r="X123" i="22"/>
  <c r="DH122" i="22"/>
  <c r="CT122" i="22"/>
  <c r="CF122" i="22"/>
  <c r="BR122" i="22"/>
  <c r="BD122" i="22"/>
  <c r="AP122" i="22"/>
  <c r="AA122" i="22"/>
  <c r="X122" i="22"/>
  <c r="DH121" i="22"/>
  <c r="CT121" i="22"/>
  <c r="CF121" i="22"/>
  <c r="BR121" i="22"/>
  <c r="BD121" i="22"/>
  <c r="AP121" i="22"/>
  <c r="AA121" i="22"/>
  <c r="X121" i="22"/>
  <c r="DH120" i="22"/>
  <c r="CT120" i="22"/>
  <c r="CF120" i="22"/>
  <c r="BR120" i="22"/>
  <c r="BD120" i="22"/>
  <c r="AP120" i="22"/>
  <c r="AA120" i="22"/>
  <c r="X120" i="22"/>
  <c r="DH119" i="22"/>
  <c r="CT119" i="22"/>
  <c r="CF119" i="22"/>
  <c r="BR119" i="22"/>
  <c r="BD119" i="22"/>
  <c r="AP119" i="22"/>
  <c r="AA119" i="22"/>
  <c r="X119" i="22"/>
  <c r="DH118" i="22"/>
  <c r="CT118" i="22"/>
  <c r="CF118" i="22"/>
  <c r="BR118" i="22"/>
  <c r="BD118" i="22"/>
  <c r="AP118" i="22"/>
  <c r="AA118" i="22"/>
  <c r="X118" i="22"/>
  <c r="DH117" i="22"/>
  <c r="CT117" i="22"/>
  <c r="CF117" i="22"/>
  <c r="BR117" i="22"/>
  <c r="BD117" i="22"/>
  <c r="AP117" i="22"/>
  <c r="AA117" i="22"/>
  <c r="X117" i="22"/>
  <c r="DH116" i="22"/>
  <c r="CT116" i="22"/>
  <c r="CF116" i="22"/>
  <c r="BR116" i="22"/>
  <c r="BD116" i="22"/>
  <c r="AP116" i="22"/>
  <c r="AA116" i="22"/>
  <c r="X116" i="22"/>
  <c r="DH115" i="22"/>
  <c r="CT115" i="22"/>
  <c r="CF115" i="22"/>
  <c r="BR115" i="22"/>
  <c r="BD115" i="22"/>
  <c r="AP115" i="22"/>
  <c r="AA115" i="22"/>
  <c r="X115" i="22"/>
  <c r="DH114" i="22"/>
  <c r="CT114" i="22"/>
  <c r="CF114" i="22"/>
  <c r="BR114" i="22"/>
  <c r="BD114" i="22"/>
  <c r="AP114" i="22"/>
  <c r="AA114" i="22"/>
  <c r="X114" i="22"/>
  <c r="AA113" i="22"/>
  <c r="AB127" i="22" s="1"/>
  <c r="CZ106" i="22"/>
  <c r="CP106" i="22"/>
  <c r="CH106" i="22"/>
  <c r="BX106" i="22"/>
  <c r="BN106" i="22"/>
  <c r="BF106" i="22"/>
  <c r="DD76" i="22"/>
  <c r="CV76" i="22"/>
  <c r="CL76" i="22"/>
  <c r="CB76" i="22"/>
  <c r="BT76" i="22"/>
  <c r="BJ76" i="22"/>
  <c r="AZ76" i="22"/>
  <c r="DE76" i="22"/>
  <c r="DD106" i="22"/>
  <c r="DC106" i="22"/>
  <c r="DA76" i="22"/>
  <c r="CZ76" i="22"/>
  <c r="CY106" i="22"/>
  <c r="CW76" i="22"/>
  <c r="CV106" i="22"/>
  <c r="CU106" i="22"/>
  <c r="CQ76" i="22"/>
  <c r="CP76" i="22"/>
  <c r="CO106" i="22"/>
  <c r="CM76" i="22"/>
  <c r="CL106" i="22"/>
  <c r="CK106" i="22"/>
  <c r="CI76" i="22"/>
  <c r="CH76" i="22"/>
  <c r="CG106" i="22"/>
  <c r="CC76" i="22"/>
  <c r="CB106" i="22"/>
  <c r="CA106" i="22"/>
  <c r="BY76" i="22"/>
  <c r="BX76" i="22"/>
  <c r="BW106" i="22"/>
  <c r="BU76" i="22"/>
  <c r="BT106" i="22"/>
  <c r="BS106" i="22"/>
  <c r="BO76" i="22"/>
  <c r="BN76" i="22"/>
  <c r="BM106" i="22"/>
  <c r="BK76" i="22"/>
  <c r="BJ106" i="22"/>
  <c r="BI106" i="22"/>
  <c r="BG76" i="22"/>
  <c r="BF76" i="22"/>
  <c r="BE106" i="22"/>
  <c r="BA76" i="22"/>
  <c r="AZ106" i="22"/>
  <c r="AY106" i="22"/>
  <c r="AW76" i="22"/>
  <c r="AV76" i="22"/>
  <c r="AU106" i="22"/>
  <c r="AS76" i="22"/>
  <c r="AR106" i="22"/>
  <c r="AQ106" i="22"/>
  <c r="AM80" i="22"/>
  <c r="AL80" i="22"/>
  <c r="AK106" i="22"/>
  <c r="AI80" i="22"/>
  <c r="AH106" i="22"/>
  <c r="AG106" i="22"/>
  <c r="AE80" i="22"/>
  <c r="AD80" i="22"/>
  <c r="AC106" i="22"/>
  <c r="S61" i="22"/>
  <c r="T61" i="22"/>
  <c r="U61" i="22"/>
  <c r="BA148" i="22" l="1"/>
  <c r="BD142" i="22"/>
  <c r="AC195" i="22"/>
  <c r="AC417" i="22" s="1"/>
  <c r="AC432" i="22" s="1"/>
  <c r="AD109" i="22" s="1"/>
  <c r="AG195" i="22"/>
  <c r="AK195" i="22"/>
  <c r="BG195" i="22"/>
  <c r="BK195" i="22"/>
  <c r="BK417" i="22" s="1"/>
  <c r="BO195" i="22"/>
  <c r="BT195" i="22"/>
  <c r="BX195" i="22"/>
  <c r="CB195" i="22"/>
  <c r="CG195" i="22"/>
  <c r="CG417" i="22" s="1"/>
  <c r="CK195" i="22"/>
  <c r="CO195" i="22"/>
  <c r="AP148" i="22"/>
  <c r="CT148" i="22"/>
  <c r="AD195" i="22"/>
  <c r="AH195" i="22"/>
  <c r="AQ195" i="22"/>
  <c r="AU195" i="22"/>
  <c r="AY195" i="22"/>
  <c r="BC195" i="22"/>
  <c r="BH195" i="22"/>
  <c r="BL195" i="22"/>
  <c r="BP195" i="22"/>
  <c r="BU195" i="22"/>
  <c r="BU417" i="22" s="1"/>
  <c r="BY195" i="22"/>
  <c r="BY417" i="22" s="1"/>
  <c r="CC195" i="22"/>
  <c r="CU195" i="22"/>
  <c r="CY195" i="22"/>
  <c r="DC195" i="22"/>
  <c r="DG195" i="22"/>
  <c r="CF148" i="22"/>
  <c r="BD148" i="22"/>
  <c r="DH148" i="22"/>
  <c r="AE195" i="22"/>
  <c r="AE417" i="22" s="1"/>
  <c r="AI195" i="22"/>
  <c r="AM195" i="22"/>
  <c r="AR195" i="22"/>
  <c r="AR417" i="22" s="1"/>
  <c r="AV195" i="22"/>
  <c r="AV417" i="22" s="1"/>
  <c r="AZ195" i="22"/>
  <c r="BE195" i="22"/>
  <c r="BE417" i="22" s="1"/>
  <c r="BI195" i="22"/>
  <c r="BI417" i="22" s="1"/>
  <c r="BM195" i="22"/>
  <c r="BM417" i="22" s="1"/>
  <c r="CI195" i="22"/>
  <c r="CM195" i="22"/>
  <c r="CQ195" i="22"/>
  <c r="BR148" i="22"/>
  <c r="AF195" i="22"/>
  <c r="AF417" i="22" s="1"/>
  <c r="AJ195" i="22"/>
  <c r="AJ417" i="22" s="1"/>
  <c r="AN195" i="22"/>
  <c r="AS195" i="22"/>
  <c r="AS417" i="22" s="1"/>
  <c r="AW195" i="22"/>
  <c r="AW417" i="22" s="1"/>
  <c r="BA195" i="22"/>
  <c r="BA417" i="22" s="1"/>
  <c r="BS195" i="22"/>
  <c r="BW195" i="22"/>
  <c r="CA195" i="22"/>
  <c r="CE195" i="22"/>
  <c r="CJ195" i="22"/>
  <c r="CJ417" i="22" s="1"/>
  <c r="CN195" i="22"/>
  <c r="CN417" i="22" s="1"/>
  <c r="DA195" i="22"/>
  <c r="AC415" i="22"/>
  <c r="AG415" i="22"/>
  <c r="AK415" i="22"/>
  <c r="AK417" i="22" s="1"/>
  <c r="AM415" i="22"/>
  <c r="BH415" i="22"/>
  <c r="BL415" i="22"/>
  <c r="BP415" i="22"/>
  <c r="BP417" i="22" s="1"/>
  <c r="BU415" i="22"/>
  <c r="BY415" i="22"/>
  <c r="CC415" i="22"/>
  <c r="CH415" i="22"/>
  <c r="CL415" i="22"/>
  <c r="CP415" i="22"/>
  <c r="AL415" i="22"/>
  <c r="BG417" i="22"/>
  <c r="BT417" i="22"/>
  <c r="BX417" i="22"/>
  <c r="CB417" i="22"/>
  <c r="CK417" i="22"/>
  <c r="CO417" i="22"/>
  <c r="AD415" i="22"/>
  <c r="AD417" i="22" s="1"/>
  <c r="AH415" i="22"/>
  <c r="AP274" i="22"/>
  <c r="CT274" i="22"/>
  <c r="AG417" i="22"/>
  <c r="AZ417" i="22"/>
  <c r="AM417" i="22"/>
  <c r="AN417" i="22"/>
  <c r="AI417" i="22"/>
  <c r="AH417" i="22"/>
  <c r="BH417" i="22"/>
  <c r="BL417" i="22"/>
  <c r="CF258" i="22"/>
  <c r="BR179" i="22"/>
  <c r="AP179" i="22"/>
  <c r="CT179" i="22"/>
  <c r="AF80" i="22"/>
  <c r="AF106" i="22"/>
  <c r="AJ80" i="22"/>
  <c r="AJ106" i="22"/>
  <c r="AN80" i="22"/>
  <c r="AN106" i="22"/>
  <c r="AN91" i="22" s="1"/>
  <c r="AT76" i="22"/>
  <c r="AT106" i="22"/>
  <c r="AX76" i="22"/>
  <c r="AX106" i="22"/>
  <c r="BB76" i="22"/>
  <c r="BB106" i="22"/>
  <c r="BH76" i="22"/>
  <c r="BH106" i="22"/>
  <c r="BL76" i="22"/>
  <c r="BL106" i="22"/>
  <c r="BP76" i="22"/>
  <c r="BP106" i="22"/>
  <c r="BV76" i="22"/>
  <c r="BV106" i="22"/>
  <c r="BZ76" i="22"/>
  <c r="BZ106" i="22"/>
  <c r="CD76" i="22"/>
  <c r="CD106" i="22"/>
  <c r="CJ76" i="22"/>
  <c r="CJ106" i="22"/>
  <c r="CN76" i="22"/>
  <c r="CN106" i="22"/>
  <c r="CR76" i="22"/>
  <c r="CR106" i="22"/>
  <c r="CX76" i="22"/>
  <c r="CX106" i="22"/>
  <c r="DB76" i="22"/>
  <c r="DB106" i="22"/>
  <c r="DF76" i="22"/>
  <c r="DF106" i="22"/>
  <c r="AD76" i="22"/>
  <c r="AH76" i="22"/>
  <c r="AL76" i="22"/>
  <c r="AR76" i="22"/>
  <c r="AY76" i="22"/>
  <c r="BI76" i="22"/>
  <c r="BS76" i="22"/>
  <c r="CA76" i="22"/>
  <c r="CK76" i="22"/>
  <c r="CU76" i="22"/>
  <c r="DC76" i="22"/>
  <c r="AG80" i="22"/>
  <c r="AI106" i="22"/>
  <c r="AS106" i="22"/>
  <c r="BA106" i="22"/>
  <c r="BK106" i="22"/>
  <c r="BU106" i="22"/>
  <c r="CC106" i="22"/>
  <c r="CM106" i="22"/>
  <c r="CW106" i="22"/>
  <c r="DE106" i="22"/>
  <c r="AE76" i="22"/>
  <c r="AI76" i="22"/>
  <c r="AM76" i="22"/>
  <c r="AH80" i="22"/>
  <c r="AD106" i="22"/>
  <c r="AL106" i="22"/>
  <c r="AV106" i="22"/>
  <c r="AF76" i="22"/>
  <c r="AJ76" i="22"/>
  <c r="AN76" i="22"/>
  <c r="AU76" i="22"/>
  <c r="BE76" i="22"/>
  <c r="BM76" i="22"/>
  <c r="BW76" i="22"/>
  <c r="CG76" i="22"/>
  <c r="CO76" i="22"/>
  <c r="CY76" i="22"/>
  <c r="AC80" i="22"/>
  <c r="AK80" i="22"/>
  <c r="AE106" i="22"/>
  <c r="AM106" i="22"/>
  <c r="AW106" i="22"/>
  <c r="BG106" i="22"/>
  <c r="BO106" i="22"/>
  <c r="BY106" i="22"/>
  <c r="CI106" i="22"/>
  <c r="CQ106" i="22"/>
  <c r="DA106" i="22"/>
  <c r="AC76" i="22"/>
  <c r="AG76" i="22"/>
  <c r="AK76" i="22"/>
  <c r="AQ76" i="22"/>
  <c r="BD179" i="22"/>
  <c r="CF179" i="22"/>
  <c r="CR195" i="22"/>
  <c r="CR417" i="22" s="1"/>
  <c r="CV195" i="22"/>
  <c r="CZ195" i="22"/>
  <c r="DD195" i="22"/>
  <c r="DH179" i="22"/>
  <c r="AO195" i="22"/>
  <c r="AO415" i="22"/>
  <c r="AP258" i="22"/>
  <c r="CS415" i="22"/>
  <c r="CT258" i="22"/>
  <c r="BD274" i="22"/>
  <c r="DH274" i="22"/>
  <c r="CF320" i="22"/>
  <c r="AP386" i="22"/>
  <c r="BR404" i="22"/>
  <c r="BQ195" i="22"/>
  <c r="CS195" i="22"/>
  <c r="AQ415" i="22"/>
  <c r="AQ417" i="22" s="1"/>
  <c r="AU415" i="22"/>
  <c r="AU417" i="22" s="1"/>
  <c r="AY415" i="22"/>
  <c r="AY417" i="22" s="1"/>
  <c r="BC415" i="22"/>
  <c r="BD258" i="22"/>
  <c r="DH258" i="22"/>
  <c r="BR274" i="22"/>
  <c r="BD299" i="22"/>
  <c r="DH299" i="22"/>
  <c r="AP354" i="22"/>
  <c r="CF354" i="22"/>
  <c r="CT354" i="22"/>
  <c r="AP371" i="22"/>
  <c r="BD371" i="22"/>
  <c r="CT371" i="22"/>
  <c r="DH371" i="22"/>
  <c r="AL195" i="22"/>
  <c r="AT195" i="22"/>
  <c r="AT417" i="22" s="1"/>
  <c r="AX195" i="22"/>
  <c r="AX417" i="22" s="1"/>
  <c r="BB195" i="22"/>
  <c r="BB417" i="22" s="1"/>
  <c r="BF195" i="22"/>
  <c r="BF417" i="22" s="1"/>
  <c r="BJ195" i="22"/>
  <c r="BJ417" i="22" s="1"/>
  <c r="BN195" i="22"/>
  <c r="BN417" i="22" s="1"/>
  <c r="BV195" i="22"/>
  <c r="BV417" i="22" s="1"/>
  <c r="BZ195" i="22"/>
  <c r="BZ417" i="22" s="1"/>
  <c r="CD195" i="22"/>
  <c r="CD417" i="22" s="1"/>
  <c r="CH195" i="22"/>
  <c r="CL195" i="22"/>
  <c r="CL417" i="22" s="1"/>
  <c r="CP195" i="22"/>
  <c r="CP417" i="22" s="1"/>
  <c r="CX195" i="22"/>
  <c r="CX417" i="22" s="1"/>
  <c r="DB195" i="22"/>
  <c r="DB417" i="22" s="1"/>
  <c r="DF195" i="22"/>
  <c r="DF417" i="22" s="1"/>
  <c r="BR258" i="22"/>
  <c r="BQ415" i="22"/>
  <c r="CF274" i="22"/>
  <c r="BR299" i="22"/>
  <c r="BD320" i="22"/>
  <c r="DH320" i="22"/>
  <c r="AP404" i="22"/>
  <c r="CT404" i="22"/>
  <c r="CT413" i="22"/>
  <c r="CW415" i="22"/>
  <c r="CW417" i="22" s="1"/>
  <c r="DA415" i="22"/>
  <c r="DA417" i="22" s="1"/>
  <c r="DE415" i="22"/>
  <c r="DE417" i="22" s="1"/>
  <c r="CF299" i="22"/>
  <c r="BD354" i="22"/>
  <c r="BR354" i="22"/>
  <c r="DH354" i="22"/>
  <c r="BR371" i="22"/>
  <c r="CF371" i="22"/>
  <c r="CF386" i="22"/>
  <c r="CV415" i="22"/>
  <c r="CZ415" i="22"/>
  <c r="DD415" i="22"/>
  <c r="BR386" i="22"/>
  <c r="BO415" i="22"/>
  <c r="BS415" i="22"/>
  <c r="BS417" i="22" s="1"/>
  <c r="BW415" i="22"/>
  <c r="BW417" i="22" s="1"/>
  <c r="CA415" i="22"/>
  <c r="CA417" i="22" s="1"/>
  <c r="CE415" i="22"/>
  <c r="CI415" i="22"/>
  <c r="CM415" i="22"/>
  <c r="CQ415" i="22"/>
  <c r="CU415" i="22"/>
  <c r="CY415" i="22"/>
  <c r="DC415" i="22"/>
  <c r="DC417" i="22" s="1"/>
  <c r="DG415" i="22"/>
  <c r="CT386" i="22"/>
  <c r="DH413" i="22"/>
  <c r="AM91" i="22" l="1"/>
  <c r="BO417" i="22"/>
  <c r="CC417" i="22"/>
  <c r="CQ417" i="22"/>
  <c r="CM417" i="22"/>
  <c r="CY417" i="22"/>
  <c r="CI417" i="22"/>
  <c r="CU417" i="22"/>
  <c r="CH417" i="22"/>
  <c r="AL417" i="22"/>
  <c r="AD432" i="22"/>
  <c r="AD433" i="22" s="1"/>
  <c r="AP415" i="22"/>
  <c r="AC433" i="22"/>
  <c r="DH415" i="22"/>
  <c r="DD417" i="22"/>
  <c r="CF195" i="22"/>
  <c r="CF415" i="22"/>
  <c r="BD415" i="22"/>
  <c r="CT195" i="22"/>
  <c r="CS417" i="22"/>
  <c r="CT415" i="22"/>
  <c r="BQ417" i="22"/>
  <c r="BR417" i="22" s="1"/>
  <c r="BR195" i="22"/>
  <c r="DH195" i="22"/>
  <c r="BR415" i="22"/>
  <c r="CZ417" i="22"/>
  <c r="CE417" i="22"/>
  <c r="CF417" i="22" s="1"/>
  <c r="DG417" i="22"/>
  <c r="BD195" i="22"/>
  <c r="AP195" i="22"/>
  <c r="AO417" i="22"/>
  <c r="AP417" i="22" s="1"/>
  <c r="CV417" i="22"/>
  <c r="AL91" i="22"/>
  <c r="AK91" i="22" s="1"/>
  <c r="AJ91" i="22" s="1"/>
  <c r="AI91" i="22" s="1"/>
  <c r="AH91" i="22" s="1"/>
  <c r="AG91" i="22" s="1"/>
  <c r="AF91" i="22" s="1"/>
  <c r="AE91" i="22" s="1"/>
  <c r="AD91" i="22" s="1"/>
  <c r="AC91" i="22" s="1"/>
  <c r="BC417" i="22"/>
  <c r="BD417" i="22" s="1"/>
  <c r="CT417" i="22" l="1"/>
  <c r="AE109" i="22"/>
  <c r="AE432" i="22" s="1"/>
  <c r="AE433" i="22" s="1"/>
  <c r="AF109" i="22"/>
  <c r="AF432" i="22" s="1"/>
  <c r="DH417" i="22"/>
  <c r="AF433" i="22" l="1"/>
  <c r="AG109" i="22"/>
  <c r="AG432" i="22" s="1"/>
  <c r="AG433" i="22" l="1"/>
  <c r="AH109" i="22"/>
  <c r="AH432" i="22" s="1"/>
  <c r="AH433" i="22" l="1"/>
  <c r="AI109" i="22"/>
  <c r="AI432" i="22" s="1"/>
  <c r="AI433" i="22" l="1"/>
  <c r="AJ109" i="22"/>
  <c r="AJ432" i="22" s="1"/>
  <c r="AJ433" i="22" l="1"/>
  <c r="AK109" i="22"/>
  <c r="AK432" i="22" s="1"/>
  <c r="AK433" i="22" l="1"/>
  <c r="AL109" i="22"/>
  <c r="AL432" i="22" s="1"/>
  <c r="AL433" i="22" l="1"/>
  <c r="AM109" i="22"/>
  <c r="AM432" i="22" s="1"/>
  <c r="AM433" i="22" l="1"/>
  <c r="AN109" i="22"/>
  <c r="AN432" i="22" s="1"/>
  <c r="AN433" i="22" l="1"/>
  <c r="AQ109" i="22"/>
  <c r="AQ432" i="22" s="1"/>
  <c r="AQ433" i="22" l="1"/>
  <c r="AR109" i="22"/>
  <c r="AR432" i="22" s="1"/>
  <c r="AR433" i="22" l="1"/>
  <c r="AS109" i="22"/>
  <c r="AS432" i="22" s="1"/>
  <c r="AS433" i="22" l="1"/>
  <c r="AT109" i="22"/>
  <c r="AT432" i="22" s="1"/>
  <c r="AT433" i="22" l="1"/>
  <c r="AU109" i="22"/>
  <c r="AU432" i="22" s="1"/>
  <c r="AU433" i="22" l="1"/>
  <c r="AV109" i="22"/>
  <c r="AV432" i="22" s="1"/>
  <c r="AV433" i="22" l="1"/>
  <c r="AW109" i="22"/>
  <c r="AW432" i="22" s="1"/>
  <c r="AW433" i="22" l="1"/>
  <c r="AX109" i="22"/>
  <c r="AX432" i="22" s="1"/>
  <c r="AX433" i="22" l="1"/>
  <c r="AY109" i="22"/>
  <c r="AY432" i="22" s="1"/>
  <c r="AY433" i="22" l="1"/>
  <c r="AZ109" i="22"/>
  <c r="AZ432" i="22" s="1"/>
  <c r="AZ433" i="22" l="1"/>
  <c r="BA109" i="22"/>
  <c r="BA432" i="22" s="1"/>
  <c r="BA433" i="22" l="1"/>
  <c r="BB109" i="22"/>
  <c r="BB432" i="22" s="1"/>
  <c r="BB433" i="22" l="1"/>
  <c r="BE109" i="22"/>
  <c r="BE432" i="22" s="1"/>
  <c r="BE433" i="22" l="1"/>
  <c r="BF109" i="22"/>
  <c r="BF432" i="22" s="1"/>
  <c r="BF433" i="22" l="1"/>
  <c r="BG109" i="22"/>
  <c r="BG432" i="22" s="1"/>
  <c r="BG433" i="22" l="1"/>
  <c r="BH109" i="22"/>
  <c r="BH432" i="22" s="1"/>
  <c r="BH433" i="22" l="1"/>
  <c r="BI109" i="22"/>
  <c r="BI432" i="22" s="1"/>
  <c r="BI433" i="22" l="1"/>
  <c r="BJ109" i="22"/>
  <c r="BJ432" i="22" s="1"/>
  <c r="BJ433" i="22" l="1"/>
  <c r="BK109" i="22"/>
  <c r="BK432" i="22" s="1"/>
  <c r="BK433" i="22" l="1"/>
  <c r="BL109" i="22"/>
  <c r="BL432" i="22" s="1"/>
  <c r="BL433" i="22" l="1"/>
  <c r="BM109" i="22"/>
  <c r="BM432" i="22" s="1"/>
  <c r="BM433" i="22" l="1"/>
  <c r="BN109" i="22"/>
  <c r="BN432" i="22" s="1"/>
  <c r="BN433" i="22" l="1"/>
  <c r="BO109" i="22"/>
  <c r="BO432" i="22" s="1"/>
  <c r="BO433" i="22" l="1"/>
  <c r="BP109" i="22"/>
  <c r="BP432" i="22" s="1"/>
  <c r="BP433" i="22" l="1"/>
  <c r="BS109" i="22"/>
  <c r="BS432" i="22" s="1"/>
  <c r="BS433" i="22" l="1"/>
  <c r="BT109" i="22"/>
  <c r="BT432" i="22" s="1"/>
  <c r="BT433" i="22" l="1"/>
  <c r="BU109" i="22"/>
  <c r="BU432" i="22" s="1"/>
  <c r="BU433" i="22" l="1"/>
  <c r="BV109" i="22"/>
  <c r="BV432" i="22" s="1"/>
  <c r="BV433" i="22" l="1"/>
  <c r="BW109" i="22"/>
  <c r="BW432" i="22" s="1"/>
  <c r="BW433" i="22" l="1"/>
  <c r="BX109" i="22"/>
  <c r="BX432" i="22" s="1"/>
  <c r="BX433" i="22" l="1"/>
  <c r="BY109" i="22"/>
  <c r="BY432" i="22" s="1"/>
  <c r="BY433" i="22" l="1"/>
  <c r="BZ109" i="22"/>
  <c r="BZ432" i="22" s="1"/>
  <c r="BZ433" i="22" l="1"/>
  <c r="CA109" i="22"/>
  <c r="CA432" i="22" s="1"/>
  <c r="CA433" i="22" l="1"/>
  <c r="CB109" i="22"/>
  <c r="CB432" i="22" s="1"/>
  <c r="CB433" i="22" l="1"/>
  <c r="CC109" i="22"/>
  <c r="CC432" i="22" s="1"/>
  <c r="CC433" i="22" l="1"/>
  <c r="CD109" i="22"/>
  <c r="CD432" i="22" s="1"/>
  <c r="CD433" i="22" l="1"/>
  <c r="CG109" i="22"/>
  <c r="CG432" i="22" s="1"/>
  <c r="CG433" i="22" l="1"/>
  <c r="CH109" i="22"/>
  <c r="CH432" i="22" s="1"/>
  <c r="CH433" i="22" l="1"/>
  <c r="CI109" i="22"/>
  <c r="CI432" i="22" s="1"/>
  <c r="CI433" i="22" l="1"/>
  <c r="CJ109" i="22"/>
  <c r="CJ432" i="22" s="1"/>
  <c r="CJ433" i="22" l="1"/>
  <c r="CK109" i="22"/>
  <c r="CK432" i="22" s="1"/>
  <c r="CK433" i="22" l="1"/>
  <c r="CL109" i="22"/>
  <c r="CL432" i="22" s="1"/>
  <c r="CL433" i="22" l="1"/>
  <c r="CM109" i="22"/>
  <c r="CM432" i="22" s="1"/>
  <c r="CM433" i="22" l="1"/>
  <c r="CN109" i="22"/>
  <c r="CN432" i="22" s="1"/>
  <c r="CN433" i="22" l="1"/>
  <c r="CO109" i="22"/>
  <c r="CO432" i="22" s="1"/>
  <c r="CO433" i="22" l="1"/>
  <c r="CP109" i="22"/>
  <c r="CP432" i="22" s="1"/>
  <c r="CP433" i="22" l="1"/>
  <c r="CQ109" i="22"/>
  <c r="CQ432" i="22" s="1"/>
  <c r="CQ433" i="22" l="1"/>
  <c r="CR109" i="22"/>
  <c r="CR432" i="22" s="1"/>
  <c r="CR433" i="22" l="1"/>
  <c r="CU109" i="22"/>
  <c r="CU432" i="22" s="1"/>
  <c r="CU433" i="22" l="1"/>
  <c r="CV109" i="22"/>
  <c r="CV432" i="22" s="1"/>
  <c r="CV433" i="22" l="1"/>
  <c r="CW109" i="22"/>
  <c r="CW432" i="22" s="1"/>
  <c r="CW433" i="22" l="1"/>
  <c r="CX109" i="22"/>
  <c r="CX432" i="22" s="1"/>
  <c r="CX433" i="22" l="1"/>
  <c r="CY109" i="22"/>
  <c r="CY432" i="22" s="1"/>
  <c r="CY433" i="22" l="1"/>
  <c r="CZ109" i="22"/>
  <c r="CZ432" i="22" s="1"/>
  <c r="CZ433" i="22" l="1"/>
  <c r="DA109" i="22"/>
  <c r="DA432" i="22" s="1"/>
  <c r="DA433" i="22" l="1"/>
  <c r="DB109" i="22"/>
  <c r="DB432" i="22" s="1"/>
  <c r="DB433" i="22" l="1"/>
  <c r="DC109" i="22"/>
  <c r="DC432" i="22" s="1"/>
  <c r="DC433" i="22" l="1"/>
  <c r="DD109" i="22"/>
  <c r="DD432" i="22" s="1"/>
  <c r="DD433" i="22" l="1"/>
  <c r="DE109" i="22"/>
  <c r="DE432" i="22" s="1"/>
  <c r="DE433" i="22" l="1"/>
  <c r="DF109" i="22"/>
  <c r="DF432" i="22" s="1"/>
  <c r="DF433" i="22" s="1"/>
  <c r="I480" i="17" l="1"/>
  <c r="I479" i="17"/>
  <c r="I456" i="17"/>
  <c r="I455" i="17"/>
  <c r="I454" i="17"/>
  <c r="I453" i="17"/>
  <c r="I452" i="17"/>
  <c r="I451" i="17"/>
  <c r="I449" i="17"/>
  <c r="I448" i="17"/>
  <c r="I447" i="17"/>
  <c r="I446" i="17"/>
  <c r="I445" i="17"/>
  <c r="I444" i="17"/>
  <c r="I443" i="17"/>
  <c r="I442" i="17"/>
  <c r="I441" i="17"/>
  <c r="I440" i="17"/>
  <c r="I439" i="17"/>
  <c r="I438" i="17"/>
  <c r="I437" i="17"/>
  <c r="I435" i="17"/>
  <c r="I434" i="17"/>
  <c r="I433" i="17"/>
  <c r="I432" i="17"/>
  <c r="I431" i="17"/>
  <c r="I430" i="17"/>
  <c r="I428" i="17"/>
  <c r="I427" i="17"/>
  <c r="I425" i="17"/>
  <c r="I424" i="17"/>
  <c r="I423" i="17"/>
  <c r="I422" i="17"/>
  <c r="I421" i="17"/>
  <c r="I419" i="17"/>
  <c r="I418" i="17"/>
  <c r="I417" i="17"/>
  <c r="I416" i="17"/>
  <c r="I415" i="17"/>
  <c r="I414" i="17"/>
  <c r="I413" i="17"/>
  <c r="I412" i="17"/>
  <c r="I411" i="17"/>
  <c r="I406" i="17"/>
  <c r="I405" i="17"/>
  <c r="I404" i="17"/>
  <c r="I403" i="17"/>
  <c r="I402" i="17"/>
  <c r="I401" i="17"/>
  <c r="I400" i="17"/>
  <c r="I398" i="17"/>
  <c r="I397" i="17"/>
  <c r="I396" i="17"/>
  <c r="I395" i="17"/>
  <c r="I376" i="17"/>
  <c r="I375" i="17"/>
  <c r="I373" i="17"/>
  <c r="I372" i="17"/>
  <c r="I370" i="17"/>
  <c r="I369" i="17"/>
  <c r="I368" i="17"/>
  <c r="I366" i="17"/>
  <c r="I365" i="17"/>
  <c r="I364" i="17"/>
  <c r="I363" i="17"/>
  <c r="I362" i="17"/>
  <c r="I355" i="17"/>
  <c r="I354" i="17"/>
  <c r="I353" i="17"/>
  <c r="I351" i="17"/>
  <c r="I350" i="17"/>
  <c r="I349" i="17"/>
  <c r="I348" i="17"/>
  <c r="I342" i="17"/>
  <c r="I341" i="17"/>
  <c r="I327" i="17"/>
  <c r="I326" i="17"/>
  <c r="I325" i="17"/>
  <c r="I307" i="17"/>
  <c r="I306" i="17"/>
  <c r="I305" i="17"/>
  <c r="I304" i="17"/>
  <c r="I303" i="17"/>
  <c r="I301" i="17"/>
  <c r="I300" i="17"/>
  <c r="I299" i="17"/>
  <c r="I298" i="17"/>
  <c r="I295" i="17"/>
  <c r="I294" i="17"/>
  <c r="I293" i="17"/>
  <c r="I292" i="17"/>
  <c r="I289" i="17"/>
  <c r="I288" i="17"/>
  <c r="I287" i="17"/>
  <c r="I286" i="17"/>
  <c r="I285" i="17"/>
  <c r="I284" i="17"/>
  <c r="I283" i="17"/>
  <c r="I272" i="17"/>
  <c r="I271" i="17"/>
  <c r="I269" i="17"/>
  <c r="I268" i="17"/>
  <c r="I267" i="17"/>
  <c r="I265" i="17"/>
  <c r="I264" i="17"/>
  <c r="I263" i="17"/>
  <c r="I145" i="17"/>
  <c r="I144" i="17"/>
  <c r="I143" i="17"/>
  <c r="I104" i="17"/>
  <c r="I103" i="17"/>
  <c r="I97" i="17"/>
  <c r="I96" i="17"/>
  <c r="I95" i="17"/>
  <c r="I94" i="17"/>
  <c r="I93" i="17"/>
  <c r="I153" i="17" l="1"/>
  <c r="F153" i="17"/>
  <c r="I152" i="17"/>
  <c r="F152" i="17"/>
  <c r="I151" i="17"/>
  <c r="F151" i="17"/>
  <c r="I150" i="17"/>
  <c r="F150" i="17"/>
  <c r="I142" i="17"/>
  <c r="F142" i="17"/>
  <c r="I141" i="17"/>
  <c r="F141" i="17"/>
  <c r="I140" i="17"/>
  <c r="F140" i="17"/>
  <c r="I139" i="17"/>
  <c r="F139" i="17"/>
  <c r="I137" i="17"/>
  <c r="F137" i="17"/>
  <c r="I105" i="17" l="1"/>
  <c r="F105" i="17"/>
  <c r="I102" i="17"/>
  <c r="F102" i="17"/>
  <c r="I101" i="17"/>
  <c r="F101" i="17"/>
  <c r="I100" i="17"/>
  <c r="F100" i="17"/>
  <c r="I99" i="17"/>
  <c r="F99" i="17"/>
  <c r="I98" i="17"/>
  <c r="F98" i="17"/>
  <c r="I92" i="17"/>
  <c r="F92" i="17"/>
  <c r="I91" i="17"/>
  <c r="F91" i="17"/>
  <c r="I90" i="17"/>
  <c r="F90" i="17"/>
  <c r="I89" i="17"/>
  <c r="F89" i="17"/>
  <c r="I88" i="17"/>
  <c r="F88" i="17"/>
  <c r="I114" i="17"/>
  <c r="F114" i="17"/>
  <c r="I113" i="17"/>
  <c r="F113" i="17"/>
  <c r="I112" i="17"/>
  <c r="F112" i="17"/>
  <c r="I111" i="17"/>
  <c r="F111" i="17"/>
  <c r="I126" i="17"/>
  <c r="F126" i="17"/>
  <c r="I125" i="17"/>
  <c r="F125" i="17"/>
  <c r="I124" i="17"/>
  <c r="F124" i="17"/>
  <c r="I123" i="17"/>
  <c r="F123" i="17"/>
  <c r="I122" i="17"/>
  <c r="F122" i="17"/>
  <c r="I121" i="17"/>
  <c r="F121" i="17"/>
  <c r="I120" i="17"/>
  <c r="F120" i="17"/>
  <c r="I160" i="17"/>
  <c r="F160" i="17"/>
  <c r="I159" i="17"/>
  <c r="F159" i="17"/>
  <c r="I158" i="17"/>
  <c r="F158" i="17"/>
  <c r="I157" i="17"/>
  <c r="F157" i="17"/>
  <c r="I156" i="17"/>
  <c r="F156" i="17"/>
  <c r="I155" i="17"/>
  <c r="F155" i="17"/>
  <c r="I154" i="17"/>
  <c r="F154" i="17"/>
  <c r="I149" i="17"/>
  <c r="F149" i="17"/>
  <c r="I148" i="17"/>
  <c r="F148" i="17"/>
  <c r="I147" i="17"/>
  <c r="F147" i="17"/>
  <c r="I146" i="17"/>
  <c r="F146" i="17"/>
  <c r="I138" i="17"/>
  <c r="F138" i="17"/>
  <c r="I136" i="17"/>
  <c r="F136" i="17"/>
  <c r="I135" i="17"/>
  <c r="F135" i="17"/>
  <c r="I134" i="17"/>
  <c r="F134" i="17"/>
  <c r="I133" i="17"/>
  <c r="F133" i="17"/>
  <c r="I132" i="17"/>
  <c r="F132" i="17"/>
  <c r="I168" i="17"/>
  <c r="F168" i="17"/>
  <c r="I167" i="17"/>
  <c r="F167" i="17"/>
  <c r="I166" i="17"/>
  <c r="F166" i="17"/>
  <c r="I174" i="17"/>
  <c r="F174" i="17"/>
  <c r="I239" i="17"/>
  <c r="F239" i="17"/>
  <c r="I238" i="17"/>
  <c r="F238" i="17"/>
  <c r="I237" i="17"/>
  <c r="F237" i="17"/>
  <c r="I236" i="17"/>
  <c r="F236" i="17"/>
  <c r="I235" i="17"/>
  <c r="F235" i="17"/>
  <c r="I234" i="17"/>
  <c r="F234" i="17"/>
  <c r="I233" i="17"/>
  <c r="F233" i="17"/>
  <c r="I232" i="17"/>
  <c r="F232" i="17"/>
  <c r="I231" i="17"/>
  <c r="F231" i="17"/>
  <c r="I230" i="17"/>
  <c r="F230" i="17"/>
  <c r="I229" i="17"/>
  <c r="F229" i="17"/>
  <c r="I228" i="17"/>
  <c r="F228" i="17"/>
  <c r="I227" i="17"/>
  <c r="F227" i="17"/>
  <c r="I226" i="17"/>
  <c r="F226" i="17"/>
  <c r="I225" i="17"/>
  <c r="F225" i="17"/>
  <c r="I224" i="17"/>
  <c r="F224" i="17"/>
  <c r="I223" i="17"/>
  <c r="F223" i="17"/>
  <c r="I222" i="17"/>
  <c r="F222" i="17"/>
  <c r="I221" i="17"/>
  <c r="F221" i="17"/>
  <c r="I220" i="17"/>
  <c r="F220" i="17"/>
  <c r="I219" i="17"/>
  <c r="F219" i="17"/>
  <c r="I218" i="17"/>
  <c r="F218" i="17"/>
  <c r="I217" i="17"/>
  <c r="F217" i="17"/>
  <c r="I216" i="17"/>
  <c r="F216" i="17"/>
  <c r="I215" i="17"/>
  <c r="F215" i="17"/>
  <c r="I214" i="17"/>
  <c r="F214" i="17"/>
  <c r="I213" i="17"/>
  <c r="F213" i="17"/>
  <c r="I212" i="17"/>
  <c r="F212" i="17"/>
  <c r="I211" i="17"/>
  <c r="F211" i="17"/>
  <c r="I210" i="17"/>
  <c r="F210" i="17"/>
  <c r="I209" i="17"/>
  <c r="F209" i="17"/>
  <c r="I208" i="17"/>
  <c r="F208" i="17"/>
  <c r="I207" i="17"/>
  <c r="F207" i="17"/>
  <c r="I206" i="17"/>
  <c r="F206" i="17"/>
  <c r="I205" i="17"/>
  <c r="F205" i="17"/>
  <c r="I204" i="17"/>
  <c r="F204" i="17"/>
  <c r="I203" i="17"/>
  <c r="F203" i="17"/>
  <c r="I202" i="17"/>
  <c r="F202" i="17"/>
  <c r="I201" i="17"/>
  <c r="F201" i="17"/>
  <c r="I200" i="17"/>
  <c r="F200" i="17"/>
  <c r="I199" i="17"/>
  <c r="F199" i="17"/>
  <c r="I198" i="17"/>
  <c r="F198" i="17"/>
  <c r="I197" i="17"/>
  <c r="F197" i="17"/>
  <c r="I196" i="17"/>
  <c r="F196" i="17"/>
  <c r="I195" i="17"/>
  <c r="F195" i="17"/>
  <c r="I194" i="17"/>
  <c r="F194" i="17"/>
  <c r="I193" i="17"/>
  <c r="F193" i="17"/>
  <c r="I192" i="17"/>
  <c r="F192" i="17"/>
  <c r="I191" i="17"/>
  <c r="F191" i="17"/>
  <c r="I190" i="17"/>
  <c r="F190" i="17"/>
  <c r="I189" i="17"/>
  <c r="F189" i="17"/>
  <c r="I188" i="17"/>
  <c r="F188" i="17"/>
  <c r="I187" i="17"/>
  <c r="F187" i="17"/>
  <c r="I186" i="17"/>
  <c r="F186" i="17"/>
  <c r="I185" i="17"/>
  <c r="F185" i="17"/>
  <c r="I184" i="17"/>
  <c r="F184" i="17"/>
  <c r="I255" i="17"/>
  <c r="F255" i="17"/>
  <c r="I254" i="17"/>
  <c r="F254" i="17"/>
  <c r="I253" i="17"/>
  <c r="F253" i="17"/>
  <c r="I252" i="17"/>
  <c r="F252" i="17"/>
  <c r="I251" i="17"/>
  <c r="F251" i="17"/>
  <c r="I250" i="17"/>
  <c r="F250" i="17"/>
  <c r="I249" i="17"/>
  <c r="F249" i="17"/>
  <c r="I248" i="17"/>
  <c r="F248" i="17"/>
  <c r="I247" i="17"/>
  <c r="F247" i="17"/>
  <c r="I246" i="17"/>
  <c r="F246" i="17"/>
  <c r="I245" i="17"/>
  <c r="F245" i="17"/>
  <c r="I308" i="17"/>
  <c r="I302" i="17"/>
  <c r="I297" i="17"/>
  <c r="I296" i="17"/>
  <c r="I291" i="17"/>
  <c r="I290" i="17"/>
  <c r="I282" i="17"/>
  <c r="I281" i="17"/>
  <c r="I280" i="17"/>
  <c r="I279" i="17"/>
  <c r="I278" i="17"/>
  <c r="I277" i="17"/>
  <c r="I276" i="17"/>
  <c r="I275" i="17"/>
  <c r="I274" i="17"/>
  <c r="I273" i="17"/>
  <c r="I270" i="17"/>
  <c r="I266" i="17"/>
  <c r="I262" i="17"/>
  <c r="I261" i="17"/>
  <c r="I332" i="17"/>
  <c r="F332" i="17"/>
  <c r="I331" i="17"/>
  <c r="F331" i="17"/>
  <c r="I330" i="17"/>
  <c r="F330" i="17"/>
  <c r="I329" i="17"/>
  <c r="F329" i="17"/>
  <c r="I328" i="17"/>
  <c r="F328" i="17"/>
  <c r="I324" i="17"/>
  <c r="F324" i="17"/>
  <c r="I323" i="17"/>
  <c r="F323" i="17"/>
  <c r="I322" i="17"/>
  <c r="F322" i="17"/>
  <c r="I321" i="17"/>
  <c r="F321" i="17"/>
  <c r="I320" i="17"/>
  <c r="F320" i="17"/>
  <c r="I319" i="17"/>
  <c r="F319" i="17"/>
  <c r="I318" i="17"/>
  <c r="F318" i="17"/>
  <c r="I317" i="17"/>
  <c r="F317" i="17"/>
  <c r="I316" i="17"/>
  <c r="F316" i="17"/>
  <c r="I315" i="17"/>
  <c r="F315" i="17"/>
  <c r="I314" i="17"/>
  <c r="F314" i="17"/>
  <c r="I387" i="17"/>
  <c r="F387" i="17"/>
  <c r="I386" i="17"/>
  <c r="F386" i="17"/>
  <c r="I385" i="17"/>
  <c r="F385" i="17"/>
  <c r="I384" i="17"/>
  <c r="F384" i="17"/>
  <c r="I383" i="17"/>
  <c r="F383" i="17"/>
  <c r="I382" i="17"/>
  <c r="F382" i="17"/>
  <c r="I381" i="17"/>
  <c r="F381" i="17"/>
  <c r="I380" i="17"/>
  <c r="F380" i="17"/>
  <c r="I379" i="17"/>
  <c r="F379" i="17"/>
  <c r="I378" i="17"/>
  <c r="F378" i="17"/>
  <c r="I377" i="17"/>
  <c r="F377" i="17"/>
  <c r="I374" i="17"/>
  <c r="F374" i="17"/>
  <c r="I371" i="17"/>
  <c r="F371" i="17"/>
  <c r="I367" i="17"/>
  <c r="F367" i="17"/>
  <c r="I361" i="17"/>
  <c r="F361" i="17"/>
  <c r="I360" i="17"/>
  <c r="F360" i="17"/>
  <c r="I359" i="17"/>
  <c r="F359" i="17"/>
  <c r="I358" i="17"/>
  <c r="F358" i="17"/>
  <c r="I357" i="17"/>
  <c r="F357" i="17"/>
  <c r="I356" i="17"/>
  <c r="F356" i="17"/>
  <c r="I352" i="17"/>
  <c r="F352" i="17"/>
  <c r="I347" i="17"/>
  <c r="F347" i="17"/>
  <c r="I346" i="17"/>
  <c r="F346" i="17"/>
  <c r="I345" i="17"/>
  <c r="F345" i="17"/>
  <c r="I344" i="17"/>
  <c r="F344" i="17"/>
  <c r="I343" i="17"/>
  <c r="F343" i="17"/>
  <c r="I340" i="17"/>
  <c r="F340" i="17"/>
  <c r="I339" i="17"/>
  <c r="F339" i="17"/>
  <c r="I338" i="17"/>
  <c r="F338" i="17"/>
  <c r="I450" i="17"/>
  <c r="F450" i="17"/>
  <c r="I436" i="17"/>
  <c r="F436" i="17"/>
  <c r="I429" i="17"/>
  <c r="F429" i="17"/>
  <c r="I426" i="17"/>
  <c r="F426" i="17"/>
  <c r="I420" i="17"/>
  <c r="F420" i="17"/>
  <c r="I410" i="17"/>
  <c r="F410" i="17"/>
  <c r="I409" i="17"/>
  <c r="F409" i="17"/>
  <c r="I408" i="17"/>
  <c r="F408" i="17"/>
  <c r="I407" i="17"/>
  <c r="F407" i="17"/>
  <c r="I399" i="17"/>
  <c r="F399" i="17"/>
  <c r="I394" i="17"/>
  <c r="F394" i="17"/>
  <c r="I393" i="17"/>
  <c r="F393" i="17"/>
  <c r="I471" i="17"/>
  <c r="F471" i="17"/>
  <c r="I470" i="17"/>
  <c r="F470" i="17"/>
  <c r="I469" i="17"/>
  <c r="F469" i="17"/>
  <c r="I468" i="17"/>
  <c r="F468" i="17"/>
  <c r="I467" i="17"/>
  <c r="F467" i="17"/>
  <c r="I466" i="17"/>
  <c r="F466" i="17"/>
  <c r="I465" i="17"/>
  <c r="F465" i="17"/>
  <c r="I464" i="17"/>
  <c r="F464" i="17"/>
  <c r="I463" i="17"/>
  <c r="F463" i="17"/>
  <c r="I462" i="17"/>
  <c r="F462" i="17"/>
  <c r="F491" i="17"/>
  <c r="F490" i="17"/>
  <c r="F489" i="17"/>
  <c r="F488" i="17"/>
  <c r="F487" i="17"/>
  <c r="F486" i="17"/>
  <c r="F485" i="17"/>
  <c r="F484" i="17"/>
  <c r="F483" i="17"/>
  <c r="F482" i="17"/>
  <c r="F481" i="17"/>
  <c r="F478" i="17"/>
  <c r="F477" i="17"/>
  <c r="F500" i="17"/>
  <c r="F499" i="17"/>
  <c r="F498" i="17"/>
  <c r="F497" i="17"/>
  <c r="I82" i="17" l="1"/>
  <c r="F496" i="17"/>
  <c r="F476" i="17"/>
  <c r="F461" i="17"/>
  <c r="F392" i="17"/>
  <c r="F337" i="17"/>
  <c r="F313" i="17"/>
  <c r="F244" i="17"/>
  <c r="F183" i="17"/>
  <c r="F173" i="17"/>
  <c r="F165" i="17"/>
  <c r="F131" i="17"/>
  <c r="F119" i="17"/>
  <c r="F110" i="17"/>
  <c r="F87" i="17"/>
  <c r="C502" i="17"/>
  <c r="C29" i="17" s="1"/>
  <c r="C493" i="17"/>
  <c r="C28" i="17" s="1"/>
  <c r="C473" i="17"/>
  <c r="C27" i="17" s="1"/>
  <c r="C458" i="17"/>
  <c r="C26" i="17" s="1"/>
  <c r="C389" i="17"/>
  <c r="C25" i="17" s="1"/>
  <c r="C334" i="17"/>
  <c r="C24" i="17" s="1"/>
  <c r="C310" i="17"/>
  <c r="C23" i="17" s="1"/>
  <c r="C257" i="17"/>
  <c r="C22" i="17" s="1"/>
  <c r="C241" i="17"/>
  <c r="C21" i="17" s="1"/>
  <c r="C176" i="17"/>
  <c r="C17" i="17" s="1"/>
  <c r="C170" i="17"/>
  <c r="C16" i="17" s="1"/>
  <c r="C162" i="17"/>
  <c r="C15" i="17" s="1"/>
  <c r="C128" i="17"/>
  <c r="C14" i="17" s="1"/>
  <c r="C116" i="17"/>
  <c r="C13" i="17" s="1"/>
  <c r="C107" i="17"/>
  <c r="C12" i="17" s="1"/>
  <c r="D502" i="17"/>
  <c r="D29" i="17" s="1"/>
  <c r="D493" i="17"/>
  <c r="D28" i="17" s="1"/>
  <c r="D473" i="17"/>
  <c r="D27" i="17" s="1"/>
  <c r="D458" i="17"/>
  <c r="D26" i="17" s="1"/>
  <c r="D389" i="17"/>
  <c r="D25" i="17" s="1"/>
  <c r="D334" i="17"/>
  <c r="D24" i="17" s="1"/>
  <c r="D310" i="17"/>
  <c r="D23" i="17" s="1"/>
  <c r="D257" i="17"/>
  <c r="D22" i="17" s="1"/>
  <c r="D241" i="17"/>
  <c r="D21" i="17" s="1"/>
  <c r="D176" i="17"/>
  <c r="D17" i="17" s="1"/>
  <c r="D170" i="17"/>
  <c r="D16" i="17" s="1"/>
  <c r="D162" i="17"/>
  <c r="D15" i="17" s="1"/>
  <c r="D128" i="17"/>
  <c r="D14" i="17" s="1"/>
  <c r="D116" i="17"/>
  <c r="D13" i="17" s="1"/>
  <c r="D107" i="17"/>
  <c r="D12" i="17" s="1"/>
  <c r="E37" i="17"/>
  <c r="G37" i="17"/>
  <c r="D40" i="17" s="1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G64" i="17"/>
  <c r="H64" i="17"/>
  <c r="G65" i="17"/>
  <c r="H65" i="17"/>
  <c r="G66" i="17"/>
  <c r="H66" i="17"/>
  <c r="G67" i="17"/>
  <c r="H67" i="17"/>
  <c r="I71" i="17"/>
  <c r="I72" i="17"/>
  <c r="I73" i="17"/>
  <c r="I74" i="17"/>
  <c r="I77" i="17"/>
  <c r="I78" i="17"/>
  <c r="I79" i="17"/>
  <c r="I80" i="17"/>
  <c r="I87" i="17"/>
  <c r="I110" i="17"/>
  <c r="I119" i="17"/>
  <c r="I131" i="17"/>
  <c r="I165" i="17"/>
  <c r="I173" i="17"/>
  <c r="I183" i="17"/>
  <c r="I244" i="17"/>
  <c r="I260" i="17"/>
  <c r="I313" i="17"/>
  <c r="I65" i="17" l="1"/>
  <c r="I64" i="17"/>
  <c r="I66" i="17"/>
  <c r="C504" i="17"/>
  <c r="C18" i="17"/>
  <c r="D178" i="17"/>
  <c r="D504" i="17"/>
  <c r="D18" i="17"/>
  <c r="G68" i="17"/>
  <c r="H68" i="17"/>
  <c r="C30" i="17"/>
  <c r="C178" i="17"/>
  <c r="D30" i="17"/>
  <c r="I67" i="17"/>
  <c r="D32" i="17" l="1"/>
  <c r="D38" i="17" s="1"/>
  <c r="I68" i="17"/>
  <c r="C32" i="17"/>
  <c r="C38" i="17" s="1"/>
  <c r="D45" i="17" l="1"/>
  <c r="D37" i="17"/>
  <c r="C40" i="17" s="1"/>
  <c r="E502" i="17" l="1"/>
  <c r="E29" i="17" s="1"/>
  <c r="E176" i="17"/>
  <c r="E17" i="17" s="1"/>
  <c r="H176" i="17" l="1"/>
  <c r="G176" i="17"/>
  <c r="J176" i="17"/>
  <c r="J17" i="17" s="1"/>
  <c r="M176" i="17"/>
  <c r="M17" i="17" s="1"/>
  <c r="L176" i="17"/>
  <c r="L17" i="17" s="1"/>
  <c r="K176" i="17"/>
  <c r="K17" i="17" s="1"/>
  <c r="J502" i="17"/>
  <c r="J29" i="17" s="1"/>
  <c r="L502" i="17"/>
  <c r="L29" i="17" s="1"/>
  <c r="M502" i="17"/>
  <c r="M29" i="17" s="1"/>
  <c r="K502" i="17"/>
  <c r="K29" i="17" s="1"/>
  <c r="H502" i="17"/>
  <c r="H29" i="17" s="1"/>
  <c r="G502" i="17"/>
  <c r="E493" i="17"/>
  <c r="E28" i="17" s="1"/>
  <c r="E473" i="17"/>
  <c r="E27" i="17" s="1"/>
  <c r="E458" i="17"/>
  <c r="E26" i="17" s="1"/>
  <c r="E389" i="17"/>
  <c r="E25" i="17" s="1"/>
  <c r="E334" i="17"/>
  <c r="E24" i="17" s="1"/>
  <c r="E310" i="17"/>
  <c r="E23" i="17" s="1"/>
  <c r="E257" i="17"/>
  <c r="E22" i="17" s="1"/>
  <c r="E241" i="17"/>
  <c r="E170" i="17"/>
  <c r="E16" i="17" s="1"/>
  <c r="E162" i="17"/>
  <c r="E15" i="17" s="1"/>
  <c r="E128" i="17"/>
  <c r="E116" i="17"/>
  <c r="E13" i="17" s="1"/>
  <c r="E107" i="17"/>
  <c r="E12" i="17" s="1"/>
  <c r="E14" i="17" l="1"/>
  <c r="E18" i="17" s="1"/>
  <c r="E178" i="17"/>
  <c r="E21" i="17"/>
  <c r="E30" i="17" s="1"/>
  <c r="E504" i="17"/>
  <c r="G17" i="17"/>
  <c r="F17" i="17" s="1"/>
  <c r="F176" i="17"/>
  <c r="G29" i="17"/>
  <c r="F29" i="17" s="1"/>
  <c r="F502" i="17"/>
  <c r="G116" i="17"/>
  <c r="H116" i="17"/>
  <c r="I176" i="17"/>
  <c r="I17" i="17" s="1"/>
  <c r="H17" i="17"/>
  <c r="G128" i="17"/>
  <c r="F128" i="17" s="1"/>
  <c r="H128" i="17"/>
  <c r="G257" i="17"/>
  <c r="H257" i="17"/>
  <c r="H162" i="17"/>
  <c r="G162" i="17"/>
  <c r="H310" i="17"/>
  <c r="G310" i="17"/>
  <c r="H241" i="17"/>
  <c r="G241" i="17"/>
  <c r="G107" i="17"/>
  <c r="H107" i="17"/>
  <c r="G170" i="17"/>
  <c r="H170" i="17"/>
  <c r="I502" i="17"/>
  <c r="I29" i="17" s="1"/>
  <c r="L116" i="17"/>
  <c r="J116" i="17"/>
  <c r="M116" i="17"/>
  <c r="K116" i="17"/>
  <c r="J128" i="17"/>
  <c r="M128" i="17"/>
  <c r="K128" i="17"/>
  <c r="L128" i="17"/>
  <c r="L257" i="17"/>
  <c r="J257" i="17"/>
  <c r="K257" i="17"/>
  <c r="M257" i="17"/>
  <c r="G458" i="17"/>
  <c r="K458" i="17"/>
  <c r="H458" i="17"/>
  <c r="H26" i="17" s="1"/>
  <c r="L458" i="17"/>
  <c r="M458" i="17"/>
  <c r="J458" i="17"/>
  <c r="J107" i="17"/>
  <c r="M107" i="17"/>
  <c r="L107" i="17"/>
  <c r="K107" i="17"/>
  <c r="J162" i="17"/>
  <c r="L162" i="17"/>
  <c r="M162" i="17"/>
  <c r="K162" i="17"/>
  <c r="J310" i="17"/>
  <c r="K310" i="17"/>
  <c r="M310" i="17"/>
  <c r="L310" i="17"/>
  <c r="J473" i="17"/>
  <c r="G473" i="17"/>
  <c r="M473" i="17"/>
  <c r="L473" i="17"/>
  <c r="H473" i="17"/>
  <c r="H27" i="17" s="1"/>
  <c r="K473" i="17"/>
  <c r="M170" i="17"/>
  <c r="J170" i="17"/>
  <c r="L170" i="17"/>
  <c r="K170" i="17"/>
  <c r="G334" i="17"/>
  <c r="K334" i="17"/>
  <c r="H334" i="17"/>
  <c r="H24" i="17" s="1"/>
  <c r="J334" i="17"/>
  <c r="M334" i="17"/>
  <c r="L334" i="17"/>
  <c r="H493" i="17"/>
  <c r="H28" i="17" s="1"/>
  <c r="G493" i="17"/>
  <c r="L493" i="17"/>
  <c r="K493" i="17"/>
  <c r="M493" i="17"/>
  <c r="J493" i="17"/>
  <c r="M241" i="17"/>
  <c r="L241" i="17"/>
  <c r="J241" i="17"/>
  <c r="K241" i="17"/>
  <c r="H389" i="17"/>
  <c r="H25" i="17" s="1"/>
  <c r="J389" i="17"/>
  <c r="K389" i="17"/>
  <c r="G389" i="17"/>
  <c r="M389" i="17"/>
  <c r="L389" i="17"/>
  <c r="E32" i="17" l="1"/>
  <c r="E38" i="17" s="1"/>
  <c r="E40" i="17" s="1"/>
  <c r="E45" i="17" s="1"/>
  <c r="G24" i="17"/>
  <c r="F24" i="17" s="1"/>
  <c r="F334" i="17"/>
  <c r="G23" i="17"/>
  <c r="F23" i="17" s="1"/>
  <c r="F310" i="17"/>
  <c r="G25" i="17"/>
  <c r="F25" i="17" s="1"/>
  <c r="F389" i="17"/>
  <c r="G27" i="17"/>
  <c r="F27" i="17" s="1"/>
  <c r="F473" i="17"/>
  <c r="G12" i="17"/>
  <c r="F12" i="17" s="1"/>
  <c r="F107" i="17"/>
  <c r="G22" i="17"/>
  <c r="F22" i="17" s="1"/>
  <c r="F257" i="17"/>
  <c r="G21" i="17"/>
  <c r="F21" i="17" s="1"/>
  <c r="F241" i="17"/>
  <c r="G15" i="17"/>
  <c r="F15" i="17" s="1"/>
  <c r="F162" i="17"/>
  <c r="G26" i="17"/>
  <c r="F26" i="17" s="1"/>
  <c r="F458" i="17"/>
  <c r="G16" i="17"/>
  <c r="F16" i="17" s="1"/>
  <c r="F170" i="17"/>
  <c r="G13" i="17"/>
  <c r="F13" i="17" s="1"/>
  <c r="F116" i="17"/>
  <c r="G28" i="17"/>
  <c r="F28" i="17" s="1"/>
  <c r="F493" i="17"/>
  <c r="I25" i="17"/>
  <c r="I107" i="17"/>
  <c r="H12" i="17"/>
  <c r="H23" i="17"/>
  <c r="I310" i="17"/>
  <c r="H22" i="17"/>
  <c r="I257" i="17"/>
  <c r="H16" i="17"/>
  <c r="I170" i="17"/>
  <c r="H14" i="17"/>
  <c r="H178" i="17"/>
  <c r="I128" i="17"/>
  <c r="H13" i="17"/>
  <c r="I116" i="17"/>
  <c r="H21" i="17"/>
  <c r="I241" i="17"/>
  <c r="H15" i="17"/>
  <c r="I162" i="17"/>
  <c r="G14" i="17"/>
  <c r="G178" i="17"/>
  <c r="F178" i="17" s="1"/>
  <c r="H35" i="19"/>
  <c r="I461" i="17"/>
  <c r="I392" i="17"/>
  <c r="I337" i="17"/>
  <c r="O10" i="21"/>
  <c r="O16" i="21" s="1"/>
  <c r="O19" i="21" s="1"/>
  <c r="N10" i="21"/>
  <c r="N16" i="21" s="1"/>
  <c r="N19" i="21" s="1"/>
  <c r="M10" i="21"/>
  <c r="M16" i="21" s="1"/>
  <c r="M19" i="21" s="1"/>
  <c r="L10" i="21"/>
  <c r="L16" i="21" s="1"/>
  <c r="L19" i="21" s="1"/>
  <c r="K10" i="21"/>
  <c r="K16" i="21" s="1"/>
  <c r="K19" i="21" s="1"/>
  <c r="J10" i="21"/>
  <c r="J16" i="21" s="1"/>
  <c r="J19" i="21" s="1"/>
  <c r="I10" i="21"/>
  <c r="I16" i="21" s="1"/>
  <c r="H10" i="21"/>
  <c r="H16" i="21" s="1"/>
  <c r="G10" i="21"/>
  <c r="G16" i="21" s="1"/>
  <c r="F10" i="21"/>
  <c r="F16" i="21" s="1"/>
  <c r="E10" i="21"/>
  <c r="E16" i="21" s="1"/>
  <c r="D10" i="21"/>
  <c r="D16" i="21" s="1"/>
  <c r="A10" i="21"/>
  <c r="I27" i="17" l="1"/>
  <c r="I24" i="17"/>
  <c r="I13" i="17"/>
  <c r="I16" i="17"/>
  <c r="I21" i="17"/>
  <c r="I26" i="17"/>
  <c r="I23" i="17"/>
  <c r="I28" i="17"/>
  <c r="I15" i="17"/>
  <c r="I22" i="17"/>
  <c r="G30" i="17"/>
  <c r="F30" i="17" s="1"/>
  <c r="G18" i="17"/>
  <c r="F18" i="17" s="1"/>
  <c r="F14" i="17"/>
  <c r="H30" i="17"/>
  <c r="H43" i="17" s="1"/>
  <c r="I14" i="17"/>
  <c r="H18" i="17"/>
  <c r="H42" i="17" s="1"/>
  <c r="I12" i="17"/>
  <c r="I178" i="17"/>
  <c r="I30" i="17" l="1"/>
  <c r="I43" i="17" s="1"/>
  <c r="G43" i="17"/>
  <c r="G32" i="17"/>
  <c r="G42" i="17"/>
  <c r="H32" i="17"/>
  <c r="H44" i="17" s="1"/>
  <c r="I18" i="17"/>
  <c r="I42" i="17" s="1"/>
  <c r="I32" i="17" l="1"/>
  <c r="I44" i="17" s="1"/>
  <c r="H38" i="17"/>
  <c r="G38" i="17"/>
  <c r="G40" i="17" s="1"/>
  <c r="G44" i="17"/>
  <c r="AP120" i="18"/>
  <c r="AO120" i="18"/>
  <c r="AK120" i="18"/>
  <c r="AJ120" i="18"/>
  <c r="AF120" i="18"/>
  <c r="AE120" i="18"/>
  <c r="AA120" i="18"/>
  <c r="Z120" i="18"/>
  <c r="V120" i="18"/>
  <c r="U120" i="18"/>
  <c r="P120" i="18"/>
  <c r="O120" i="18"/>
  <c r="AO59" i="18"/>
  <c r="AJ59" i="18"/>
  <c r="AE59" i="18"/>
  <c r="Z59" i="18"/>
  <c r="U59" i="18"/>
  <c r="O59" i="18"/>
  <c r="AP42" i="18"/>
  <c r="AO42" i="18"/>
  <c r="AK42" i="18"/>
  <c r="AJ42" i="18"/>
  <c r="AF42" i="18"/>
  <c r="AE42" i="18"/>
  <c r="AA42" i="18"/>
  <c r="Z42" i="18"/>
  <c r="V42" i="18"/>
  <c r="U42" i="18"/>
  <c r="P42" i="18"/>
  <c r="O42" i="18"/>
  <c r="G45" i="17" l="1"/>
  <c r="H35" i="17"/>
  <c r="H37" i="17" s="1"/>
  <c r="H40" i="17" s="1"/>
  <c r="H45" i="17" s="1"/>
  <c r="J28" i="17" l="1"/>
  <c r="K28" i="17"/>
  <c r="L28" i="17"/>
  <c r="M28" i="17"/>
  <c r="J27" i="17"/>
  <c r="K27" i="17"/>
  <c r="L27" i="17"/>
  <c r="M27" i="17"/>
  <c r="J26" i="17"/>
  <c r="K26" i="17"/>
  <c r="L26" i="17"/>
  <c r="M26" i="17"/>
  <c r="J25" i="17"/>
  <c r="K25" i="17"/>
  <c r="L25" i="17"/>
  <c r="M25" i="17"/>
  <c r="J24" i="17"/>
  <c r="K24" i="17"/>
  <c r="L24" i="17"/>
  <c r="M24" i="17"/>
  <c r="J23" i="17"/>
  <c r="K23" i="17"/>
  <c r="L23" i="17"/>
  <c r="M23" i="17"/>
  <c r="I493" i="17" l="1"/>
  <c r="I389" i="17"/>
  <c r="I334" i="17"/>
  <c r="I458" i="17"/>
  <c r="I473" i="17"/>
  <c r="J16" i="17" l="1"/>
  <c r="K16" i="17"/>
  <c r="L16" i="17"/>
  <c r="M16" i="17"/>
  <c r="M22" i="17" l="1"/>
  <c r="L22" i="17"/>
  <c r="K22" i="17"/>
  <c r="J22" i="17"/>
  <c r="M14" i="17"/>
  <c r="L14" i="17"/>
  <c r="K14" i="17"/>
  <c r="J14" i="17"/>
  <c r="M13" i="17"/>
  <c r="L13" i="17"/>
  <c r="K13" i="17"/>
  <c r="J13" i="17"/>
  <c r="M15" i="17"/>
  <c r="L15" i="17"/>
  <c r="K15" i="17"/>
  <c r="J15" i="17"/>
  <c r="M67" i="17"/>
  <c r="L67" i="17"/>
  <c r="K67" i="17"/>
  <c r="J67" i="17"/>
  <c r="M66" i="17"/>
  <c r="L66" i="17"/>
  <c r="K66" i="17"/>
  <c r="J66" i="17"/>
  <c r="M65" i="17"/>
  <c r="L65" i="17"/>
  <c r="K65" i="17"/>
  <c r="J65" i="17"/>
  <c r="M64" i="17"/>
  <c r="L64" i="17"/>
  <c r="K64" i="17"/>
  <c r="J64" i="17"/>
  <c r="H504" i="17" l="1"/>
  <c r="M504" i="17"/>
  <c r="G504" i="17"/>
  <c r="F504" i="17" s="1"/>
  <c r="L504" i="17"/>
  <c r="J504" i="17"/>
  <c r="K504" i="17"/>
  <c r="J12" i="17"/>
  <c r="J18" i="17" s="1"/>
  <c r="J178" i="17"/>
  <c r="K12" i="17"/>
  <c r="K18" i="17" s="1"/>
  <c r="K178" i="17"/>
  <c r="L12" i="17"/>
  <c r="L18" i="17" s="1"/>
  <c r="L178" i="17"/>
  <c r="M12" i="17"/>
  <c r="M18" i="17" s="1"/>
  <c r="M178" i="17"/>
  <c r="J21" i="17"/>
  <c r="J30" i="17" s="1"/>
  <c r="K21" i="17"/>
  <c r="K30" i="17" s="1"/>
  <c r="M21" i="17"/>
  <c r="M30" i="17" s="1"/>
  <c r="L21" i="17"/>
  <c r="L30" i="17" s="1"/>
  <c r="L68" i="17"/>
  <c r="K68" i="17"/>
  <c r="M68" i="17"/>
  <c r="J68" i="17"/>
  <c r="L43" i="17" l="1"/>
  <c r="J43" i="17"/>
  <c r="K43" i="17"/>
  <c r="L42" i="17"/>
  <c r="K42" i="17"/>
  <c r="M42" i="17"/>
  <c r="M43" i="17"/>
  <c r="J42" i="17"/>
  <c r="I504" i="17"/>
  <c r="L32" i="17" l="1"/>
  <c r="K32" i="17"/>
  <c r="J32" i="17"/>
  <c r="M32" i="17"/>
  <c r="J44" i="17" l="1"/>
  <c r="K44" i="17"/>
  <c r="M44" i="17"/>
  <c r="L44" i="17"/>
  <c r="K38" i="17"/>
  <c r="M38" i="17"/>
  <c r="L38" i="17"/>
  <c r="J38" i="17"/>
  <c r="J35" i="17" l="1"/>
  <c r="J37" i="17" s="1"/>
  <c r="J40" i="17" s="1"/>
  <c r="J45" i="17" s="1"/>
  <c r="K35" i="17" l="1"/>
  <c r="K37" i="17" s="1"/>
  <c r="K40" i="17" s="1"/>
  <c r="K45" i="17" s="1"/>
  <c r="L35" i="17" l="1"/>
  <c r="L37" i="17" s="1"/>
  <c r="L40" i="17" s="1"/>
  <c r="L45" i="17" s="1"/>
  <c r="M35" i="17" l="1"/>
  <c r="M37" i="17" s="1"/>
  <c r="M40" i="17" s="1"/>
  <c r="M45" i="17" s="1"/>
  <c r="C37" i="17"/>
  <c r="C45" i="17"/>
</calcChain>
</file>

<file path=xl/sharedStrings.xml><?xml version="1.0" encoding="utf-8"?>
<sst xmlns="http://schemas.openxmlformats.org/spreadsheetml/2006/main" count="3648" uniqueCount="960">
  <si>
    <t>SUMMARY</t>
  </si>
  <si>
    <t>Revenue</t>
  </si>
  <si>
    <t>Total Revenue</t>
  </si>
  <si>
    <t>Expenses</t>
  </si>
  <si>
    <t>Total Expenses</t>
  </si>
  <si>
    <t>Operating Income</t>
  </si>
  <si>
    <t>Fund Balance</t>
  </si>
  <si>
    <t>Beginning Balance (Unaudited)</t>
  </si>
  <si>
    <t>Audit Adjustment</t>
  </si>
  <si>
    <t>Beginning Balance (Audited)</t>
  </si>
  <si>
    <t>Ending Fund Balance</t>
  </si>
  <si>
    <t>Enrollment Breakdown</t>
  </si>
  <si>
    <t>K</t>
  </si>
  <si>
    <t>Enrollment Summary</t>
  </si>
  <si>
    <t>K-3</t>
  </si>
  <si>
    <t>4-6</t>
  </si>
  <si>
    <t>7-8</t>
  </si>
  <si>
    <t>9-12</t>
  </si>
  <si>
    <t>Demographic Information</t>
  </si>
  <si>
    <t>School Information</t>
  </si>
  <si>
    <t>FTE's</t>
  </si>
  <si>
    <t>Teachers</t>
  </si>
  <si>
    <t># of school days</t>
  </si>
  <si>
    <t>REVENUE</t>
  </si>
  <si>
    <t>TOTAL REVENUE</t>
  </si>
  <si>
    <t>EXPENSES</t>
  </si>
  <si>
    <t>Notes</t>
  </si>
  <si>
    <t>Key Assumptions</t>
  </si>
  <si>
    <t>TOTAL EXPENSES</t>
  </si>
  <si>
    <t>Multi-year Projection</t>
  </si>
  <si>
    <t>Total</t>
  </si>
  <si>
    <t>Assumptions</t>
  </si>
  <si>
    <t>Default Expense Inflation Rate</t>
  </si>
  <si>
    <t>Annual Pay Increase %</t>
  </si>
  <si>
    <t># Free &amp; Reduced Lunch</t>
  </si>
  <si>
    <t># ELL</t>
  </si>
  <si>
    <t># SpEd</t>
  </si>
  <si>
    <t># New Students</t>
  </si>
  <si>
    <t>Fund Balance as a % of Expenses</t>
  </si>
  <si>
    <t>Social Security</t>
  </si>
  <si>
    <t>Head Count</t>
  </si>
  <si>
    <t>Last Name</t>
  </si>
  <si>
    <t>First Name</t>
  </si>
  <si>
    <t>Position Name</t>
  </si>
  <si>
    <t>Budget Category</t>
  </si>
  <si>
    <t>Base Salary</t>
  </si>
  <si>
    <t>Payroll Report</t>
  </si>
  <si>
    <t>Payroll</t>
  </si>
  <si>
    <t>Start Date (if new)</t>
  </si>
  <si>
    <t>Total Paid</t>
  </si>
  <si>
    <t>FTE Count</t>
  </si>
  <si>
    <t>Payroll Total</t>
  </si>
  <si>
    <t>Extra Pay</t>
  </si>
  <si>
    <t>Description</t>
  </si>
  <si>
    <t>Extra Pay Total</t>
  </si>
  <si>
    <t>Personnel Summary</t>
  </si>
  <si>
    <t>Total FTE Count</t>
  </si>
  <si>
    <t>Teacher FTE Count</t>
  </si>
  <si>
    <t>Total Headcount</t>
  </si>
  <si>
    <t>Teacher Headcount</t>
  </si>
  <si>
    <t>Benefits</t>
  </si>
  <si>
    <t>Other Retirement 1</t>
  </si>
  <si>
    <t>Other Retirement 2</t>
  </si>
  <si>
    <t>SSI Tax Base</t>
  </si>
  <si>
    <t>Medicare</t>
  </si>
  <si>
    <t>Health Increase</t>
  </si>
  <si>
    <t>In Lieu Medical Stipend</t>
  </si>
  <si>
    <t>FUTA %</t>
  </si>
  <si>
    <t>FUTA Tax Base</t>
  </si>
  <si>
    <t>SUTA %</t>
  </si>
  <si>
    <t>SUTA Tax Base</t>
  </si>
  <si>
    <t>Capital Outlay</t>
  </si>
  <si>
    <t>Revenues and related expenses</t>
  </si>
  <si>
    <t>Custom SpEd</t>
  </si>
  <si>
    <t>Custom Authorizer Fee</t>
  </si>
  <si>
    <t>Driver/ Rate Type</t>
  </si>
  <si>
    <t>Statewide Assumptions</t>
  </si>
  <si>
    <t>School Assumptions</t>
  </si>
  <si>
    <t>Budget Planning Guiding Questions</t>
  </si>
  <si>
    <t>Project</t>
  </si>
  <si>
    <t>Projected Completion Date</t>
  </si>
  <si>
    <t>Useful Life (months)</t>
  </si>
  <si>
    <t>Depreciation Impact</t>
  </si>
  <si>
    <t>Prior Year Fixed Assets Depreciation</t>
  </si>
  <si>
    <t>Total Depreciation Expense</t>
  </si>
  <si>
    <t>Retirement Plan</t>
  </si>
  <si>
    <t>Health &amp; Welfare Plan</t>
  </si>
  <si>
    <t>In Lieu of Medical Stipend</t>
  </si>
  <si>
    <t>Hourly Rate</t>
  </si>
  <si>
    <t>Hours per Week</t>
  </si>
  <si>
    <t>Weeks per Year</t>
  </si>
  <si>
    <t>% of elligible payroll</t>
  </si>
  <si>
    <t>% of total payroll</t>
  </si>
  <si>
    <t>Annual stipend</t>
  </si>
  <si>
    <t>Rates</t>
  </si>
  <si>
    <t>What enrollment do you expect next year?</t>
  </si>
  <si>
    <t>Enrollment by grade level</t>
  </si>
  <si>
    <t>Do you expect changes to the following restricted programs?</t>
  </si>
  <si>
    <t>Title Program (incl. new programs or current expense allocation)</t>
  </si>
  <si>
    <t>Nutrition program (incl. vendor or SFA)</t>
  </si>
  <si>
    <t>Afterschool program (incl. contracted or in house staffing)</t>
  </si>
  <si>
    <t>Do you expect changes to local fundraising and grants?</t>
  </si>
  <si>
    <t>Philanthropic support (incl. grant restrictions and expense plans if applicable)</t>
  </si>
  <si>
    <t xml:space="preserve">Local fundraising (incl. events, field trips, summer programs) </t>
  </si>
  <si>
    <t>What expectations do you have related to staffing?</t>
  </si>
  <si>
    <t>Number of certificated employees in each major category (teacher, administrator, support staff)?</t>
  </si>
  <si>
    <t>Number of classified employees in each major category (TA's, office/clerical, custodial, other)?</t>
  </si>
  <si>
    <t>Estimated rate increases (incl. min. wage increases)</t>
  </si>
  <si>
    <t>Estimated increase in H&amp;W expense</t>
  </si>
  <si>
    <t xml:space="preserve">Changes to retirement plan offerings </t>
  </si>
  <si>
    <t>Changes to contracted or in house substitutes need</t>
  </si>
  <si>
    <t>Do you expect changes related to facilities?</t>
  </si>
  <si>
    <t>Lease agreements (incl. modulars)</t>
  </si>
  <si>
    <t>Building improvements</t>
  </si>
  <si>
    <t>Do you expect changes related to technology and equipment?</t>
  </si>
  <si>
    <t>Computer, iPad, etc. purchases/leases</t>
  </si>
  <si>
    <t>Software or online subscription vendors</t>
  </si>
  <si>
    <t>Erate</t>
  </si>
  <si>
    <t xml:space="preserve">What are you expectations regarding your educational program? </t>
  </si>
  <si>
    <t>Professional development</t>
  </si>
  <si>
    <t>Textbook adoptions</t>
  </si>
  <si>
    <t>Educational software</t>
  </si>
  <si>
    <t xml:space="preserve">What are you expectations regarding cash and financing? </t>
  </si>
  <si>
    <t>Loans</t>
  </si>
  <si>
    <t>Capital outlay</t>
  </si>
  <si>
    <t>If applicable, do you expect any changes to the CMO structure?</t>
  </si>
  <si>
    <t>CMO Fee % or calculation</t>
  </si>
  <si>
    <t>Shared staff not allocated to the home office</t>
  </si>
  <si>
    <t>Vendor allocation (i.e. home office or sites paying)</t>
  </si>
  <si>
    <t>Grant eligiblity</t>
  </si>
  <si>
    <t>FRL %</t>
  </si>
  <si>
    <t>Special Education (incl. program participation, contracted or in house staffing, or nonpublic placements)</t>
  </si>
  <si>
    <t>Receivable sales</t>
  </si>
  <si>
    <t>Large furniture or equipment purchases/leases</t>
  </si>
  <si>
    <t>Revenue from Local Sources</t>
  </si>
  <si>
    <t>Other Financing Sources</t>
  </si>
  <si>
    <t>Other Items</t>
  </si>
  <si>
    <t>Supplies</t>
  </si>
  <si>
    <t>Personnel Services-Employee Benefits</t>
  </si>
  <si>
    <t>DSA - Basic Support (Clark County)</t>
  </si>
  <si>
    <t>DSA - Outside Revenue (Clark County)</t>
  </si>
  <si>
    <t>State SpEd</t>
  </si>
  <si>
    <t>Authorizer Fee % of DSA</t>
  </si>
  <si>
    <t>Intermediate Revenue Sources</t>
  </si>
  <si>
    <t>State Revenue</t>
  </si>
  <si>
    <t>Federal Revenue</t>
  </si>
  <si>
    <t>Personnel Services-Salaries</t>
  </si>
  <si>
    <t>Professional and Tech Services</t>
  </si>
  <si>
    <t>Property Services</t>
  </si>
  <si>
    <t>Other Services</t>
  </si>
  <si>
    <t>Debt Service and Miscellaneous</t>
  </si>
  <si>
    <t>Other Items - Expense</t>
  </si>
  <si>
    <t>Custom DSA</t>
  </si>
  <si>
    <t>Total ADE</t>
  </si>
  <si>
    <t>PERS 100%</t>
  </si>
  <si>
    <t>PERS 50/50</t>
  </si>
  <si>
    <t>Workers Comp Rate</t>
  </si>
  <si>
    <t>Workers Comp Base</t>
  </si>
  <si>
    <t>CEP %</t>
  </si>
  <si>
    <t>Depreciation Expense</t>
  </si>
  <si>
    <t>Total Revenue Per ADE</t>
  </si>
  <si>
    <t>Total Expenses Per ADE</t>
  </si>
  <si>
    <t>Operating Income Per ADE</t>
  </si>
  <si>
    <t>Actual</t>
  </si>
  <si>
    <t>YTD</t>
  </si>
  <si>
    <t>% Forecast Spent</t>
  </si>
  <si>
    <t>Budget</t>
  </si>
  <si>
    <t xml:space="preserve">Actual YTD </t>
  </si>
  <si>
    <t>Transportation Fees</t>
  </si>
  <si>
    <t>Investment Income</t>
  </si>
  <si>
    <t>Food Services</t>
  </si>
  <si>
    <t>Other Local Revenue</t>
  </si>
  <si>
    <t>Rentals</t>
  </si>
  <si>
    <t>Contributions and Donations From Private Sources</t>
  </si>
  <si>
    <t>Gains or Losses on the Sale of Capital Assets</t>
  </si>
  <si>
    <t>Refund of Prior Year's Expenditures</t>
  </si>
  <si>
    <t>Other Local Revenue-Miscellaneous</t>
  </si>
  <si>
    <t>CMO Fees</t>
  </si>
  <si>
    <t>Unrestricted Grants-in-Aid - Intermediate</t>
  </si>
  <si>
    <t>Restricted Grants-in-Aid</t>
  </si>
  <si>
    <t>Revenue in Lieu of Taxes</t>
  </si>
  <si>
    <t>Unrestricted Grants-in-Aid - State</t>
  </si>
  <si>
    <t>Basic Support - DSA</t>
  </si>
  <si>
    <t>Basic Support - DSA - Sp Ed</t>
  </si>
  <si>
    <t>State Funds &amp; Grants-in-Aid</t>
  </si>
  <si>
    <t>Class Size Reduction</t>
  </si>
  <si>
    <t>Revenue in Lieu of Taxes - State</t>
  </si>
  <si>
    <t>Unrestricted Grants-in-Aid - Federal</t>
  </si>
  <si>
    <t>Unrestricted Grants-in-Aid From Fed Government Through State</t>
  </si>
  <si>
    <t>Restricted Grants-in-Aid - Federal</t>
  </si>
  <si>
    <t>Restricted Grants-in-Aid From Fed Government Thru the State</t>
  </si>
  <si>
    <t>Title I</t>
  </si>
  <si>
    <t>IDEA</t>
  </si>
  <si>
    <t>Title III</t>
  </si>
  <si>
    <t>CSP</t>
  </si>
  <si>
    <t>Title II</t>
  </si>
  <si>
    <t>Title IV – Well-Rounded Education</t>
  </si>
  <si>
    <t>Title IV – Safe &amp; Healthy Students</t>
  </si>
  <si>
    <t>Title IV – Technology</t>
  </si>
  <si>
    <t>NSLP</t>
  </si>
  <si>
    <t>Fresh Fruits &amp; Vegetables Grant Program</t>
  </si>
  <si>
    <t>NSLP Equipment Grant</t>
  </si>
  <si>
    <t>Grants-in-Aid From Fed Government Thru Intermediate Agencies</t>
  </si>
  <si>
    <t>E-Rate Funds</t>
  </si>
  <si>
    <t>Revenue in Lieu of Taxes - Federal</t>
  </si>
  <si>
    <t>Revenue for/on Behalf of the School District</t>
  </si>
  <si>
    <t>Funds Transfer In</t>
  </si>
  <si>
    <t>Loan Proceeds</t>
  </si>
  <si>
    <t>Salaries-Teachers</t>
  </si>
  <si>
    <t>Salaries-Instructional Aides</t>
  </si>
  <si>
    <t>Salaries-Substitute Teachers</t>
  </si>
  <si>
    <t>Salaries-Licensed Administration</t>
  </si>
  <si>
    <t>Salaries-Non-licensed Administration</t>
  </si>
  <si>
    <t>Salaries-Other Licensed Staff</t>
  </si>
  <si>
    <t>Salaries-Other Classified/Support Staff</t>
  </si>
  <si>
    <t>Salaries-Retirees</t>
  </si>
  <si>
    <t>Salaries-Regular Employees</t>
  </si>
  <si>
    <t>Salaries-Reg-Instructional Aide</t>
  </si>
  <si>
    <t>Salaries-Reg-Substitute Teacher</t>
  </si>
  <si>
    <t>Salaries-Reg-Licensed Admin</t>
  </si>
  <si>
    <t>Salaries-Reg-Non-licensed Admin</t>
  </si>
  <si>
    <t>Salaries-Temporary Employees</t>
  </si>
  <si>
    <t>Salaries-Reg-Teachers</t>
  </si>
  <si>
    <t>Salaries-Reg-Instructional Aides or Assistants</t>
  </si>
  <si>
    <t>Salaries-Reg-Substitute Teachers</t>
  </si>
  <si>
    <t>Salaries-Reg-Licensed Administration</t>
  </si>
  <si>
    <t>Salaries-Reg-Non-licensed Administration</t>
  </si>
  <si>
    <t>Salaries-Reg-Other Licensed Staff</t>
  </si>
  <si>
    <t>Salaries-Reg-Other Classified and Support Staff</t>
  </si>
  <si>
    <t>Salaries-Reg-Retirees</t>
  </si>
  <si>
    <t>Salaries-Overtime</t>
  </si>
  <si>
    <t>Salaries-OT-Teachers</t>
  </si>
  <si>
    <t>Salaries-OT-Instructional Aides or Assistants</t>
  </si>
  <si>
    <t>Salaries-OT-Substitute Teachers</t>
  </si>
  <si>
    <t>Salaries-OT-Licensed Administration</t>
  </si>
  <si>
    <t>Salaries-OT-Non-licensed Administration</t>
  </si>
  <si>
    <t>Salaries-OT-Other Licensed Staff</t>
  </si>
  <si>
    <t>Salaries-OT-Other Classified and Support Staff</t>
  </si>
  <si>
    <t>Salaries-Sabbatical Leave</t>
  </si>
  <si>
    <t>Salaries-Sabbatical-Teachers</t>
  </si>
  <si>
    <t>Salaries-Sabbatical-Instructional Aides or Assistants</t>
  </si>
  <si>
    <t>Salaries-Sabbatical-Substitute Teachers</t>
  </si>
  <si>
    <t>Salaries-Sabbatical-Licensed Administration</t>
  </si>
  <si>
    <t>Salaries-Sabbatical-Non-licensed Administration</t>
  </si>
  <si>
    <t>Salaries-Sabbatical-Other Licensed Staff</t>
  </si>
  <si>
    <t>Salaries-Sabbatical-Other Classified and Support Staff</t>
  </si>
  <si>
    <t>Salaries-Additional Comp</t>
  </si>
  <si>
    <t>Salaries-Additional Comp-Teachers</t>
  </si>
  <si>
    <t>Salaries-Additional Comp-Instructional Aides</t>
  </si>
  <si>
    <t>Salaries-Additional Comp-Substitute Teachers</t>
  </si>
  <si>
    <t>Salaries-Additional Comp-Licensed Administration</t>
  </si>
  <si>
    <t>Salaries-Additional Comp-Non-licensed Administration</t>
  </si>
  <si>
    <t>Salaries-Additional Comp-Other Licensed Staff</t>
  </si>
  <si>
    <t>Salaries-Additional Comp-Other Classified and Support Staff</t>
  </si>
  <si>
    <t>Salaries-Extra Duties</t>
  </si>
  <si>
    <t>Salaries-Extra Duties-Teachers</t>
  </si>
  <si>
    <t>Salaries-Extra Duties-Instructional Aides or Assistants</t>
  </si>
  <si>
    <t>Salaries-Extra Duties-Substitute Teachers</t>
  </si>
  <si>
    <t>Salaries-Extra Duties-Licensed Administration</t>
  </si>
  <si>
    <t>Salaries-Extra Duties-Non-licensed Administration</t>
  </si>
  <si>
    <t>Salaries-Extra Duties-Other Licensed Staff</t>
  </si>
  <si>
    <t>Salaries-Extra Duties-Other Classified and Support Staff</t>
  </si>
  <si>
    <t>Salaries-Payroll Temporary Holding Account</t>
  </si>
  <si>
    <t>Employee Benefits - Group Insurance</t>
  </si>
  <si>
    <t>Employee Benefits - Social Security Contributions</t>
  </si>
  <si>
    <t>Employee Benefits - Retirement Contributions</t>
  </si>
  <si>
    <t>Employee Benefits - Medicare Payments</t>
  </si>
  <si>
    <t>Employee Benefits - Unemployment Compensation</t>
  </si>
  <si>
    <t>Employee Benefits - Workers Compensation</t>
  </si>
  <si>
    <t>Employee Benefits</t>
  </si>
  <si>
    <t>Employee Benefits - Retirement Contributions - PERS Contributions</t>
  </si>
  <si>
    <t>Employee Benefits - Tuition Reimbursement</t>
  </si>
  <si>
    <t>Employee Benefits - Health Benefits</t>
  </si>
  <si>
    <t>Employee Benefits - Other Employee Benefits</t>
  </si>
  <si>
    <t>Office/Administrative Services</t>
  </si>
  <si>
    <t>Professional Educational Services</t>
  </si>
  <si>
    <t>Training &amp; Development Services</t>
  </si>
  <si>
    <t>Training &amp; Development Services - Teachers</t>
  </si>
  <si>
    <t>Training &amp; Development Services - Instructional Aides</t>
  </si>
  <si>
    <t>Training &amp; Development Services - Substitute Teachers</t>
  </si>
  <si>
    <t>Training &amp; Development Services - Licensed Admin</t>
  </si>
  <si>
    <t>Training &amp; Development Services - Non-Licensed Admin</t>
  </si>
  <si>
    <t>Training &amp; Development Services - Other Licensed Personnel</t>
  </si>
  <si>
    <t>Training &amp; Development Services - Other Classified Personnel</t>
  </si>
  <si>
    <t>Training &amp; Development Services - Retirees</t>
  </si>
  <si>
    <t>Technology Related Training</t>
  </si>
  <si>
    <t>Other Professional Services</t>
  </si>
  <si>
    <t>Business Service Fees</t>
  </si>
  <si>
    <t>Marketing Services</t>
  </si>
  <si>
    <t>Technical Services</t>
  </si>
  <si>
    <t>Data Processing &amp; Coding Services</t>
  </si>
  <si>
    <t>Other Technical Services</t>
  </si>
  <si>
    <t>Other specialized services</t>
  </si>
  <si>
    <t>Utility Services</t>
  </si>
  <si>
    <t>Water and Sewer</t>
  </si>
  <si>
    <t>Cleaning Services</t>
  </si>
  <si>
    <t>Garbage and Disposal</t>
  </si>
  <si>
    <t>Janitorial and Custodial Services</t>
  </si>
  <si>
    <t>Repairs and Maintenance Services</t>
  </si>
  <si>
    <t>Repairs and Maintenance - non-Technology</t>
  </si>
  <si>
    <t>Repairs and Maintenance - Technology</t>
  </si>
  <si>
    <t>Rent Expense</t>
  </si>
  <si>
    <t>Rent - Land and Building</t>
  </si>
  <si>
    <t>Rental of Equipment and Vehicles</t>
  </si>
  <si>
    <t>Rentals of Computers and Related Equipment</t>
  </si>
  <si>
    <t>Rental of Other Items</t>
  </si>
  <si>
    <t>Construction Services</t>
  </si>
  <si>
    <t>Other Purchased Property Services</t>
  </si>
  <si>
    <t>Student Transportation Services</t>
  </si>
  <si>
    <t>Student Transportation</t>
  </si>
  <si>
    <t>Insurance</t>
  </si>
  <si>
    <t>Property Insurance</t>
  </si>
  <si>
    <t>Liability Insurance</t>
  </si>
  <si>
    <t>Fidelity and Other Insurance</t>
  </si>
  <si>
    <t>Communications</t>
  </si>
  <si>
    <t>Postage</t>
  </si>
  <si>
    <t>Voice and Voicemail</t>
  </si>
  <si>
    <t>Telephone service</t>
  </si>
  <si>
    <t>Cell phone service</t>
  </si>
  <si>
    <t>Internet services</t>
  </si>
  <si>
    <t>Delivery Services and Couriers</t>
  </si>
  <si>
    <t>Advertising</t>
  </si>
  <si>
    <t>Printing and Binding</t>
  </si>
  <si>
    <t>Food Service Management</t>
  </si>
  <si>
    <t>Travel</t>
  </si>
  <si>
    <t>Travel - Teachers (Instructional Licensed Personnel</t>
  </si>
  <si>
    <t>Travel - Instructional Aides (Non-Licensed Personnel</t>
  </si>
  <si>
    <t>Travel - Substitute Teachers</t>
  </si>
  <si>
    <t>Travel - Licensed Administrative Personnel</t>
  </si>
  <si>
    <t>Travel - Non-Licensed Administrative Personnel</t>
  </si>
  <si>
    <t>Travel - Other Licensed Personnel</t>
  </si>
  <si>
    <t>Travel - Other Classified/Support Personnel</t>
  </si>
  <si>
    <t>Travel - Retirees</t>
  </si>
  <si>
    <t>Travel - Non-Staff Individuals</t>
  </si>
  <si>
    <t>Intereducational, Interagency Purchased Services</t>
  </si>
  <si>
    <t>General Supplies</t>
  </si>
  <si>
    <t>Non-Cap Supplies/Equipment - Non-IT</t>
  </si>
  <si>
    <t>Fuel</t>
  </si>
  <si>
    <t>Other supplies</t>
  </si>
  <si>
    <t>Food</t>
  </si>
  <si>
    <t>Books and supplies</t>
  </si>
  <si>
    <t>Textbooks</t>
  </si>
  <si>
    <t>Supplies-Information Technology related-General</t>
  </si>
  <si>
    <t>Supplies - Technology - Software</t>
  </si>
  <si>
    <t>Supplies/Equipment - Information Technology Related</t>
  </si>
  <si>
    <t>Web-based and similar programs</t>
  </si>
  <si>
    <t>Property and Capital Outlay</t>
  </si>
  <si>
    <t>Land and Land Improvements</t>
  </si>
  <si>
    <t>Buildings</t>
  </si>
  <si>
    <t>Equipment</t>
  </si>
  <si>
    <t>Vehicles</t>
  </si>
  <si>
    <t>Furniture and Fixtures</t>
  </si>
  <si>
    <t>Computers and Hardware</t>
  </si>
  <si>
    <t>Technology Software</t>
  </si>
  <si>
    <t>Other Equipment</t>
  </si>
  <si>
    <t>Depreciation</t>
  </si>
  <si>
    <t>Dues and Fees</t>
  </si>
  <si>
    <t>Debt Related Expenses</t>
  </si>
  <si>
    <t>Interest</t>
  </si>
  <si>
    <t>Interest - Short Term</t>
  </si>
  <si>
    <t>Interest - Long Term</t>
  </si>
  <si>
    <t>Miscellaneous Expenditures</t>
  </si>
  <si>
    <t>Miscellaneous Expenditures -  Prior Year Expenses</t>
  </si>
  <si>
    <t>Penalties and Interest</t>
  </si>
  <si>
    <t>Indirect Costs</t>
  </si>
  <si>
    <t>Bad Debt</t>
  </si>
  <si>
    <t>Temporary JE clearing</t>
  </si>
  <si>
    <t>Uncategorized Expense</t>
  </si>
  <si>
    <t>Other Items - Fund Transfers Out</t>
  </si>
  <si>
    <t>Other Items - Loss on Sale of Capital Assets</t>
  </si>
  <si>
    <t>Other Items - Temporary JEs</t>
  </si>
  <si>
    <t>$3225/PY SpEd Y2</t>
  </si>
  <si>
    <t>Est $300/ADE</t>
  </si>
  <si>
    <t>Est $140/ADE</t>
  </si>
  <si>
    <t>Est $45/ADE</t>
  </si>
  <si>
    <t>$3/FRL per Day</t>
  </si>
  <si>
    <t>Y1-6 Teachers $48k avg, 1 SpEd teacher - see Payroll table</t>
  </si>
  <si>
    <t>Y1-enrichment stipends, IA in Y2</t>
  </si>
  <si>
    <t>Y0 -Ed funded by CSP through March 2021</t>
  </si>
  <si>
    <t>Y0 DOO funded by CSP through March 2021, Y1-1 Dir of Ops, 1 FT Bus Driver ($15/hr)</t>
  </si>
  <si>
    <t>Est $4800/yr avg per EE</t>
  </si>
  <si>
    <t>6.2% of Non-PERS salaries</t>
  </si>
  <si>
    <t>NV PERS est EE/ER plan (15.25% ER exp)</t>
  </si>
  <si>
    <t>1.45% of eligible salaries</t>
  </si>
  <si>
    <t>2.95% of eligible salaries to annual cap ($32,500/Y1)</t>
  </si>
  <si>
    <t>.59% up to annual cap ($36,000)</t>
  </si>
  <si>
    <t>Banking/payroll, est 175/FTE</t>
  </si>
  <si>
    <t>SpEd $247/student</t>
  </si>
  <si>
    <t>Title II funded - total match revenue</t>
  </si>
  <si>
    <t>$45,000 covered by CSP, $20,000 covered by CSP-2(661)</t>
  </si>
  <si>
    <t>Recruitment Y2+</t>
  </si>
  <si>
    <t>Hosting fees, Tech support - $35/student</t>
  </si>
  <si>
    <t>SIS, student data collection, startup and then $30/student est</t>
  </si>
  <si>
    <t>Y1=$2500/mo, increase 15%/year</t>
  </si>
  <si>
    <t>Est $1,200/mo service, increase 10%/year</t>
  </si>
  <si>
    <t>Copiers to be purchased - see 650</t>
  </si>
  <si>
    <t>10% increase/year</t>
  </si>
  <si>
    <t>IT setup Y0/1 (CSP), phone $500/mo</t>
  </si>
  <si>
    <t>$15/student</t>
  </si>
  <si>
    <t>$1000/mo</t>
  </si>
  <si>
    <t>CSP funded Y0-1</t>
  </si>
  <si>
    <t>$25/ADE estimated</t>
  </si>
  <si>
    <t>1.25% of DSA</t>
  </si>
  <si>
    <t>CSP funded Y1, $25/student after, office supplies, $15/student, seating for family events 16$2500 ea Y1 CSP funded</t>
  </si>
  <si>
    <t>CSP funded, then faculty furniture $250/FTE, student furniture $150/new student</t>
  </si>
  <si>
    <t>$3.05/FRL per day (match revenue + small loss) waste</t>
  </si>
  <si>
    <t>supplies $200/FTE, Library books $15/new student, uniforms $20/student, other $70/student</t>
  </si>
  <si>
    <t>$150/student</t>
  </si>
  <si>
    <t>CSP funded Y0-1, student laptops $1500/classroom, faculty laptops $300/new FTE</t>
  </si>
  <si>
    <t>CSP funded Y0 &amp; Y1, $20/ADE therafter</t>
  </si>
  <si>
    <t>CSP funded Y0 &amp; Y1, thereafter iReady $30/new student, NWEA $10/ADE, STEP Literacy $20/ADE</t>
  </si>
  <si>
    <t>SOS filing fees</t>
  </si>
  <si>
    <t>Click here and insert LID</t>
  </si>
  <si>
    <t>CY ADE</t>
  </si>
  <si>
    <t>Bus #1 (CSP-2 funded) (661-2)</t>
  </si>
  <si>
    <t>Bus #2 - Y2</t>
  </si>
  <si>
    <t>Average Annual H&amp;W</t>
  </si>
  <si>
    <t>000-General (661-CSP 1 mo)</t>
  </si>
  <si>
    <t>GAINOUS, BIANTE</t>
  </si>
  <si>
    <t xml:space="preserve">EXECUTIVE DIRECTOR </t>
  </si>
  <si>
    <t xml:space="preserve">TEACHER </t>
  </si>
  <si>
    <t>000-General</t>
  </si>
  <si>
    <t>TBD FY21-22</t>
  </si>
  <si>
    <t>SCIENCE TEACHER</t>
  </si>
  <si>
    <t>SPED TEACHER  (IDEA 639)</t>
  </si>
  <si>
    <t>639-SpEd IDEA</t>
  </si>
  <si>
    <t>INSTRUCTIONAL AIDES/STUDENT SUPPORT (T1-633)</t>
  </si>
  <si>
    <t>633-Title I</t>
  </si>
  <si>
    <t>BUS DRIVERS/SUPPORT NSLP (802)</t>
  </si>
  <si>
    <t>802-NSLP (50%)</t>
  </si>
  <si>
    <t>BELLAMY, MARIAH</t>
  </si>
  <si>
    <t>DEAN OF OPERATIONS</t>
  </si>
  <si>
    <t>OFFICE ADMINISTRATOR</t>
  </si>
  <si>
    <t>TBD FY22-23</t>
  </si>
  <si>
    <t>TEACHER</t>
  </si>
  <si>
    <t>TBD FY23-24</t>
  </si>
  <si>
    <t>SPED TEACHER (SpEd 205)</t>
  </si>
  <si>
    <t>205-SpEd State</t>
  </si>
  <si>
    <t>DEAN OF SCHOLAR SUPPORTS (SpEd 205)</t>
  </si>
  <si>
    <t>TBD FY24-25</t>
  </si>
  <si>
    <t>DEAN OF CURRICULUM AND INSTR</t>
  </si>
  <si>
    <t>DEAN OF SCHOOL CULTURE</t>
  </si>
  <si>
    <t>BUS DRIVERS/SUPPORT</t>
  </si>
  <si>
    <t xml:space="preserve">OPERATIONS </t>
  </si>
  <si>
    <t>ED CSP FUNDED (4/1/20-3/31/21) (661)</t>
  </si>
  <si>
    <t>No benefits</t>
  </si>
  <si>
    <t>661-CSP</t>
  </si>
  <si>
    <t>OPS - CSP FUNDED 4/1/20-3/31/21 (661)</t>
  </si>
  <si>
    <t>CSP-2 funded (4/1/21-7/31/21)</t>
  </si>
  <si>
    <t>TBD FY25-26</t>
  </si>
  <si>
    <t>TEACHERS</t>
  </si>
  <si>
    <t>Enrichment - Financial Literacy &amp; Entrepreneurship (2 days/wk, 5 hrs, day, 36 wks est $15/hr)</t>
  </si>
  <si>
    <t>Enrichment - PE (1day/wk, 5 hrs, day, 36 wks est $15/hr)</t>
  </si>
  <si>
    <t>Enrichment - Art (1day/wk, 5 hrs, day, 36 wks est $15/hr)</t>
  </si>
  <si>
    <t>Enrichment - Music (1day/wk, 5 hrs, day, 36 wks est $15/hr)</t>
  </si>
  <si>
    <t>CSP-2 Stipend Jul21  (8 Teachers)</t>
  </si>
  <si>
    <t>CSP-2 Stipend Jul21  (4 support)</t>
  </si>
  <si>
    <t>CSP - Banking/payroll fees (est $175/FTE)</t>
  </si>
  <si>
    <t>Biante Gainous - add'l March 2020 consulting covered by CSP (paid 8/28/20)</t>
  </si>
  <si>
    <t>CSP-Consultants - curriculum development, planning, etc (661)</t>
  </si>
  <si>
    <t>Contracted SpEd services</t>
  </si>
  <si>
    <t>Consultant - culturally responsive teaching (match Title II-709)</t>
  </si>
  <si>
    <t>CSP-2 Legal (661-2)</t>
  </si>
  <si>
    <t>CSP - CPA, zoning, permitting (661)</t>
  </si>
  <si>
    <t>CSP - shift to 522 to cover liab insurance (661)</t>
  </si>
  <si>
    <t>CSP-SFS Food set up (paid $7500 in FY19-20, budget is $13,500) (661)</t>
  </si>
  <si>
    <t>CSP-2 Audit fee ($7,500 covered by CSP) (661-2)</t>
  </si>
  <si>
    <t>Audit fee (000)</t>
  </si>
  <si>
    <t>$250/FTE in Y2</t>
  </si>
  <si>
    <t>Staff recruitment - see 540, included in CSP</t>
  </si>
  <si>
    <t>Student recruitment - see 540, included in CSP</t>
  </si>
  <si>
    <t>$30/change ADE Y2</t>
  </si>
  <si>
    <t>Community engagement</t>
  </si>
  <si>
    <t>$10 ADE Y2</t>
  </si>
  <si>
    <t>Misc. SIS/Data after CSP</t>
  </si>
  <si>
    <t>Y1 included in CSP grant</t>
  </si>
  <si>
    <t>Note - Infinite Campus included in 651 to match CSP budget</t>
  </si>
  <si>
    <t>Zoom monthly fees (2580) ($14.99/mo)</t>
  </si>
  <si>
    <t>Adobe monthly fees (2580) ($14.99/mo)</t>
  </si>
  <si>
    <t>Google G-Suite (2580) ($12/mo)</t>
  </si>
  <si>
    <t>DonationBox - donation platform for website (2580)</t>
  </si>
  <si>
    <t>Rent - estimate start Jun20 (000)</t>
  </si>
  <si>
    <t>Est $14k/mo Y1, 20% increase/year for growth</t>
  </si>
  <si>
    <t>Ongoing monthly rent (Est $15k/mo, 20% increase for space/year)</t>
  </si>
  <si>
    <t>CSP-Telecommunications - set up of IT infrastructure, phone systems, internet, SIS, etc (661)</t>
  </si>
  <si>
    <t>IT set up - CSP funded Y0</t>
  </si>
  <si>
    <t>CSP-2-Telecommunications - set up of IT infrastructure, phone systems, internet, SIS, etc (661-2)</t>
  </si>
  <si>
    <t>phone service $500/mo, +2.5%/year</t>
  </si>
  <si>
    <t>Phone service - est $250/mo</t>
  </si>
  <si>
    <t>CSP-2 funded (deliver marketing materials, etc (661-2)</t>
  </si>
  <si>
    <t>Postage - general (000)</t>
  </si>
  <si>
    <t>CSP- Marketing materials - flyers, posters, clothing, etc. (661)</t>
  </si>
  <si>
    <t>Website updates after Y1</t>
  </si>
  <si>
    <t>Misc advertising - Indeed, etc (2572)</t>
  </si>
  <si>
    <t>CSP-2 - other advertising/marketing materials (661-2)</t>
  </si>
  <si>
    <t>CMYK - marketing materials printing (661)</t>
  </si>
  <si>
    <t>CSP-2 Printing - support with delivering info to parents (661-2)</t>
  </si>
  <si>
    <t>School Nutrition Management (est 25/ADE)</t>
  </si>
  <si>
    <t>Travel to visit BES schools  - only if covered by CSP ($5,400)</t>
  </si>
  <si>
    <t>CSP-General classroom supplies $25/student after Y1(661)</t>
  </si>
  <si>
    <t>CSP funded Y1, $25/student after</t>
  </si>
  <si>
    <t>CSP-Seating for family events, recruitment - 16 mobile stools $2500 ea (661)</t>
  </si>
  <si>
    <t>16@$2,500 ea - CSP funded</t>
  </si>
  <si>
    <t>$15 per student</t>
  </si>
  <si>
    <t>General office supplies  (000)</t>
  </si>
  <si>
    <t>CSP Funded Y0/1</t>
  </si>
  <si>
    <t>CSP-Foss science kits (661)</t>
  </si>
  <si>
    <t>CSP-Student furniture (661)</t>
  </si>
  <si>
    <t>Faculty furniture after Y1 ($250/new FTE)</t>
  </si>
  <si>
    <t>Student furniture after Y1 ($150/new student)</t>
  </si>
  <si>
    <t>CSP-2 Office furniture for ED/DO (661-2)</t>
  </si>
  <si>
    <t>Toner/ink for printers  (000)</t>
  </si>
  <si>
    <t>CSP funded Y0/1</t>
  </si>
  <si>
    <t>CSP-Library set up (661)</t>
  </si>
  <si>
    <t>CSP-2 Health supplies, PPE ($25/student funded) (661-2)</t>
  </si>
  <si>
    <t>Faculty supplies ($200/instr. FTE) (000)</t>
  </si>
  <si>
    <t>Library books after Y1 (2220) $15/ new student (000)</t>
  </si>
  <si>
    <t>Student uniforms ($20/student) (000)</t>
  </si>
  <si>
    <t>Gifts and awards - students ($15/student) (000)</t>
  </si>
  <si>
    <t>Gifts and awards - teachers and staff ($50/FTE) (000)</t>
  </si>
  <si>
    <t>Health supplies - Other ($5/student) (000)</t>
  </si>
  <si>
    <t>2 per student, $5 ea ,CSP funded Y1</t>
  </si>
  <si>
    <t>Handwriting books - 2 per student (000)</t>
  </si>
  <si>
    <t>Other Textbooks $50/student</t>
  </si>
  <si>
    <t>CSP-2 Amplify Science Curriculum (661-2)</t>
  </si>
  <si>
    <t>CSP-2 Reading Mastery phonics curriculum (661-2)</t>
  </si>
  <si>
    <t>CSP funded Y0 &amp; Y1</t>
  </si>
  <si>
    <t>Chromebook enrollment and config for students (000) - start Y1</t>
  </si>
  <si>
    <t>CSP-2 Software and security for staff computers (14*200) (661-2)</t>
  </si>
  <si>
    <t>$20/ADE out years</t>
  </si>
  <si>
    <t>Misc software (000)</t>
  </si>
  <si>
    <t>CSP-Rediker Software - Student data collection systems to support data driven instruction (661)</t>
  </si>
  <si>
    <t>CSP-SIS System (Infinite Campus) - set up and install (661)</t>
  </si>
  <si>
    <t>CSP-iReady/Lexia at $8,000 ea (661)</t>
  </si>
  <si>
    <t>CSP-STEP literacy assessment (661)</t>
  </si>
  <si>
    <t>iReady per new student $30/student after Y1</t>
  </si>
  <si>
    <t>CSP-2 NWEA Map (web-based assessment/testing)  162 @$15/student  (661-2)</t>
  </si>
  <si>
    <t>STEP Literacy est $20/student after Y1</t>
  </si>
  <si>
    <t>SOS Annual filing</t>
  </si>
  <si>
    <t>Opportunity 180 Grant (estimated)</t>
  </si>
  <si>
    <t>Possible rental income at church $3500/mo -CONFIRM</t>
  </si>
  <si>
    <t>Board/other donations - STRIPE, etc (estimated)</t>
  </si>
  <si>
    <t>CSP (Total FY20 is $78,623.34)</t>
  </si>
  <si>
    <t>CSP Round 2 (1/1/21-9/30/21)</t>
  </si>
  <si>
    <t>Capitalize 2 buses @$25k/ea</t>
  </si>
  <si>
    <t>see Capex - 2 buses</t>
  </si>
  <si>
    <t>CSP-Student chromebooks -144@$300 ea (661)</t>
  </si>
  <si>
    <t>CSP-Copy Machines-2 (661)</t>
  </si>
  <si>
    <t>CSP-2 28 chromebooks for distance learning 1:1 (661-2)</t>
  </si>
  <si>
    <t>CSP-2 9-doc cameras @$200 ea (661-2)</t>
  </si>
  <si>
    <t>CSP-2 1 chromebook charging cart (661-2)</t>
  </si>
  <si>
    <t>CSP-2 81 mobile hotspots at $30 ea for 2 months (661-2)</t>
  </si>
  <si>
    <t>CSP-2 14 Macs - Staff computers - 14@$800, partial fund  (661-2)</t>
  </si>
  <si>
    <t>Student chromebooks - Y2 (add'l 12) - 2:1 est Y2</t>
  </si>
  <si>
    <t>6 projectors @ $300 ea (000)</t>
  </si>
  <si>
    <t>6 white boards @ $300/ea  (000)</t>
  </si>
  <si>
    <t>Est $10000/year</t>
  </si>
  <si>
    <t>Misc - Y3+ (000)</t>
  </si>
  <si>
    <t>Las Vegas Collegiate</t>
  </si>
  <si>
    <t>As of Dec FY2021</t>
  </si>
  <si>
    <t/>
  </si>
  <si>
    <t>SUBTOTAL - Revenue from Local Sources</t>
  </si>
  <si>
    <t>SUBTOTAL - Intermediate Revenue Sources</t>
  </si>
  <si>
    <t>SUBTOTAL - State Revenue</t>
  </si>
  <si>
    <t>SUBTOTAL - Federal Revenue</t>
  </si>
  <si>
    <t>SUBTOTAL - Other Financing Sources</t>
  </si>
  <si>
    <t>SUBTOTAL - Other Items</t>
  </si>
  <si>
    <t>SUBTOTAL - Personnel Services-Salaries</t>
  </si>
  <si>
    <t>SUBTOTAL - Personnel Services-Employee Benefits</t>
  </si>
  <si>
    <t>SUBTOTAL - Professional and Tech Services</t>
  </si>
  <si>
    <t>SUBTOTAL - Property Services</t>
  </si>
  <si>
    <t>SUBTOTAL - Other Services</t>
  </si>
  <si>
    <t>SUBTOTAL - Supplies</t>
  </si>
  <si>
    <t>SUBTOTAL - Depreciation Expense</t>
  </si>
  <si>
    <t>SUBTOTAL - Debt Service and Miscellaneous</t>
  </si>
  <si>
    <t>SUBTOTAL - Other Items - Expense</t>
  </si>
  <si>
    <t>Year 1</t>
  </si>
  <si>
    <t>2020-21</t>
  </si>
  <si>
    <t>H&amp;W Annual Cost Per Person</t>
  </si>
  <si>
    <t>Year 3</t>
  </si>
  <si>
    <t>2022-23</t>
  </si>
  <si>
    <t>Year 4</t>
  </si>
  <si>
    <t>2023-24</t>
  </si>
  <si>
    <t>Year 5</t>
  </si>
  <si>
    <t>2024-25</t>
  </si>
  <si>
    <t>Year 6</t>
  </si>
  <si>
    <t>2025-26</t>
  </si>
  <si>
    <t>2018-19</t>
  </si>
  <si>
    <t>2019-20</t>
  </si>
  <si>
    <t>Year 2</t>
  </si>
  <si>
    <t>Year 1 vs Year 2</t>
  </si>
  <si>
    <t>2021-22</t>
  </si>
  <si>
    <t>Year 0</t>
  </si>
  <si>
    <t>Buses (1 Y1, 2 Y2)</t>
  </si>
  <si>
    <t xml:space="preserve">Assumes cash flow loans needed </t>
  </si>
  <si>
    <t>#hidecolumn</t>
  </si>
  <si>
    <t>#hiderow</t>
  </si>
  <si>
    <t>Section:</t>
  </si>
  <si>
    <t>CashFlowS1</t>
  </si>
  <si>
    <t>CashFlowS2</t>
  </si>
  <si>
    <t>CashFlowS3</t>
  </si>
  <si>
    <t>Dimension</t>
  </si>
  <si>
    <t>P/R/C</t>
  </si>
  <si>
    <t>Mapping</t>
  </si>
  <si>
    <t>Row Mapping 1</t>
  </si>
  <si>
    <t>Row Mapping 2</t>
  </si>
  <si>
    <t>Row Mapping 3</t>
  </si>
  <si>
    <t>Row Mapping 4</t>
  </si>
  <si>
    <t>Row Mapping 5</t>
  </si>
  <si>
    <t>Row Mapping 6</t>
  </si>
  <si>
    <t>Subsidiary</t>
  </si>
  <si>
    <t>Page</t>
  </si>
  <si>
    <t>Column</t>
  </si>
  <si>
    <t>Block</t>
  </si>
  <si>
    <t>S1/B1</t>
  </si>
  <si>
    <t>S2/B2</t>
  </si>
  <si>
    <t>S2/B3</t>
  </si>
  <si>
    <t>S2/B4</t>
  </si>
  <si>
    <t>S2/B5</t>
  </si>
  <si>
    <t>S3/B6</t>
  </si>
  <si>
    <t>Scenario</t>
  </si>
  <si>
    <t>Actuals</t>
  </si>
  <si>
    <t>Account</t>
  </si>
  <si>
    <t>Period</t>
  </si>
  <si>
    <t>No_Period</t>
  </si>
  <si>
    <t>Year</t>
  </si>
  <si>
    <t>No_year</t>
  </si>
  <si>
    <t>Row</t>
  </si>
  <si>
    <t>Resource</t>
  </si>
  <si>
    <t>All Resources (Default member)</t>
  </si>
  <si>
    <t>No_Resource</t>
  </si>
  <si>
    <t>Function</t>
  </si>
  <si>
    <t>All Functions</t>
  </si>
  <si>
    <t>No_Function</t>
  </si>
  <si>
    <t>Measure</t>
  </si>
  <si>
    <t>ValueBS</t>
  </si>
  <si>
    <t>Block Description</t>
  </si>
  <si>
    <t>Column Mapping 1</t>
  </si>
  <si>
    <t>CashFlowS1/B1</t>
  </si>
  <si>
    <t>Beginning Cash Balance</t>
  </si>
  <si>
    <t>Column Mapping 2</t>
  </si>
  <si>
    <t>Jun</t>
  </si>
  <si>
    <t>Column Mapping 3</t>
  </si>
  <si>
    <t>CashFlowS2/B2</t>
  </si>
  <si>
    <t>Actual/Forecast data saved in Cash Flow template</t>
  </si>
  <si>
    <t>Column Mapping 4</t>
  </si>
  <si>
    <t>Column Mapping 5</t>
  </si>
  <si>
    <t>Column Mapping 6</t>
  </si>
  <si>
    <t>Value</t>
  </si>
  <si>
    <t>Column Mapping 7</t>
  </si>
  <si>
    <t>CashFlowS2/B3</t>
  </si>
  <si>
    <t>Balance sheet stat accounts</t>
  </si>
  <si>
    <t>Column Mapping 8</t>
  </si>
  <si>
    <t>Column Mapping 9</t>
  </si>
  <si>
    <t>Column Mapping 10</t>
  </si>
  <si>
    <t>Column Mapping 11</t>
  </si>
  <si>
    <t>CashFlowS2/B4</t>
  </si>
  <si>
    <t>Actuals/Forecast indicator</t>
  </si>
  <si>
    <t>Column Mapping 12</t>
  </si>
  <si>
    <t>Column Mapping 13</t>
  </si>
  <si>
    <t>Column Mapping 14</t>
  </si>
  <si>
    <t>Value (Value)</t>
  </si>
  <si>
    <t>Column Mapping 15</t>
  </si>
  <si>
    <t>Column Mapping 16</t>
  </si>
  <si>
    <t>Column Mapping 17</t>
  </si>
  <si>
    <t>Column Mapping 18</t>
  </si>
  <si>
    <t>Column Mapping 19</t>
  </si>
  <si>
    <t>CashFlowS3/B6</t>
  </si>
  <si>
    <t>Account Names</t>
  </si>
  <si>
    <t>Column Mapping 20</t>
  </si>
  <si>
    <t>School Account Name</t>
  </si>
  <si>
    <t>Year Code</t>
  </si>
  <si>
    <t>Fiscal Month</t>
  </si>
  <si>
    <t>Monthly Cash Forecast</t>
  </si>
  <si>
    <t>Forecast</t>
  </si>
  <si>
    <t>Remaining</t>
  </si>
  <si>
    <t>CF Actuals Month</t>
  </si>
  <si>
    <t>Balance</t>
  </si>
  <si>
    <t>Cash - NV</t>
  </si>
  <si>
    <t>Beginning Cash</t>
  </si>
  <si>
    <t>Revenue Group 1 (Revenue from Local Sources) - (Bottom Level)</t>
  </si>
  <si>
    <t>1000 - NV</t>
  </si>
  <si>
    <t>1400 - NV</t>
  </si>
  <si>
    <t>1500 - NV</t>
  </si>
  <si>
    <t>1600 - NV</t>
  </si>
  <si>
    <t>1900 - NV</t>
  </si>
  <si>
    <t>1910 - NV</t>
  </si>
  <si>
    <t>1920 - NV</t>
  </si>
  <si>
    <t>1930 - NV</t>
  </si>
  <si>
    <t>1980 - NV</t>
  </si>
  <si>
    <t>1990 - NV</t>
  </si>
  <si>
    <t>1991 - NV</t>
  </si>
  <si>
    <t>Revenue Group 2 (Revenue from State Sources) - (Bottom Level)</t>
  </si>
  <si>
    <t>2000 - NV</t>
  </si>
  <si>
    <t>2100 - NV</t>
  </si>
  <si>
    <t>2200 - NV</t>
  </si>
  <si>
    <t>2800 - NV</t>
  </si>
  <si>
    <t>Revenue Group 3 (Revenue from Federal Sources) - (Bottom Level)</t>
  </si>
  <si>
    <t>3000 - NV</t>
  </si>
  <si>
    <t>3100 - NV</t>
  </si>
  <si>
    <t>3110 - NV</t>
  </si>
  <si>
    <t>3115 - NV</t>
  </si>
  <si>
    <t>3200 - NV</t>
  </si>
  <si>
    <t>3230 - NV</t>
  </si>
  <si>
    <t>3800 - NV</t>
  </si>
  <si>
    <t>Revenue Group 4 (Other Financing Sources) - (Bottom Level)</t>
  </si>
  <si>
    <t>4000 - NV</t>
  </si>
  <si>
    <t>4100 - NV</t>
  </si>
  <si>
    <t>4200 - NV</t>
  </si>
  <si>
    <t>4300 - NV</t>
  </si>
  <si>
    <t>4500 - NV</t>
  </si>
  <si>
    <t>4500.340 - NV</t>
  </si>
  <si>
    <t>4500.633 - NV</t>
  </si>
  <si>
    <t>4500.639 - NV</t>
  </si>
  <si>
    <t>4500.658 - NV</t>
  </si>
  <si>
    <t>4500.659 - NV</t>
  </si>
  <si>
    <t>4500.661 - NV</t>
  </si>
  <si>
    <t>4500.709 - NV</t>
  </si>
  <si>
    <t>4500.715 - NV</t>
  </si>
  <si>
    <t>4500.716 - NV</t>
  </si>
  <si>
    <t>4500.717 - NV</t>
  </si>
  <si>
    <t>4500.740 - NV</t>
  </si>
  <si>
    <t>4500.744 - NV</t>
  </si>
  <si>
    <t>4500.745 - NV</t>
  </si>
  <si>
    <t>4500.746 - NV</t>
  </si>
  <si>
    <t>4500.802 - NV</t>
  </si>
  <si>
    <t>4500.808 - NV</t>
  </si>
  <si>
    <t>4500.811 - NV</t>
  </si>
  <si>
    <t>4700 - NV</t>
  </si>
  <si>
    <t>4703 - NV</t>
  </si>
  <si>
    <t>4800 - NV</t>
  </si>
  <si>
    <t>4900 - NV</t>
  </si>
  <si>
    <t>Revenue Group 5 - (Bottom Level)</t>
  </si>
  <si>
    <t>5000 - NV</t>
  </si>
  <si>
    <t>5200 - NV</t>
  </si>
  <si>
    <t>5400 - NV</t>
  </si>
  <si>
    <t>Revenue Group 6 - (Bottom Level)</t>
  </si>
  <si>
    <t>6000 - NV</t>
  </si>
  <si>
    <t>Expense Group 1 (Personnel Services-Compensation) - (Bottom Level)</t>
  </si>
  <si>
    <t>100 - NV</t>
  </si>
  <si>
    <t>101 - NV</t>
  </si>
  <si>
    <t>102 - NV</t>
  </si>
  <si>
    <t>103 - NV</t>
  </si>
  <si>
    <t>104 - NV</t>
  </si>
  <si>
    <t>105 - NV</t>
  </si>
  <si>
    <t>106 - NV</t>
  </si>
  <si>
    <t>107 - NV</t>
  </si>
  <si>
    <t>108 - NV</t>
  </si>
  <si>
    <t>110 - NV</t>
  </si>
  <si>
    <t>112 - NV</t>
  </si>
  <si>
    <t>113 - NV</t>
  </si>
  <si>
    <t>114 - NV</t>
  </si>
  <si>
    <t>115 - NV</t>
  </si>
  <si>
    <t>120 - NV</t>
  </si>
  <si>
    <t>121 - NV</t>
  </si>
  <si>
    <t>122 - NV</t>
  </si>
  <si>
    <t>123 - NV</t>
  </si>
  <si>
    <t>124 - NV</t>
  </si>
  <si>
    <t>125 - NV</t>
  </si>
  <si>
    <t>126 - NV</t>
  </si>
  <si>
    <t>127 - NV</t>
  </si>
  <si>
    <t>128 - NV</t>
  </si>
  <si>
    <t>130 - NV</t>
  </si>
  <si>
    <t>131 - NV</t>
  </si>
  <si>
    <t>132 - NV</t>
  </si>
  <si>
    <t>133 - NV</t>
  </si>
  <si>
    <t>134 - NV</t>
  </si>
  <si>
    <t>135 - NV</t>
  </si>
  <si>
    <t>136 - NV</t>
  </si>
  <si>
    <t>137 - NV</t>
  </si>
  <si>
    <t>140 - NV</t>
  </si>
  <si>
    <t>141 - NV</t>
  </si>
  <si>
    <t>142 - NV</t>
  </si>
  <si>
    <t>143 - NV</t>
  </si>
  <si>
    <t>144 - NV</t>
  </si>
  <si>
    <t>145 - NV</t>
  </si>
  <si>
    <t>146 - NV</t>
  </si>
  <si>
    <t>147 - NV</t>
  </si>
  <si>
    <t>150 - NV</t>
  </si>
  <si>
    <t>151 - NV</t>
  </si>
  <si>
    <t>152 - NV</t>
  </si>
  <si>
    <t>153 - NV</t>
  </si>
  <si>
    <t>154 - NV</t>
  </si>
  <si>
    <t>155 - NV</t>
  </si>
  <si>
    <t>156 - NV</t>
  </si>
  <si>
    <t>157 - NV</t>
  </si>
  <si>
    <t>160 - NV</t>
  </si>
  <si>
    <t>161 - NV</t>
  </si>
  <si>
    <t>162 - NV</t>
  </si>
  <si>
    <t>163 - NV</t>
  </si>
  <si>
    <t>164 - NV</t>
  </si>
  <si>
    <t>165 - NV</t>
  </si>
  <si>
    <t>166 - NV</t>
  </si>
  <si>
    <t>167 - NV</t>
  </si>
  <si>
    <t>199 - NV</t>
  </si>
  <si>
    <t>Expense Group 2 (Personnel Services-Employee Benefits) - (Bottom Level)</t>
  </si>
  <si>
    <t>210 - NV</t>
  </si>
  <si>
    <t>220 - NV</t>
  </si>
  <si>
    <t>230 - NV</t>
  </si>
  <si>
    <t>240 - NV</t>
  </si>
  <si>
    <t>260 - NV</t>
  </si>
  <si>
    <t>270 - NV</t>
  </si>
  <si>
    <t>200 - NV</t>
  </si>
  <si>
    <t>230.1 - NV</t>
  </si>
  <si>
    <t>250 - NV</t>
  </si>
  <si>
    <t>280 - NV</t>
  </si>
  <si>
    <t>290 - NV</t>
  </si>
  <si>
    <t>Expense Group 3 (Professional and Technical Services) - (Bottom Level)</t>
  </si>
  <si>
    <t>300 - NV</t>
  </si>
  <si>
    <t>310 - NV</t>
  </si>
  <si>
    <t>320 - NV</t>
  </si>
  <si>
    <t>330 - NV</t>
  </si>
  <si>
    <t>331 - NV</t>
  </si>
  <si>
    <t>332 - NV</t>
  </si>
  <si>
    <t>333 - NV</t>
  </si>
  <si>
    <t>334 - NV</t>
  </si>
  <si>
    <t>335 - NV</t>
  </si>
  <si>
    <t>336 - NV</t>
  </si>
  <si>
    <t>337 - NV</t>
  </si>
  <si>
    <t>338 - NV</t>
  </si>
  <si>
    <t>339 - NV</t>
  </si>
  <si>
    <t>340 - NV</t>
  </si>
  <si>
    <t>340.1 - NV</t>
  </si>
  <si>
    <t>345 - NV</t>
  </si>
  <si>
    <t>350 - NV</t>
  </si>
  <si>
    <t>351 - NV</t>
  </si>
  <si>
    <t>352 - NV</t>
  </si>
  <si>
    <t>360 - NV</t>
  </si>
  <si>
    <t>Expense Group 4 (Purchased Property Services) - (Bottom Level)</t>
  </si>
  <si>
    <t>400 - NV</t>
  </si>
  <si>
    <t>410 - NV</t>
  </si>
  <si>
    <t>411 - NV</t>
  </si>
  <si>
    <t>420 - NV</t>
  </si>
  <si>
    <t>421 - NV</t>
  </si>
  <si>
    <t>422 - NV</t>
  </si>
  <si>
    <t>430 - NV</t>
  </si>
  <si>
    <t>431 - NV</t>
  </si>
  <si>
    <t>432 - NV</t>
  </si>
  <si>
    <t>440 - NV</t>
  </si>
  <si>
    <t>441 - NV</t>
  </si>
  <si>
    <t>442 - NV</t>
  </si>
  <si>
    <t>443 - NV</t>
  </si>
  <si>
    <t>444 - NV</t>
  </si>
  <si>
    <t>450 - NV</t>
  </si>
  <si>
    <t>490 - NV</t>
  </si>
  <si>
    <t>Expense Group 5 (Other Purchased Services) - (Bottom Level)</t>
  </si>
  <si>
    <t>500 - NV</t>
  </si>
  <si>
    <t>510 - NV</t>
  </si>
  <si>
    <t>519 - NV</t>
  </si>
  <si>
    <t>520 - NV</t>
  </si>
  <si>
    <t>521 - NV</t>
  </si>
  <si>
    <t>522 - NV</t>
  </si>
  <si>
    <t>523 - NV</t>
  </si>
  <si>
    <t>530 - NV</t>
  </si>
  <si>
    <t>531 - NV</t>
  </si>
  <si>
    <t>532 - NV</t>
  </si>
  <si>
    <t>533 - NV</t>
  </si>
  <si>
    <t>534 - NV</t>
  </si>
  <si>
    <t>535 - NV</t>
  </si>
  <si>
    <t>536 - NV</t>
  </si>
  <si>
    <t>540 - NV</t>
  </si>
  <si>
    <t>550 - NV</t>
  </si>
  <si>
    <t>570 - NV</t>
  </si>
  <si>
    <t>580 - NV</t>
  </si>
  <si>
    <t>581 - NV</t>
  </si>
  <si>
    <t>582 - NV</t>
  </si>
  <si>
    <t>583 - NV</t>
  </si>
  <si>
    <t>584 - NV</t>
  </si>
  <si>
    <t>585 - NV</t>
  </si>
  <si>
    <t>586 - NV</t>
  </si>
  <si>
    <t>587 - NV</t>
  </si>
  <si>
    <t>588 - NV</t>
  </si>
  <si>
    <t>589 - NV</t>
  </si>
  <si>
    <t>591 - NV</t>
  </si>
  <si>
    <t>595 - NV</t>
  </si>
  <si>
    <t>Expense Group 6 (Supplies) - (Bottom Level)</t>
  </si>
  <si>
    <t>600 - NV</t>
  </si>
  <si>
    <t>610 - NV</t>
  </si>
  <si>
    <t>612 - NV</t>
  </si>
  <si>
    <t>626 - NV</t>
  </si>
  <si>
    <t>629 - NV</t>
  </si>
  <si>
    <t>630 - NV</t>
  </si>
  <si>
    <t>640 - NV</t>
  </si>
  <si>
    <t>641 - NV</t>
  </si>
  <si>
    <t>650 - NV</t>
  </si>
  <si>
    <t>651 - NV</t>
  </si>
  <si>
    <t>652 - NV</t>
  </si>
  <si>
    <t>653 - NV</t>
  </si>
  <si>
    <t>Expense Group 7 (Property) - (Bottom Level)</t>
  </si>
  <si>
    <t>700 - NV</t>
  </si>
  <si>
    <t>710 - NV</t>
  </si>
  <si>
    <t>720 - NV</t>
  </si>
  <si>
    <t>730 - NV</t>
  </si>
  <si>
    <t>732 - NV</t>
  </si>
  <si>
    <t>733 - NV</t>
  </si>
  <si>
    <t>734 - NV</t>
  </si>
  <si>
    <t>735 - NV</t>
  </si>
  <si>
    <t>739 - NV</t>
  </si>
  <si>
    <t>790 - NV</t>
  </si>
  <si>
    <t>Expense Group 8 - (Bottom Level)</t>
  </si>
  <si>
    <t>800 - NV</t>
  </si>
  <si>
    <t>810 - NV</t>
  </si>
  <si>
    <t>830 - NV</t>
  </si>
  <si>
    <t>832 - NV</t>
  </si>
  <si>
    <t>832.1 - NV</t>
  </si>
  <si>
    <t>832.2 - NV</t>
  </si>
  <si>
    <t>890 - NV</t>
  </si>
  <si>
    <t>890.1 - NV</t>
  </si>
  <si>
    <t>892 - NV</t>
  </si>
  <si>
    <t>893 - NV</t>
  </si>
  <si>
    <t>894 - NV</t>
  </si>
  <si>
    <t>898 - NV</t>
  </si>
  <si>
    <t>899 - NV</t>
  </si>
  <si>
    <t>Expense Group 9 - (Bottom Level)</t>
  </si>
  <si>
    <t>900 - NV</t>
  </si>
  <si>
    <t>910 - NV</t>
  </si>
  <si>
    <t>940 - NV</t>
  </si>
  <si>
    <t>999.1 - NV</t>
  </si>
  <si>
    <t>Operating Cash Inflow (Outflow)</t>
  </si>
  <si>
    <t>AR CY</t>
  </si>
  <si>
    <t>Accounts Receivable - Current Year</t>
  </si>
  <si>
    <t>Revenues PY Accruals</t>
  </si>
  <si>
    <t>Revenues - Prior Year Accruals</t>
  </si>
  <si>
    <t>OtherCurrentAssetsStat</t>
  </si>
  <si>
    <t>Other Current Assets</t>
  </si>
  <si>
    <t>FixedAssetsStat</t>
  </si>
  <si>
    <t>Fixed Assets</t>
  </si>
  <si>
    <t>OtherAssetsStat</t>
  </si>
  <si>
    <t>Other Assets</t>
  </si>
  <si>
    <t>Due To (From)</t>
  </si>
  <si>
    <t>AP CY</t>
  </si>
  <si>
    <t>Accounts Payable - Current Year</t>
  </si>
  <si>
    <t>Expenses PY Accruals</t>
  </si>
  <si>
    <t>Expenses - Prior Year Accruals</t>
  </si>
  <si>
    <t>CurrentLoans</t>
  </si>
  <si>
    <t>Loans Payable (Current)</t>
  </si>
  <si>
    <t>OtherCurrentLiabilitiesStat</t>
  </si>
  <si>
    <t>Other Current Liabilities</t>
  </si>
  <si>
    <t>Loans Payable LT</t>
  </si>
  <si>
    <t>Loans Payable (Long Term)</t>
  </si>
  <si>
    <t>Other Liabilities</t>
  </si>
  <si>
    <t>Other Liabilites</t>
  </si>
  <si>
    <t>Ending Cash</t>
  </si>
  <si>
    <t>Days Cash on Hand</t>
  </si>
  <si>
    <t>Dec Forecast 2021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</si>
  <si>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</si>
  <si>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</si>
  <si>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</si>
  <si>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</si>
  <si>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</si>
  <si>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</si>
  <si>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</si>
  <si>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</si>
  <si>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</si>
  <si>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</si>
  <si>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</si>
  <si>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0091-000-000 (Las Vegas Collegiate)</t>
  </si>
  <si>
    <t>0091-000-000</t>
  </si>
  <si>
    <t>FY22 $6702/ADE -estimate 10% cut on FY21 ($6135 Basic + $1179 Outside), 2% COLA in out years</t>
  </si>
  <si>
    <t>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</si>
</sst>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\-??_);_(@_)"/>
    <numFmt numFmtId="166" formatCode="&quot;$&quot;#,##0"/>
  </numFmts>
  <fonts count="5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name val="Times New Roman"/>
      <family val="1"/>
    </font>
    <font>
      <sz val="10"/>
      <name val="MS Sans Serif"/>
      <family val="2"/>
    </font>
    <font>
      <sz val="9"/>
      <name val="Geneva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2"/>
      <name val="Comic Sans MS"/>
      <family val="4"/>
    </font>
    <font>
      <sz val="11"/>
      <color rgb="FF9C650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libri Light"/>
      <family val="2"/>
      <scheme val="major"/>
    </font>
    <font>
      <sz val="10"/>
      <name val="DUTCH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0" tint="-4.9989318521683403E-2"/>
      <name val="Arial"/>
      <family val="2"/>
    </font>
    <font>
      <sz val="9"/>
      <color theme="0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sz val="8"/>
      <name val="Calibri"/>
      <family val="2"/>
      <scheme val="minor"/>
    </font>
    <font>
      <b/>
      <sz val="9"/>
      <color rgb="FFFF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122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9" fontId="7" fillId="0" borderId="3" applyFont="0" applyFill="0" applyBorder="0" applyAlignment="0" applyProtection="0">
      <alignment horizontal="right"/>
    </xf>
    <xf numFmtId="0" fontId="8" fillId="0" borderId="0"/>
    <xf numFmtId="0" fontId="10" fillId="0" borderId="0"/>
    <xf numFmtId="0" fontId="7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7" borderId="17" applyNumberFormat="0" applyAlignment="0" applyProtection="0"/>
    <xf numFmtId="0" fontId="21" fillId="8" borderId="18" applyNumberFormat="0" applyAlignment="0" applyProtection="0"/>
    <xf numFmtId="0" fontId="22" fillId="8" borderId="17" applyNumberFormat="0" applyAlignment="0" applyProtection="0"/>
    <xf numFmtId="0" fontId="23" fillId="0" borderId="19" applyNumberFormat="0" applyFill="0" applyAlignment="0" applyProtection="0"/>
    <xf numFmtId="0" fontId="24" fillId="9" borderId="20" applyNumberFormat="0" applyAlignment="0" applyProtection="0"/>
    <xf numFmtId="0" fontId="1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2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6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6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6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6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6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7" fillId="35" borderId="2">
      <alignment horizontal="left"/>
    </xf>
    <xf numFmtId="0" fontId="7" fillId="35" borderId="7">
      <alignment horizontal="left"/>
    </xf>
    <xf numFmtId="0" fontId="7" fillId="35" borderId="10">
      <alignment horizontal="left"/>
    </xf>
    <xf numFmtId="44" fontId="7" fillId="0" borderId="0" applyFont="0" applyFill="0" applyBorder="0" applyAlignment="0" applyProtection="0"/>
    <xf numFmtId="14" fontId="7" fillId="0" borderId="0" applyFont="0" applyFill="0" applyBorder="0" applyProtection="0">
      <alignment horizontal="left"/>
    </xf>
    <xf numFmtId="0" fontId="28" fillId="0" borderId="2">
      <alignment horizontal="left"/>
    </xf>
    <xf numFmtId="2" fontId="7" fillId="0" borderId="0" applyFill="0" applyProtection="0"/>
    <xf numFmtId="0" fontId="28" fillId="35" borderId="13">
      <alignment horizontal="left"/>
    </xf>
    <xf numFmtId="0" fontId="28" fillId="35" borderId="4">
      <alignment horizontal="left"/>
    </xf>
    <xf numFmtId="49" fontId="7" fillId="0" borderId="3" applyFont="0" applyFill="0" applyBorder="0" applyAlignment="0" applyProtection="0">
      <alignment horizontal="right"/>
    </xf>
    <xf numFmtId="0" fontId="7" fillId="0" borderId="0">
      <alignment horizontal="left"/>
    </xf>
    <xf numFmtId="0" fontId="28" fillId="35" borderId="11">
      <alignment horizontal="left"/>
    </xf>
    <xf numFmtId="0" fontId="7" fillId="0" borderId="2">
      <alignment horizontal="left"/>
    </xf>
    <xf numFmtId="0" fontId="28" fillId="35" borderId="5">
      <alignment horizontal="left"/>
    </xf>
    <xf numFmtId="0" fontId="28" fillId="35" borderId="8">
      <alignment horizontal="left"/>
    </xf>
    <xf numFmtId="0" fontId="28" fillId="35" borderId="24">
      <alignment horizontal="left"/>
    </xf>
    <xf numFmtId="0" fontId="7" fillId="0" borderId="3">
      <alignment horizontal="right"/>
    </xf>
    <xf numFmtId="0" fontId="8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/>
    <xf numFmtId="0" fontId="8" fillId="12" borderId="0" applyNumberFormat="0" applyBorder="0" applyAlignment="0" applyProtection="0"/>
    <xf numFmtId="0" fontId="26" fillId="11" borderId="0" applyNumberFormat="0" applyBorder="0" applyAlignment="0" applyProtection="0"/>
    <xf numFmtId="0" fontId="7" fillId="35" borderId="2">
      <alignment horizontal="left"/>
    </xf>
    <xf numFmtId="44" fontId="7" fillId="0" borderId="0" applyFont="0" applyFill="0" applyBorder="0" applyAlignment="0" applyProtection="0"/>
    <xf numFmtId="2" fontId="7" fillId="0" borderId="0" applyFill="0" applyProtection="0"/>
    <xf numFmtId="2" fontId="7" fillId="0" borderId="0" applyFill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2">
      <alignment horizontal="left"/>
    </xf>
    <xf numFmtId="0" fontId="7" fillId="0" borderId="2">
      <alignment horizontal="left"/>
    </xf>
    <xf numFmtId="0" fontId="28" fillId="35" borderId="5">
      <alignment horizontal="left"/>
    </xf>
    <xf numFmtId="0" fontId="7" fillId="0" borderId="3">
      <alignment horizontal="right"/>
    </xf>
    <xf numFmtId="0" fontId="7" fillId="0" borderId="3">
      <alignment horizontal="right"/>
    </xf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1" fillId="0" borderId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7" fillId="0" borderId="16" applyNumberFormat="0" applyFill="0" applyAlignment="0" applyProtection="0"/>
    <xf numFmtId="0" fontId="7" fillId="0" borderId="0"/>
    <xf numFmtId="0" fontId="8" fillId="0" borderId="0"/>
    <xf numFmtId="0" fontId="30" fillId="0" borderId="0"/>
    <xf numFmtId="0" fontId="32" fillId="0" borderId="0"/>
    <xf numFmtId="0" fontId="4" fillId="0" borderId="0"/>
    <xf numFmtId="0" fontId="33" fillId="0" borderId="0"/>
    <xf numFmtId="0" fontId="29" fillId="0" borderId="0"/>
    <xf numFmtId="0" fontId="31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ill="0" applyBorder="0" applyAlignment="0" applyProtection="0"/>
    <xf numFmtId="9" fontId="29" fillId="0" borderId="0" applyFont="0" applyFill="0" applyBorder="0" applyAlignment="0" applyProtection="0"/>
    <xf numFmtId="0" fontId="35" fillId="0" borderId="0"/>
    <xf numFmtId="43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0" fontId="26" fillId="19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7" fillId="6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4" borderId="0" applyNumberFormat="0" applyBorder="0" applyAlignment="0" applyProtection="0"/>
    <xf numFmtId="0" fontId="8" fillId="10" borderId="21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4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0" borderId="21" applyNumberFormat="0" applyFont="0" applyAlignment="0" applyProtection="0"/>
    <xf numFmtId="43" fontId="4" fillId="0" borderId="0" applyFont="0" applyFill="0" applyBorder="0" applyAlignment="0" applyProtection="0"/>
    <xf numFmtId="0" fontId="8" fillId="0" borderId="0"/>
    <xf numFmtId="44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0" fontId="37" fillId="6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4" borderId="0" applyNumberFormat="0" applyBorder="0" applyAlignment="0" applyProtection="0"/>
    <xf numFmtId="0" fontId="37" fillId="6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4" borderId="0" applyNumberFormat="0" applyBorder="0" applyAlignment="0" applyProtection="0"/>
    <xf numFmtId="0" fontId="47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7" fillId="0" borderId="0"/>
    <xf numFmtId="43" fontId="29" fillId="0" borderId="0" applyFont="0" applyFill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4" borderId="0" applyNumberFormat="0" applyBorder="0" applyAlignment="0" applyProtection="0"/>
    <xf numFmtId="0" fontId="48" fillId="0" borderId="0"/>
    <xf numFmtId="44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8" fillId="0" borderId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50" fillId="0" borderId="0"/>
    <xf numFmtId="0" fontId="8" fillId="0" borderId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0" borderId="21" applyNumberFormat="0" applyFont="0" applyAlignment="0" applyProtection="0"/>
    <xf numFmtId="0" fontId="8" fillId="0" borderId="0"/>
    <xf numFmtId="0" fontId="8" fillId="0" borderId="0"/>
    <xf numFmtId="0" fontId="47" fillId="6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7" fillId="35" borderId="2">
      <alignment horizontal="left"/>
    </xf>
    <xf numFmtId="14" fontId="7" fillId="0" borderId="0" applyFont="0" applyFill="0" applyBorder="0" applyProtection="0">
      <alignment horizontal="left"/>
    </xf>
    <xf numFmtId="0" fontId="28" fillId="0" borderId="2">
      <alignment horizontal="left"/>
    </xf>
    <xf numFmtId="0" fontId="7" fillId="0" borderId="0">
      <alignment horizontal="left"/>
    </xf>
    <xf numFmtId="0" fontId="7" fillId="0" borderId="2">
      <alignment horizontal="left"/>
    </xf>
    <xf numFmtId="0" fontId="8" fillId="0" borderId="0"/>
    <xf numFmtId="9" fontId="4" fillId="0" borderId="0" applyFont="0" applyFill="0" applyBorder="0" applyAlignment="0" applyProtection="0"/>
    <xf numFmtId="0" fontId="7" fillId="0" borderId="0"/>
    <xf numFmtId="0" fontId="8" fillId="0" borderId="0"/>
    <xf numFmtId="0" fontId="8" fillId="12" borderId="0" applyNumberFormat="0" applyBorder="0" applyAlignment="0" applyProtection="0"/>
    <xf numFmtId="0" fontId="7" fillId="0" borderId="2">
      <alignment horizontal="left"/>
    </xf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44" fontId="4" fillId="0" borderId="0" applyFont="0" applyFill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0" borderId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21" applyNumberFormat="0" applyFont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0" borderId="21" applyNumberFormat="0" applyFont="0" applyAlignment="0" applyProtection="0"/>
    <xf numFmtId="0" fontId="7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0" borderId="21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0" fontId="37" fillId="6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4" borderId="0" applyNumberFormat="0" applyBorder="0" applyAlignment="0" applyProtection="0"/>
    <xf numFmtId="0" fontId="8" fillId="0" borderId="0"/>
    <xf numFmtId="0" fontId="4" fillId="0" borderId="0"/>
    <xf numFmtId="44" fontId="4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7" fillId="6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8">
    <xf numFmtId="0" fontId="0" fillId="0" borderId="0" xfId="0"/>
    <xf numFmtId="0" fontId="5" fillId="0" borderId="0" xfId="3" applyFont="1"/>
    <xf numFmtId="0" fontId="5" fillId="0" borderId="0" xfId="3" applyFont="1" applyAlignment="1">
      <alignment vertical="top"/>
    </xf>
    <xf numFmtId="0" fontId="6" fillId="0" borderId="0" xfId="3" applyFont="1" applyAlignment="1">
      <alignment horizontal="center"/>
    </xf>
    <xf numFmtId="41" fontId="5" fillId="0" borderId="0" xfId="3" applyNumberFormat="1" applyFont="1"/>
    <xf numFmtId="0" fontId="5" fillId="0" borderId="6" xfId="3" applyFont="1" applyBorder="1"/>
    <xf numFmtId="0" fontId="9" fillId="0" borderId="0" xfId="0" applyFont="1"/>
    <xf numFmtId="0" fontId="9" fillId="0" borderId="2" xfId="0" applyFont="1" applyBorder="1"/>
    <xf numFmtId="41" fontId="6" fillId="0" borderId="2" xfId="3" applyNumberFormat="1" applyFont="1" applyBorder="1"/>
    <xf numFmtId="0" fontId="5" fillId="0" borderId="5" xfId="3" applyFont="1" applyBorder="1"/>
    <xf numFmtId="0" fontId="6" fillId="0" borderId="10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41" fontId="5" fillId="0" borderId="9" xfId="3" applyNumberFormat="1" applyFont="1" applyBorder="1"/>
    <xf numFmtId="0" fontId="5" fillId="0" borderId="8" xfId="3" applyFont="1" applyBorder="1"/>
    <xf numFmtId="0" fontId="6" fillId="0" borderId="6" xfId="3" applyFont="1" applyBorder="1" applyAlignment="1">
      <alignment horizontal="center"/>
    </xf>
    <xf numFmtId="0" fontId="6" fillId="0" borderId="7" xfId="3" applyFont="1" applyBorder="1"/>
    <xf numFmtId="0" fontId="6" fillId="0" borderId="2" xfId="3" applyFont="1" applyBorder="1" applyAlignment="1">
      <alignment horizontal="center"/>
    </xf>
    <xf numFmtId="0" fontId="39" fillId="0" borderId="0" xfId="3" applyFont="1"/>
    <xf numFmtId="0" fontId="39" fillId="0" borderId="0" xfId="3" applyFont="1" applyAlignment="1">
      <alignment wrapText="1"/>
    </xf>
    <xf numFmtId="0" fontId="39" fillId="3" borderId="0" xfId="3" applyFont="1" applyFill="1"/>
    <xf numFmtId="0" fontId="42" fillId="0" borderId="0" xfId="3" applyFont="1"/>
    <xf numFmtId="0" fontId="43" fillId="0" borderId="0" xfId="3" applyFont="1"/>
    <xf numFmtId="0" fontId="39" fillId="0" borderId="1" xfId="3" applyFont="1" applyBorder="1"/>
    <xf numFmtId="0" fontId="43" fillId="0" borderId="2" xfId="3" applyFont="1" applyBorder="1" applyAlignment="1">
      <alignment horizontal="center"/>
    </xf>
    <xf numFmtId="0" fontId="39" fillId="0" borderId="0" xfId="3" applyFont="1" applyAlignment="1">
      <alignment horizontal="center" vertical="center" wrapText="1"/>
    </xf>
    <xf numFmtId="0" fontId="39" fillId="0" borderId="0" xfId="3" applyFont="1" applyAlignment="1">
      <alignment horizontal="left" wrapText="1"/>
    </xf>
    <xf numFmtId="0" fontId="39" fillId="0" borderId="0" xfId="3" applyFont="1" applyAlignment="1">
      <alignment vertical="top"/>
    </xf>
    <xf numFmtId="0" fontId="43" fillId="0" borderId="0" xfId="3" applyFont="1" applyAlignment="1">
      <alignment vertical="top"/>
    </xf>
    <xf numFmtId="49" fontId="44" fillId="0" borderId="0" xfId="3" applyNumberFormat="1" applyFont="1" applyAlignment="1">
      <alignment horizontal="left" vertical="top"/>
    </xf>
    <xf numFmtId="41" fontId="39" fillId="0" borderId="0" xfId="3" applyNumberFormat="1" applyFont="1" applyAlignment="1">
      <alignment vertical="top"/>
    </xf>
    <xf numFmtId="49" fontId="45" fillId="0" borderId="0" xfId="3" applyNumberFormat="1" applyFont="1" applyAlignment="1">
      <alignment horizontal="left" vertical="top"/>
    </xf>
    <xf numFmtId="41" fontId="43" fillId="0" borderId="0" xfId="3" applyNumberFormat="1" applyFont="1" applyAlignment="1">
      <alignment vertical="top"/>
    </xf>
    <xf numFmtId="49" fontId="39" fillId="0" borderId="0" xfId="3" applyNumberFormat="1" applyFont="1" applyAlignment="1">
      <alignment horizontal="left" vertical="top"/>
    </xf>
    <xf numFmtId="0" fontId="43" fillId="0" borderId="0" xfId="3" applyFont="1" applyAlignment="1">
      <alignment horizontal="left" wrapText="1"/>
    </xf>
    <xf numFmtId="0" fontId="39" fillId="0" borderId="0" xfId="3" applyFont="1" applyAlignment="1">
      <alignment horizontal="left"/>
    </xf>
    <xf numFmtId="164" fontId="39" fillId="0" borderId="0" xfId="1" applyNumberFormat="1" applyFont="1"/>
    <xf numFmtId="164" fontId="43" fillId="0" borderId="0" xfId="1" applyNumberFormat="1" applyFont="1"/>
    <xf numFmtId="164" fontId="39" fillId="0" borderId="0" xfId="1" applyNumberFormat="1" applyFont="1" applyAlignment="1">
      <alignment vertical="top"/>
    </xf>
    <xf numFmtId="9" fontId="39" fillId="0" borderId="0" xfId="2" applyFont="1" applyAlignment="1">
      <alignment vertical="top"/>
    </xf>
    <xf numFmtId="49" fontId="43" fillId="0" borderId="0" xfId="3" applyNumberFormat="1" applyFont="1"/>
    <xf numFmtId="49" fontId="39" fillId="0" borderId="0" xfId="3" applyNumberFormat="1" applyFont="1"/>
    <xf numFmtId="0" fontId="39" fillId="0" borderId="0" xfId="3" applyFont="1" applyAlignment="1">
      <alignment horizontal="left" vertical="top"/>
    </xf>
    <xf numFmtId="41" fontId="39" fillId="0" borderId="0" xfId="1" applyNumberFormat="1" applyFont="1" applyAlignment="1">
      <alignment vertical="top"/>
    </xf>
    <xf numFmtId="41" fontId="43" fillId="0" borderId="4" xfId="1" applyNumberFormat="1" applyFont="1" applyBorder="1" applyAlignment="1">
      <alignment vertical="top"/>
    </xf>
    <xf numFmtId="0" fontId="43" fillId="0" borderId="0" xfId="3" applyFont="1" applyAlignment="1">
      <alignment horizontal="left" vertical="top"/>
    </xf>
    <xf numFmtId="41" fontId="43" fillId="0" borderId="0" xfId="1" applyNumberFormat="1" applyFont="1" applyAlignment="1">
      <alignment vertical="top"/>
    </xf>
    <xf numFmtId="41" fontId="46" fillId="0" borderId="0" xfId="1" applyNumberFormat="1" applyFont="1" applyAlignment="1">
      <alignment vertical="top"/>
    </xf>
    <xf numFmtId="41" fontId="39" fillId="0" borderId="0" xfId="3" applyNumberFormat="1" applyFont="1"/>
    <xf numFmtId="0" fontId="6" fillId="0" borderId="0" xfId="3" applyFont="1" applyAlignment="1">
      <alignment horizontal="left" vertical="top"/>
    </xf>
    <xf numFmtId="49" fontId="43" fillId="0" borderId="0" xfId="3" applyNumberFormat="1" applyFont="1" applyAlignment="1">
      <alignment horizontal="left" vertical="top"/>
    </xf>
    <xf numFmtId="49" fontId="6" fillId="0" borderId="0" xfId="3" applyNumberFormat="1" applyFont="1" applyAlignment="1">
      <alignment vertical="top"/>
    </xf>
    <xf numFmtId="49" fontId="39" fillId="0" borderId="0" xfId="3" applyNumberFormat="1" applyFont="1" applyAlignment="1">
      <alignment vertical="top"/>
    </xf>
    <xf numFmtId="49" fontId="43" fillId="0" borderId="0" xfId="3" applyNumberFormat="1" applyFont="1" applyAlignment="1">
      <alignment vertical="top"/>
    </xf>
    <xf numFmtId="0" fontId="38" fillId="0" borderId="0" xfId="3" applyFont="1" applyAlignment="1">
      <alignment horizontal="left" vertical="top"/>
    </xf>
    <xf numFmtId="0" fontId="6" fillId="0" borderId="0" xfId="3" applyFont="1" applyAlignment="1">
      <alignment vertical="top"/>
    </xf>
    <xf numFmtId="0" fontId="6" fillId="0" borderId="0" xfId="3" applyFont="1"/>
    <xf numFmtId="0" fontId="5" fillId="0" borderId="0" xfId="3" applyFont="1" applyAlignment="1">
      <alignment horizontal="left"/>
    </xf>
    <xf numFmtId="0" fontId="40" fillId="0" borderId="0" xfId="3" applyFont="1"/>
    <xf numFmtId="0" fontId="41" fillId="0" borderId="0" xfId="1" applyNumberFormat="1" applyFont="1" applyProtection="1">
      <protection hidden="1"/>
    </xf>
    <xf numFmtId="0" fontId="41" fillId="0" borderId="0" xfId="1" applyNumberFormat="1" applyFont="1"/>
    <xf numFmtId="0" fontId="9" fillId="0" borderId="8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11" xfId="0" applyFont="1" applyBorder="1"/>
    <xf numFmtId="0" fontId="9" fillId="0" borderId="13" xfId="0" applyFont="1" applyBorder="1"/>
    <xf numFmtId="0" fontId="9" fillId="0" borderId="4" xfId="0" applyFont="1" applyBorder="1"/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9" xfId="0" applyFont="1" applyBorder="1"/>
    <xf numFmtId="0" fontId="3" fillId="0" borderId="0" xfId="0" applyFont="1" applyAlignment="1">
      <alignment horizontal="left"/>
    </xf>
    <xf numFmtId="0" fontId="3" fillId="0" borderId="2" xfId="0" applyFont="1" applyBorder="1"/>
    <xf numFmtId="0" fontId="3" fillId="0" borderId="6" xfId="0" applyFont="1" applyBorder="1"/>
    <xf numFmtId="0" fontId="3" fillId="0" borderId="4" xfId="0" applyFont="1" applyBorder="1"/>
    <xf numFmtId="0" fontId="52" fillId="0" borderId="0" xfId="0" applyFont="1" applyAlignment="1">
      <alignment horizontal="left"/>
    </xf>
    <xf numFmtId="0" fontId="9" fillId="0" borderId="8" xfId="0" applyFont="1" applyBorder="1" applyAlignment="1">
      <alignment horizontal="center"/>
    </xf>
    <xf numFmtId="0" fontId="3" fillId="0" borderId="11" xfId="0" applyFont="1" applyBorder="1"/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9" fillId="0" borderId="1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164" fontId="9" fillId="0" borderId="13" xfId="0" applyNumberFormat="1" applyFont="1" applyBorder="1"/>
    <xf numFmtId="164" fontId="9" fillId="0" borderId="4" xfId="0" applyNumberFormat="1" applyFont="1" applyBorder="1"/>
    <xf numFmtId="41" fontId="9" fillId="0" borderId="4" xfId="0" applyNumberFormat="1" applyFont="1" applyBorder="1"/>
    <xf numFmtId="41" fontId="9" fillId="0" borderId="13" xfId="0" applyNumberFormat="1" applyFont="1" applyBorder="1"/>
    <xf numFmtId="43" fontId="9" fillId="0" borderId="4" xfId="44" applyNumberFormat="1" applyFont="1" applyBorder="1"/>
    <xf numFmtId="43" fontId="9" fillId="0" borderId="11" xfId="44" applyNumberFormat="1" applyFont="1" applyBorder="1"/>
    <xf numFmtId="0" fontId="9" fillId="0" borderId="0" xfId="0" applyFont="1" applyAlignment="1">
      <alignment horizontal="left"/>
    </xf>
    <xf numFmtId="164" fontId="3" fillId="0" borderId="6" xfId="0" quotePrefix="1" applyNumberFormat="1" applyFont="1" applyBorder="1" applyAlignment="1">
      <alignment horizontal="center"/>
    </xf>
    <xf numFmtId="164" fontId="3" fillId="0" borderId="0" xfId="0" applyNumberFormat="1" applyFont="1"/>
    <xf numFmtId="14" fontId="3" fillId="0" borderId="0" xfId="0" applyNumberFormat="1" applyFont="1" applyAlignment="1">
      <alignment horizontal="center"/>
    </xf>
    <xf numFmtId="41" fontId="3" fillId="0" borderId="0" xfId="0" applyNumberFormat="1" applyFont="1"/>
    <xf numFmtId="43" fontId="3" fillId="0" borderId="0" xfId="44" applyNumberFormat="1" applyFont="1"/>
    <xf numFmtId="43" fontId="3" fillId="0" borderId="9" xfId="44" applyNumberFormat="1" applyFont="1" applyBorder="1"/>
    <xf numFmtId="0" fontId="3" fillId="0" borderId="6" xfId="0" applyFont="1" applyBorder="1" applyAlignment="1">
      <alignment horizontal="left"/>
    </xf>
    <xf numFmtId="0" fontId="9" fillId="0" borderId="1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3" xfId="0" applyFont="1" applyBorder="1" applyAlignment="1">
      <alignment horizontal="left"/>
    </xf>
    <xf numFmtId="43" fontId="9" fillId="0" borderId="0" xfId="44" applyNumberFormat="1" applyFont="1"/>
    <xf numFmtId="0" fontId="9" fillId="0" borderId="6" xfId="0" applyFont="1" applyBorder="1" applyAlignment="1">
      <alignment horizontal="left"/>
    </xf>
    <xf numFmtId="0" fontId="9" fillId="0" borderId="24" xfId="0" applyFont="1" applyBorder="1"/>
    <xf numFmtId="43" fontId="3" fillId="0" borderId="24" xfId="44" applyNumberFormat="1" applyFont="1" applyBorder="1"/>
    <xf numFmtId="0" fontId="9" fillId="0" borderId="9" xfId="0" applyFont="1" applyBorder="1"/>
    <xf numFmtId="0" fontId="9" fillId="0" borderId="7" xfId="0" applyFont="1" applyBorder="1" applyAlignment="1">
      <alignment horizontal="left"/>
    </xf>
    <xf numFmtId="0" fontId="9" fillId="0" borderId="10" xfId="0" applyFont="1" applyBorder="1"/>
    <xf numFmtId="43" fontId="3" fillId="0" borderId="10" xfId="44" applyNumberFormat="1" applyFont="1" applyBorder="1"/>
    <xf numFmtId="10" fontId="3" fillId="0" borderId="0" xfId="44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5" fontId="5" fillId="0" borderId="0" xfId="0" applyNumberFormat="1" applyFont="1" applyAlignment="1">
      <alignment horizontal="right"/>
    </xf>
    <xf numFmtId="6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5" fontId="3" fillId="0" borderId="0" xfId="0" applyNumberFormat="1" applyFont="1" applyAlignment="1">
      <alignment horizontal="right"/>
    </xf>
    <xf numFmtId="41" fontId="3" fillId="0" borderId="2" xfId="0" applyNumberFormat="1" applyFont="1" applyBorder="1"/>
    <xf numFmtId="164" fontId="3" fillId="0" borderId="0" xfId="0" applyNumberFormat="1" applyFont="1" applyAlignment="1">
      <alignment horizontal="left"/>
    </xf>
    <xf numFmtId="0" fontId="9" fillId="0" borderId="4" xfId="0" applyFont="1" applyBorder="1" applyAlignment="1">
      <alignment vertical="center"/>
    </xf>
    <xf numFmtId="10" fontId="3" fillId="0" borderId="0" xfId="44" applyNumberFormat="1" applyFont="1"/>
    <xf numFmtId="0" fontId="53" fillId="0" borderId="0" xfId="0" applyFont="1"/>
    <xf numFmtId="41" fontId="53" fillId="0" borderId="0" xfId="0" applyNumberFormat="1" applyFont="1"/>
    <xf numFmtId="41" fontId="9" fillId="0" borderId="0" xfId="0" applyNumberFormat="1" applyFont="1"/>
    <xf numFmtId="9" fontId="3" fillId="0" borderId="0" xfId="44" applyFont="1"/>
    <xf numFmtId="0" fontId="9" fillId="0" borderId="5" xfId="0" applyFont="1" applyBorder="1"/>
    <xf numFmtId="41" fontId="9" fillId="0" borderId="5" xfId="0" applyNumberFormat="1" applyFont="1" applyBorder="1"/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3" fillId="0" borderId="6" xfId="0" applyFont="1" applyBorder="1" applyAlignment="1">
      <alignment vertical="top"/>
    </xf>
    <xf numFmtId="41" fontId="3" fillId="0" borderId="4" xfId="0" applyNumberFormat="1" applyFont="1" applyBorder="1"/>
    <xf numFmtId="41" fontId="3" fillId="0" borderId="24" xfId="0" applyNumberFormat="1" applyFont="1" applyBorder="1"/>
    <xf numFmtId="0" fontId="3" fillId="0" borderId="8" xfId="0" applyFont="1" applyBorder="1"/>
    <xf numFmtId="41" fontId="9" fillId="0" borderId="2" xfId="0" applyNumberFormat="1" applyFont="1" applyBorder="1"/>
    <xf numFmtId="0" fontId="3" fillId="0" borderId="7" xfId="0" applyFont="1" applyBorder="1"/>
    <xf numFmtId="164" fontId="3" fillId="0" borderId="0" xfId="43" applyNumberFormat="1" applyFont="1"/>
    <xf numFmtId="10" fontId="53" fillId="0" borderId="0" xfId="44" applyNumberFormat="1" applyFont="1" applyAlignment="1">
      <alignment horizontal="right"/>
    </xf>
    <xf numFmtId="0" fontId="51" fillId="0" borderId="0" xfId="0" applyFont="1"/>
    <xf numFmtId="0" fontId="52" fillId="0" borderId="0" xfId="0" applyFont="1"/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left" indent="2"/>
    </xf>
    <xf numFmtId="0" fontId="3" fillId="0" borderId="7" xfId="0" applyFont="1" applyBorder="1" applyAlignment="1">
      <alignment horizontal="left"/>
    </xf>
    <xf numFmtId="10" fontId="54" fillId="0" borderId="0" xfId="44" applyNumberFormat="1" applyFont="1" applyAlignment="1">
      <alignment horizontal="left"/>
    </xf>
    <xf numFmtId="0" fontId="9" fillId="0" borderId="4" xfId="0" applyFont="1" applyBorder="1" applyAlignment="1">
      <alignment horizontal="center"/>
    </xf>
    <xf numFmtId="164" fontId="3" fillId="0" borderId="4" xfId="43" applyNumberFormat="1" applyFont="1" applyBorder="1"/>
    <xf numFmtId="0" fontId="3" fillId="0" borderId="10" xfId="43" applyNumberFormat="1" applyFont="1" applyBorder="1"/>
    <xf numFmtId="0" fontId="9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9" xfId="43" applyNumberFormat="1" applyFont="1" applyBorder="1"/>
    <xf numFmtId="0" fontId="5" fillId="0" borderId="9" xfId="0" applyFont="1" applyBorder="1" applyAlignment="1">
      <alignment horizontal="right"/>
    </xf>
    <xf numFmtId="0" fontId="3" fillId="0" borderId="11" xfId="43" applyNumberFormat="1" applyFont="1" applyBorder="1"/>
    <xf numFmtId="0" fontId="3" fillId="0" borderId="9" xfId="44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6" xfId="0" applyFont="1" applyBorder="1"/>
    <xf numFmtId="1" fontId="3" fillId="0" borderId="0" xfId="43" applyNumberFormat="1" applyFont="1" applyAlignment="1">
      <alignment horizontal="center"/>
    </xf>
    <xf numFmtId="0" fontId="1" fillId="2" borderId="0" xfId="0" applyFont="1" applyFill="1"/>
    <xf numFmtId="0" fontId="1" fillId="2" borderId="9" xfId="0" applyFont="1" applyFill="1" applyBorder="1"/>
    <xf numFmtId="0" fontId="1" fillId="0" borderId="0" xfId="0" applyFont="1"/>
    <xf numFmtId="14" fontId="5" fillId="0" borderId="0" xfId="3" applyNumberFormat="1" applyFont="1"/>
    <xf numFmtId="0" fontId="6" fillId="0" borderId="7" xfId="3" applyFont="1" applyBorder="1" applyAlignment="1">
      <alignment horizontal="center"/>
    </xf>
    <xf numFmtId="0" fontId="5" fillId="0" borderId="6" xfId="3" applyFont="1" applyBorder="1" applyAlignment="1" applyProtection="1">
      <alignment horizontal="left" indent="1"/>
      <protection locked="0"/>
    </xf>
    <xf numFmtId="14" fontId="5" fillId="0" borderId="0" xfId="3" applyNumberFormat="1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/>
      <protection locked="0"/>
    </xf>
    <xf numFmtId="41" fontId="5" fillId="0" borderId="6" xfId="3" applyNumberFormat="1" applyFont="1" applyBorder="1" applyAlignment="1" applyProtection="1">
      <alignment horizontal="center"/>
      <protection locked="0"/>
    </xf>
    <xf numFmtId="41" fontId="5" fillId="0" borderId="0" xfId="3" applyNumberFormat="1" applyFont="1" applyAlignment="1" applyProtection="1">
      <alignment horizontal="center"/>
      <protection locked="0"/>
    </xf>
    <xf numFmtId="41" fontId="5" fillId="0" borderId="9" xfId="3" applyNumberFormat="1" applyFont="1" applyBorder="1" applyAlignment="1" applyProtection="1">
      <alignment horizontal="center"/>
      <protection locked="0"/>
    </xf>
    <xf numFmtId="41" fontId="1" fillId="0" borderId="6" xfId="0" applyNumberFormat="1" applyFont="1" applyBorder="1"/>
    <xf numFmtId="41" fontId="1" fillId="0" borderId="0" xfId="0" applyNumberFormat="1" applyFont="1"/>
    <xf numFmtId="41" fontId="1" fillId="0" borderId="9" xfId="0" applyNumberFormat="1" applyFont="1" applyBorder="1"/>
    <xf numFmtId="14" fontId="5" fillId="0" borderId="4" xfId="3" applyNumberFormat="1" applyFont="1" applyBorder="1" applyAlignment="1">
      <alignment wrapText="1"/>
    </xf>
    <xf numFmtId="14" fontId="6" fillId="0" borderId="6" xfId="3" applyNumberFormat="1" applyFont="1" applyBorder="1" applyAlignment="1">
      <alignment horizontal="left" wrapText="1" indent="1"/>
    </xf>
    <xf numFmtId="14" fontId="5" fillId="0" borderId="0" xfId="3" applyNumberFormat="1" applyFont="1" applyAlignment="1">
      <alignment wrapText="1"/>
    </xf>
    <xf numFmtId="41" fontId="5" fillId="0" borderId="6" xfId="3" applyNumberFormat="1" applyFont="1" applyBorder="1" applyAlignment="1" applyProtection="1">
      <alignment wrapText="1"/>
      <protection locked="0"/>
    </xf>
    <xf numFmtId="41" fontId="5" fillId="0" borderId="0" xfId="3" applyNumberFormat="1" applyFont="1" applyAlignment="1" applyProtection="1">
      <alignment wrapText="1"/>
      <protection locked="0"/>
    </xf>
    <xf numFmtId="41" fontId="5" fillId="0" borderId="9" xfId="3" applyNumberFormat="1" applyFont="1" applyBorder="1" applyAlignment="1" applyProtection="1">
      <alignment wrapText="1"/>
      <protection locked="0"/>
    </xf>
    <xf numFmtId="0" fontId="5" fillId="0" borderId="9" xfId="3" applyFont="1" applyBorder="1"/>
    <xf numFmtId="14" fontId="6" fillId="0" borderId="13" xfId="3" applyNumberFormat="1" applyFont="1" applyBorder="1" applyAlignment="1">
      <alignment horizontal="left" wrapText="1" indent="1"/>
    </xf>
    <xf numFmtId="41" fontId="5" fillId="0" borderId="13" xfId="3" applyNumberFormat="1" applyFont="1" applyBorder="1" applyAlignment="1">
      <alignment wrapText="1"/>
    </xf>
    <xf numFmtId="41" fontId="5" fillId="0" borderId="4" xfId="3" applyNumberFormat="1" applyFont="1" applyBorder="1" applyAlignment="1">
      <alignment wrapText="1"/>
    </xf>
    <xf numFmtId="41" fontId="5" fillId="0" borderId="11" xfId="3" applyNumberFormat="1" applyFont="1" applyBorder="1" applyAlignment="1">
      <alignment wrapText="1"/>
    </xf>
    <xf numFmtId="14" fontId="6" fillId="0" borderId="4" xfId="3" applyNumberFormat="1" applyFont="1" applyBorder="1" applyAlignment="1">
      <alignment horizontal="left" wrapText="1" indent="1"/>
    </xf>
    <xf numFmtId="41" fontId="5" fillId="0" borderId="4" xfId="3" applyNumberFormat="1" applyFont="1" applyBorder="1" applyAlignment="1" applyProtection="1">
      <alignment wrapText="1"/>
      <protection locked="0"/>
    </xf>
    <xf numFmtId="0" fontId="5" fillId="0" borderId="4" xfId="3" applyFont="1" applyBorder="1"/>
    <xf numFmtId="14" fontId="5" fillId="0" borderId="5" xfId="3" applyNumberFormat="1" applyFont="1" applyBorder="1"/>
    <xf numFmtId="41" fontId="5" fillId="0" borderId="8" xfId="3" applyNumberFormat="1" applyFont="1" applyBorder="1"/>
    <xf numFmtId="41" fontId="5" fillId="0" borderId="5" xfId="3" applyNumberFormat="1" applyFont="1" applyBorder="1"/>
    <xf numFmtId="41" fontId="5" fillId="0" borderId="24" xfId="3" applyNumberFormat="1" applyFont="1" applyBorder="1"/>
    <xf numFmtId="14" fontId="6" fillId="0" borderId="2" xfId="3" applyNumberFormat="1" applyFont="1" applyBorder="1"/>
    <xf numFmtId="0" fontId="6" fillId="0" borderId="2" xfId="3" applyFont="1" applyBorder="1"/>
    <xf numFmtId="41" fontId="6" fillId="0" borderId="7" xfId="3" applyNumberFormat="1" applyFont="1" applyBorder="1"/>
    <xf numFmtId="41" fontId="6" fillId="0" borderId="10" xfId="3" applyNumberFormat="1" applyFont="1" applyBorder="1"/>
    <xf numFmtId="164" fontId="3" fillId="0" borderId="0" xfId="0" applyNumberFormat="1" applyFont="1" applyAlignment="1">
      <alignment horizontal="center"/>
    </xf>
    <xf numFmtId="0" fontId="55" fillId="0" borderId="0" xfId="3" applyFont="1"/>
    <xf numFmtId="0" fontId="55" fillId="0" borderId="0" xfId="3" applyFont="1" applyAlignment="1">
      <alignment vertical="top"/>
    </xf>
    <xf numFmtId="41" fontId="55" fillId="0" borderId="0" xfId="3" applyNumberFormat="1" applyFont="1" applyAlignment="1">
      <alignment vertical="top"/>
    </xf>
    <xf numFmtId="9" fontId="55" fillId="0" borderId="0" xfId="2" applyFont="1" applyAlignment="1">
      <alignment vertical="top"/>
    </xf>
    <xf numFmtId="164" fontId="55" fillId="0" borderId="0" xfId="1" applyNumberFormat="1" applyFont="1" applyAlignment="1">
      <alignment vertical="top"/>
    </xf>
    <xf numFmtId="164" fontId="55" fillId="0" borderId="0" xfId="1" applyNumberFormat="1" applyFont="1"/>
    <xf numFmtId="0" fontId="56" fillId="0" borderId="0" xfId="3" applyFont="1"/>
    <xf numFmtId="41" fontId="55" fillId="0" borderId="0" xfId="1" applyNumberFormat="1" applyFont="1" applyAlignment="1">
      <alignment vertical="top"/>
    </xf>
    <xf numFmtId="41" fontId="56" fillId="0" borderId="4" xfId="1" applyNumberFormat="1" applyFont="1" applyBorder="1" applyAlignment="1">
      <alignment vertical="top"/>
    </xf>
    <xf numFmtId="41" fontId="56" fillId="0" borderId="0" xfId="1" applyNumberFormat="1" applyFont="1" applyAlignment="1">
      <alignment vertical="top"/>
    </xf>
    <xf numFmtId="0" fontId="56" fillId="0" borderId="0" xfId="3" applyFont="1" applyAlignment="1">
      <alignment vertical="top"/>
    </xf>
    <xf numFmtId="0" fontId="9" fillId="0" borderId="0" xfId="0" applyFont="1" applyAlignment="1">
      <alignment horizontal="center" wrapText="1"/>
    </xf>
    <xf numFmtId="1" fontId="9" fillId="0" borderId="4" xfId="0" applyNumberFormat="1" applyFont="1" applyBorder="1"/>
    <xf numFmtId="0" fontId="3" fillId="0" borderId="0" xfId="0" applyFont="1" applyAlignment="1">
      <alignment horizont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52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9" fillId="0" borderId="8" xfId="0" applyFont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center" wrapText="1"/>
    </xf>
    <xf numFmtId="0" fontId="3" fillId="0" borderId="24" xfId="0" applyFont="1" applyBorder="1"/>
    <xf numFmtId="164" fontId="53" fillId="0" borderId="6" xfId="0" quotePrefix="1" applyNumberFormat="1" applyFont="1" applyBorder="1" applyAlignment="1">
      <alignment horizontal="left"/>
    </xf>
    <xf numFmtId="0" fontId="9" fillId="0" borderId="24" xfId="0" applyFont="1" applyBorder="1" applyAlignment="1">
      <alignment horizontal="left" wrapText="1"/>
    </xf>
    <xf numFmtId="164" fontId="3" fillId="0" borderId="9" xfId="0" applyNumberFormat="1" applyFont="1" applyBorder="1"/>
    <xf numFmtId="14" fontId="3" fillId="0" borderId="0" xfId="0" applyNumberFormat="1" applyFont="1" applyAlignment="1">
      <alignment horizontal="left"/>
    </xf>
    <xf numFmtId="164" fontId="9" fillId="0" borderId="4" xfId="0" applyNumberFormat="1" applyFont="1" applyBorder="1" applyAlignment="1">
      <alignment horizontal="left"/>
    </xf>
    <xf numFmtId="43" fontId="3" fillId="0" borderId="0" xfId="0" applyNumberFormat="1" applyFont="1" applyAlignment="1">
      <alignment horizontal="center"/>
    </xf>
    <xf numFmtId="43" fontId="9" fillId="0" borderId="4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9" fillId="0" borderId="6" xfId="0" applyFont="1" applyBorder="1" applyAlignment="1">
      <alignment horizontal="center" wrapText="1"/>
    </xf>
    <xf numFmtId="0" fontId="53" fillId="0" borderId="6" xfId="0" applyFont="1" applyBorder="1"/>
    <xf numFmtId="0" fontId="9" fillId="0" borderId="10" xfId="0" applyFont="1" applyBorder="1" applyAlignment="1">
      <alignment vertical="center"/>
    </xf>
    <xf numFmtId="0" fontId="9" fillId="0" borderId="9" xfId="0" applyFont="1" applyBorder="1" applyAlignment="1">
      <alignment horizontal="left" wrapText="1"/>
    </xf>
    <xf numFmtId="0" fontId="53" fillId="0" borderId="9" xfId="0" applyFont="1" applyBorder="1"/>
    <xf numFmtId="10" fontId="3" fillId="0" borderId="9" xfId="44" applyNumberFormat="1" applyFont="1" applyBorder="1"/>
    <xf numFmtId="41" fontId="53" fillId="0" borderId="9" xfId="0" applyNumberFormat="1" applyFont="1" applyBorder="1"/>
    <xf numFmtId="41" fontId="3" fillId="0" borderId="11" xfId="0" applyNumberFormat="1" applyFont="1" applyBorder="1"/>
    <xf numFmtId="0" fontId="52" fillId="0" borderId="9" xfId="0" applyFont="1" applyBorder="1" applyAlignment="1">
      <alignment horizontal="left"/>
    </xf>
    <xf numFmtId="164" fontId="9" fillId="0" borderId="11" xfId="0" applyNumberFormat="1" applyFont="1" applyBorder="1"/>
    <xf numFmtId="14" fontId="3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14" fontId="6" fillId="0" borderId="6" xfId="3" applyNumberFormat="1" applyFont="1" applyBorder="1" applyAlignment="1">
      <alignment horizontal="left" wrapText="1"/>
    </xf>
    <xf numFmtId="41" fontId="5" fillId="0" borderId="6" xfId="3" applyNumberFormat="1" applyFont="1" applyBorder="1" applyAlignment="1">
      <alignment horizontal="right"/>
    </xf>
    <xf numFmtId="41" fontId="5" fillId="0" borderId="0" xfId="3" applyNumberFormat="1" applyFont="1" applyAlignment="1">
      <alignment horizontal="right"/>
    </xf>
    <xf numFmtId="41" fontId="5" fillId="0" borderId="9" xfId="3" applyNumberFormat="1" applyFont="1" applyBorder="1" applyAlignment="1">
      <alignment horizontal="right"/>
    </xf>
    <xf numFmtId="41" fontId="5" fillId="0" borderId="6" xfId="3" applyNumberFormat="1" applyFont="1" applyBorder="1"/>
    <xf numFmtId="0" fontId="6" fillId="0" borderId="8" xfId="3" applyFont="1" applyBorder="1" applyAlignment="1">
      <alignment horizontal="centerContinuous" wrapText="1"/>
    </xf>
    <xf numFmtId="0" fontId="6" fillId="0" borderId="5" xfId="3" applyFont="1" applyBorder="1" applyAlignment="1">
      <alignment horizontal="centerContinuous" wrapText="1"/>
    </xf>
    <xf numFmtId="0" fontId="6" fillId="0" borderId="24" xfId="3" applyFont="1" applyBorder="1" applyAlignment="1">
      <alignment horizontal="centerContinuous" wrapText="1"/>
    </xf>
    <xf numFmtId="0" fontId="1" fillId="0" borderId="6" xfId="0" applyFont="1" applyBorder="1"/>
    <xf numFmtId="0" fontId="1" fillId="2" borderId="0" xfId="0" applyFont="1" applyFill="1" applyAlignment="1"/>
    <xf numFmtId="0" fontId="1" fillId="2" borderId="9" xfId="0" applyFont="1" applyFill="1" applyBorder="1" applyAlignment="1"/>
    <xf numFmtId="0" fontId="9" fillId="0" borderId="12" xfId="0" applyFont="1" applyBorder="1" applyAlignment="1"/>
    <xf numFmtId="0" fontId="1" fillId="0" borderId="4" xfId="0" applyFont="1" applyBorder="1" applyAlignment="1"/>
    <xf numFmtId="0" fontId="1" fillId="0" borderId="12" xfId="0" applyFont="1" applyBorder="1" applyAlignment="1"/>
    <xf numFmtId="0" fontId="1" fillId="2" borderId="2" xfId="0" applyFont="1" applyFill="1" applyBorder="1" applyAlignment="1"/>
    <xf numFmtId="0" fontId="1" fillId="2" borderId="10" xfId="0" applyFont="1" applyFill="1" applyBorder="1" applyAlignment="1"/>
    <xf numFmtId="0" fontId="5" fillId="0" borderId="6" xfId="3" applyFont="1" applyBorder="1" applyAlignment="1">
      <alignment horizontal="left"/>
    </xf>
    <xf numFmtId="0" fontId="39" fillId="0" borderId="0" xfId="3" applyFont="1" applyBorder="1" applyAlignment="1">
      <alignment vertical="top"/>
    </xf>
    <xf numFmtId="0" fontId="39" fillId="0" borderId="6" xfId="3" applyFont="1" applyBorder="1" applyAlignment="1">
      <alignment vertical="top"/>
    </xf>
    <xf numFmtId="42" fontId="3" fillId="0" borderId="2" xfId="0" applyNumberFormat="1" applyFont="1" applyBorder="1" applyAlignment="1">
      <alignment horizontal="right"/>
    </xf>
    <xf numFmtId="0" fontId="43" fillId="0" borderId="0" xfId="3" applyFont="1" applyBorder="1" applyAlignment="1">
      <alignment horizontal="center" vertical="center" wrapText="1"/>
    </xf>
    <xf numFmtId="0" fontId="43" fillId="0" borderId="0" xfId="3" applyFont="1" applyBorder="1" applyAlignment="1">
      <alignment horizontal="center"/>
    </xf>
    <xf numFmtId="0" fontId="56" fillId="0" borderId="0" xfId="3" applyFont="1" applyBorder="1" applyAlignment="1">
      <alignment horizontal="center" wrapText="1"/>
    </xf>
    <xf numFmtId="10" fontId="2" fillId="0" borderId="0" xfId="2" applyNumberFormat="1" applyFont="1" applyAlignment="1">
      <alignment horizontal="center"/>
    </xf>
    <xf numFmtId="10" fontId="3" fillId="0" borderId="0" xfId="2" applyNumberFormat="1" applyFont="1"/>
    <xf numFmtId="5" fontId="2" fillId="0" borderId="0" xfId="0" applyNumberFormat="1" applyFont="1" applyAlignment="1">
      <alignment horizontal="center"/>
    </xf>
    <xf numFmtId="5" fontId="3" fillId="0" borderId="0" xfId="43" applyNumberFormat="1" applyFont="1"/>
    <xf numFmtId="0" fontId="1" fillId="0" borderId="6" xfId="0" applyFont="1" applyBorder="1" applyAlignment="1">
      <alignment horizontal="left"/>
    </xf>
    <xf numFmtId="41" fontId="5" fillId="0" borderId="0" xfId="1" applyNumberFormat="1" applyFont="1" applyAlignment="1">
      <alignment vertical="top"/>
    </xf>
    <xf numFmtId="0" fontId="55" fillId="0" borderId="0" xfId="3" applyFont="1" applyAlignment="1">
      <alignment horizontal="left"/>
    </xf>
    <xf numFmtId="0" fontId="55" fillId="0" borderId="0" xfId="3" applyFont="1" applyAlignment="1">
      <alignment horizontal="left" vertical="top"/>
    </xf>
    <xf numFmtId="0" fontId="43" fillId="0" borderId="2" xfId="3" applyFont="1" applyBorder="1" applyAlignment="1">
      <alignment horizontal="center" vertical="center" wrapText="1"/>
    </xf>
    <xf numFmtId="0" fontId="43" fillId="3" borderId="2" xfId="3" applyFont="1" applyFill="1" applyBorder="1" applyAlignment="1">
      <alignment horizontal="center"/>
    </xf>
    <xf numFmtId="0" fontId="43" fillId="3" borderId="0" xfId="3" applyFont="1" applyFill="1" applyBorder="1" applyAlignment="1">
      <alignment horizontal="center"/>
    </xf>
    <xf numFmtId="0" fontId="39" fillId="3" borderId="0" xfId="3" applyFont="1" applyFill="1" applyAlignment="1">
      <alignment vertical="top"/>
    </xf>
    <xf numFmtId="41" fontId="39" fillId="3" borderId="0" xfId="3" applyNumberFormat="1" applyFont="1" applyFill="1" applyAlignment="1">
      <alignment vertical="top"/>
    </xf>
    <xf numFmtId="9" fontId="39" fillId="3" borderId="0" xfId="2" applyFont="1" applyFill="1" applyAlignment="1">
      <alignment vertical="top"/>
    </xf>
    <xf numFmtId="164" fontId="39" fillId="3" borderId="0" xfId="1" applyNumberFormat="1" applyFont="1" applyFill="1"/>
    <xf numFmtId="0" fontId="43" fillId="3" borderId="0" xfId="3" applyFont="1" applyFill="1"/>
    <xf numFmtId="164" fontId="43" fillId="3" borderId="0" xfId="1" applyNumberFormat="1" applyFont="1" applyFill="1"/>
    <xf numFmtId="164" fontId="39" fillId="3" borderId="0" xfId="1" applyNumberFormat="1" applyFont="1" applyFill="1" applyAlignment="1">
      <alignment vertical="top"/>
    </xf>
    <xf numFmtId="41" fontId="39" fillId="3" borderId="0" xfId="1" applyNumberFormat="1" applyFont="1" applyFill="1" applyAlignment="1">
      <alignment vertical="top"/>
    </xf>
    <xf numFmtId="41" fontId="43" fillId="3" borderId="4" xfId="1" applyNumberFormat="1" applyFont="1" applyFill="1" applyBorder="1" applyAlignment="1">
      <alignment vertical="top"/>
    </xf>
    <xf numFmtId="41" fontId="43" fillId="3" borderId="0" xfId="1" applyNumberFormat="1" applyFont="1" applyFill="1" applyAlignment="1">
      <alignment vertical="top"/>
    </xf>
    <xf numFmtId="41" fontId="5" fillId="3" borderId="0" xfId="1" applyNumberFormat="1" applyFont="1" applyFill="1" applyAlignment="1">
      <alignment vertical="top"/>
    </xf>
    <xf numFmtId="41" fontId="46" fillId="3" borderId="0" xfId="1" applyNumberFormat="1" applyFont="1" applyFill="1" applyAlignment="1">
      <alignment vertical="top"/>
    </xf>
    <xf numFmtId="0" fontId="39" fillId="0" borderId="9" xfId="3" applyFont="1" applyBorder="1" applyAlignment="1">
      <alignment vertical="top"/>
    </xf>
    <xf numFmtId="41" fontId="43" fillId="2" borderId="0" xfId="3" applyNumberFormat="1" applyFont="1" applyFill="1" applyBorder="1" applyAlignment="1">
      <alignment vertical="top"/>
    </xf>
    <xf numFmtId="9" fontId="39" fillId="0" borderId="29" xfId="2" applyFont="1" applyBorder="1" applyAlignment="1">
      <alignment vertical="top"/>
    </xf>
    <xf numFmtId="9" fontId="43" fillId="0" borderId="24" xfId="2" applyFont="1" applyBorder="1" applyAlignment="1">
      <alignment vertical="top"/>
    </xf>
    <xf numFmtId="9" fontId="39" fillId="0" borderId="0" xfId="2" applyFont="1" applyBorder="1" applyAlignment="1">
      <alignment vertical="top"/>
    </xf>
    <xf numFmtId="41" fontId="39" fillId="0" borderId="4" xfId="1" applyNumberFormat="1" applyFont="1" applyBorder="1" applyAlignment="1">
      <alignment vertical="top"/>
    </xf>
    <xf numFmtId="0" fontId="43" fillId="0" borderId="5" xfId="3" applyFont="1" applyBorder="1" applyAlignment="1">
      <alignment horizontal="center"/>
    </xf>
    <xf numFmtId="41" fontId="43" fillId="0" borderId="11" xfId="1" applyNumberFormat="1" applyFont="1" applyBorder="1" applyAlignment="1">
      <alignment vertical="top"/>
    </xf>
    <xf numFmtId="0" fontId="39" fillId="2" borderId="23" xfId="3" applyFont="1" applyFill="1" applyBorder="1" applyAlignment="1">
      <alignment vertical="top"/>
    </xf>
    <xf numFmtId="9" fontId="39" fillId="0" borderId="9" xfId="2" applyFont="1" applyBorder="1"/>
    <xf numFmtId="41" fontId="43" fillId="0" borderId="9" xfId="1" applyNumberFormat="1" applyFont="1" applyBorder="1" applyAlignment="1">
      <alignment vertical="top"/>
    </xf>
    <xf numFmtId="0" fontId="39" fillId="0" borderId="1" xfId="3" applyFont="1" applyBorder="1" applyAlignment="1">
      <alignment wrapText="1"/>
    </xf>
    <xf numFmtId="164" fontId="43" fillId="0" borderId="0" xfId="1" applyNumberFormat="1" applyFont="1" applyBorder="1"/>
    <xf numFmtId="9" fontId="39" fillId="0" borderId="10" xfId="2" applyFont="1" applyBorder="1" applyAlignment="1">
      <alignment vertical="top"/>
    </xf>
    <xf numFmtId="9" fontId="43" fillId="0" borderId="9" xfId="2" applyFont="1" applyBorder="1"/>
    <xf numFmtId="0" fontId="43" fillId="0" borderId="9" xfId="3" applyFont="1" applyBorder="1" applyAlignment="1">
      <alignment horizontal="center" vertical="center" wrapText="1"/>
    </xf>
    <xf numFmtId="41" fontId="5" fillId="0" borderId="0" xfId="1" applyNumberFormat="1" applyFont="1" applyBorder="1" applyAlignment="1">
      <alignment vertical="top"/>
    </xf>
    <xf numFmtId="9" fontId="39" fillId="0" borderId="9" xfId="2" applyFont="1" applyBorder="1" applyAlignment="1">
      <alignment vertical="top"/>
    </xf>
    <xf numFmtId="0" fontId="39" fillId="0" borderId="0" xfId="3" applyFont="1" applyBorder="1"/>
    <xf numFmtId="41" fontId="43" fillId="2" borderId="23" xfId="3" applyNumberFormat="1" applyFont="1" applyFill="1" applyBorder="1" applyAlignment="1">
      <alignment vertical="top"/>
    </xf>
    <xf numFmtId="41" fontId="43" fillId="2" borderId="0" xfId="3" applyNumberFormat="1" applyFont="1" applyFill="1" applyAlignment="1">
      <alignment vertical="top"/>
    </xf>
    <xf numFmtId="164" fontId="39" fillId="0" borderId="0" xfId="1" applyNumberFormat="1" applyFont="1" applyBorder="1"/>
    <xf numFmtId="9" fontId="39" fillId="0" borderId="24" xfId="2" applyFont="1" applyBorder="1" applyAlignment="1">
      <alignment vertical="top"/>
    </xf>
    <xf numFmtId="9" fontId="43" fillId="0" borderId="9" xfId="2" applyFont="1" applyBorder="1" applyAlignment="1">
      <alignment vertical="top"/>
    </xf>
    <xf numFmtId="41" fontId="43" fillId="2" borderId="9" xfId="3" applyNumberFormat="1" applyFont="1" applyFill="1" applyBorder="1" applyAlignment="1">
      <alignment vertical="top"/>
    </xf>
    <xf numFmtId="9" fontId="43" fillId="2" borderId="9" xfId="2" applyFont="1" applyFill="1" applyBorder="1" applyAlignment="1">
      <alignment vertical="top"/>
    </xf>
    <xf numFmtId="41" fontId="43" fillId="0" borderId="9" xfId="3" applyNumberFormat="1" applyFont="1" applyBorder="1" applyAlignment="1">
      <alignment vertical="top"/>
    </xf>
    <xf numFmtId="41" fontId="39" fillId="0" borderId="9" xfId="3" applyNumberFormat="1" applyFont="1" applyBorder="1" applyAlignment="1">
      <alignment vertical="top"/>
    </xf>
    <xf numFmtId="41" fontId="43" fillId="2" borderId="27" xfId="3" applyNumberFormat="1" applyFont="1" applyFill="1" applyBorder="1" applyAlignment="1">
      <alignment vertical="top"/>
    </xf>
    <xf numFmtId="41" fontId="39" fillId="0" borderId="9" xfId="1" applyNumberFormat="1" applyFont="1" applyBorder="1" applyAlignment="1">
      <alignment vertical="top"/>
    </xf>
    <xf numFmtId="41" fontId="43" fillId="0" borderId="0" xfId="1" applyNumberFormat="1" applyFont="1" applyBorder="1" applyAlignment="1">
      <alignment vertical="top"/>
    </xf>
    <xf numFmtId="164" fontId="39" fillId="0" borderId="0" xfId="1" applyNumberFormat="1" applyFont="1" applyBorder="1" applyAlignment="1">
      <alignment vertical="top"/>
    </xf>
    <xf numFmtId="9" fontId="43" fillId="0" borderId="11" xfId="2" applyFont="1" applyBorder="1" applyAlignment="1">
      <alignment vertical="top"/>
    </xf>
    <xf numFmtId="41" fontId="39" fillId="0" borderId="0" xfId="1" applyNumberFormat="1" applyFont="1" applyBorder="1" applyAlignment="1">
      <alignment vertical="top"/>
    </xf>
    <xf numFmtId="41" fontId="55" fillId="2" borderId="9" xfId="1" applyNumberFormat="1" applyFont="1" applyFill="1" applyBorder="1" applyAlignment="1">
      <alignment vertical="top"/>
    </xf>
    <xf numFmtId="41" fontId="46" fillId="0" borderId="5" xfId="1" applyNumberFormat="1" applyFont="1" applyBorder="1" applyAlignment="1">
      <alignment vertical="top"/>
    </xf>
    <xf numFmtId="0" fontId="43" fillId="0" borderId="0" xfId="3" applyFont="1" applyBorder="1"/>
    <xf numFmtId="41" fontId="46" fillId="0" borderId="0" xfId="1" applyNumberFormat="1" applyFont="1" applyBorder="1" applyAlignment="1">
      <alignment vertical="top"/>
    </xf>
    <xf numFmtId="9" fontId="43" fillId="2" borderId="27" xfId="2" applyFont="1" applyFill="1" applyBorder="1" applyAlignment="1">
      <alignment vertical="top"/>
    </xf>
    <xf numFmtId="41" fontId="39" fillId="0" borderId="0" xfId="3" applyNumberFormat="1" applyFont="1" applyBorder="1" applyAlignment="1">
      <alignment vertical="top"/>
    </xf>
    <xf numFmtId="0" fontId="42" fillId="0" borderId="0" xfId="3" applyFont="1"/>
    <xf numFmtId="41" fontId="5" fillId="0" borderId="0" xfId="1" applyNumberFormat="1" applyFont="1" applyAlignment="1">
      <alignment vertical="top"/>
    </xf>
    <xf numFmtId="49" fontId="45" fillId="2" borderId="23" xfId="3" applyNumberFormat="1" applyFont="1" applyFill="1" applyBorder="1" applyAlignment="1">
      <alignment horizontal="left" vertical="top"/>
    </xf>
    <xf numFmtId="41" fontId="56" fillId="2" borderId="23" xfId="3" applyNumberFormat="1" applyFont="1" applyFill="1" applyBorder="1" applyAlignment="1">
      <alignment vertical="top"/>
    </xf>
    <xf numFmtId="49" fontId="45" fillId="2" borderId="0" xfId="3" applyNumberFormat="1" applyFont="1" applyFill="1" applyAlignment="1">
      <alignment horizontal="left" vertical="top"/>
    </xf>
    <xf numFmtId="0" fontId="6" fillId="0" borderId="5" xfId="3" applyFont="1" applyBorder="1" applyAlignment="1">
      <alignment horizontal="center" vertical="center" wrapText="1"/>
    </xf>
    <xf numFmtId="41" fontId="5" fillId="0" borderId="9" xfId="1" applyNumberFormat="1" applyFont="1" applyBorder="1" applyAlignment="1">
      <alignment vertical="top"/>
    </xf>
    <xf numFmtId="41" fontId="55" fillId="2" borderId="0" xfId="1" applyNumberFormat="1" applyFont="1" applyFill="1" applyAlignment="1">
      <alignment vertical="top"/>
    </xf>
    <xf numFmtId="9" fontId="55" fillId="0" borderId="0" xfId="2" applyFont="1" applyAlignment="1">
      <alignment vertical="top"/>
    </xf>
    <xf numFmtId="41" fontId="55" fillId="0" borderId="0" xfId="1" applyNumberFormat="1" applyFont="1" applyAlignment="1">
      <alignment vertical="top"/>
    </xf>
    <xf numFmtId="41" fontId="55" fillId="3" borderId="0" xfId="1" applyNumberFormat="1" applyFont="1" applyFill="1" applyAlignment="1">
      <alignment vertical="top"/>
    </xf>
    <xf numFmtId="41" fontId="55" fillId="2" borderId="0" xfId="1" applyNumberFormat="1" applyFont="1" applyFill="1" applyBorder="1" applyAlignment="1">
      <alignment vertical="top"/>
    </xf>
    <xf numFmtId="0" fontId="39" fillId="0" borderId="30" xfId="3" applyFont="1" applyBorder="1" applyAlignment="1">
      <alignment vertical="top"/>
    </xf>
    <xf numFmtId="9" fontId="39" fillId="0" borderId="6" xfId="2" applyFont="1" applyBorder="1" applyAlignment="1">
      <alignment vertical="top"/>
    </xf>
    <xf numFmtId="0" fontId="39" fillId="0" borderId="6" xfId="3" applyFont="1" applyBorder="1"/>
    <xf numFmtId="0" fontId="43" fillId="0" borderId="6" xfId="3" applyFont="1" applyBorder="1"/>
    <xf numFmtId="41" fontId="55" fillId="2" borderId="6" xfId="1" applyNumberFormat="1" applyFont="1" applyFill="1" applyBorder="1" applyAlignment="1">
      <alignment vertical="top"/>
    </xf>
    <xf numFmtId="41" fontId="39" fillId="0" borderId="6" xfId="3" applyNumberFormat="1" applyFont="1" applyBorder="1" applyAlignment="1">
      <alignment vertical="top"/>
    </xf>
    <xf numFmtId="41" fontId="39" fillId="0" borderId="6" xfId="1" applyNumberFormat="1" applyFont="1" applyBorder="1" applyAlignment="1">
      <alignment vertical="top"/>
    </xf>
    <xf numFmtId="0" fontId="6" fillId="0" borderId="25" xfId="3" applyFont="1" applyBorder="1" applyAlignment="1">
      <alignment horizontal="centerContinuous"/>
    </xf>
    <xf numFmtId="0" fontId="6" fillId="0" borderId="28" xfId="3" applyFont="1" applyBorder="1" applyAlignment="1">
      <alignment horizontal="centerContinuous"/>
    </xf>
    <xf numFmtId="0" fontId="6" fillId="0" borderId="26" xfId="3" applyFont="1" applyBorder="1" applyAlignment="1">
      <alignment horizontal="centerContinuous"/>
    </xf>
    <xf numFmtId="0" fontId="3" fillId="0" borderId="0" xfId="0" applyFont="1" applyProtection="1"/>
    <xf numFmtId="0" fontId="9" fillId="0" borderId="0" xfId="0" applyFont="1" applyAlignment="1" applyProtection="1">
      <alignment horizontal="left"/>
    </xf>
    <xf numFmtId="164" fontId="3" fillId="0" borderId="6" xfId="0" quotePrefix="1" applyNumberFormat="1" applyFont="1" applyBorder="1" applyAlignment="1" applyProtection="1">
      <alignment horizontal="center"/>
    </xf>
    <xf numFmtId="164" fontId="3" fillId="0" borderId="0" xfId="0" applyNumberFormat="1" applyFont="1" applyProtection="1"/>
    <xf numFmtId="1" fontId="3" fillId="0" borderId="0" xfId="43" applyNumberFormat="1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14" fontId="3" fillId="0" borderId="0" xfId="0" applyNumberFormat="1" applyFont="1" applyAlignment="1" applyProtection="1">
      <alignment horizontal="left"/>
    </xf>
    <xf numFmtId="14" fontId="3" fillId="0" borderId="9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43" fontId="3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41" fontId="3" fillId="0" borderId="0" xfId="0" applyNumberFormat="1" applyFont="1" applyProtection="1"/>
    <xf numFmtId="43" fontId="3" fillId="0" borderId="9" xfId="44" applyNumberFormat="1" applyFont="1" applyBorder="1" applyProtection="1"/>
    <xf numFmtId="0" fontId="3" fillId="0" borderId="6" xfId="0" applyFont="1" applyBorder="1" applyProtection="1"/>
    <xf numFmtId="0" fontId="1" fillId="0" borderId="0" xfId="0" applyFont="1" applyProtection="1"/>
    <xf numFmtId="0" fontId="5" fillId="0" borderId="6" xfId="3" applyFont="1" applyBorder="1" applyAlignment="1" applyProtection="1">
      <alignment horizontal="left" indent="1"/>
    </xf>
    <xf numFmtId="14" fontId="5" fillId="0" borderId="0" xfId="3" applyNumberFormat="1" applyFont="1" applyAlignment="1" applyProtection="1">
      <alignment horizontal="center"/>
    </xf>
    <xf numFmtId="0" fontId="5" fillId="0" borderId="0" xfId="3" applyFont="1" applyAlignment="1" applyProtection="1">
      <alignment horizontal="center"/>
    </xf>
    <xf numFmtId="41" fontId="5" fillId="0" borderId="6" xfId="3" applyNumberFormat="1" applyFont="1" applyBorder="1" applyAlignment="1" applyProtection="1">
      <alignment horizontal="center"/>
    </xf>
    <xf numFmtId="41" fontId="5" fillId="0" borderId="0" xfId="3" applyNumberFormat="1" applyFont="1" applyAlignment="1" applyProtection="1">
      <alignment horizontal="center"/>
    </xf>
    <xf numFmtId="41" fontId="5" fillId="0" borderId="9" xfId="3" applyNumberFormat="1" applyFont="1" applyBorder="1" applyAlignment="1" applyProtection="1">
      <alignment horizontal="center"/>
    </xf>
    <xf numFmtId="41" fontId="1" fillId="0" borderId="6" xfId="0" applyNumberFormat="1" applyFont="1" applyBorder="1" applyProtection="1"/>
    <xf numFmtId="41" fontId="1" fillId="0" borderId="0" xfId="0" applyNumberFormat="1" applyFont="1" applyProtection="1"/>
    <xf numFmtId="41" fontId="1" fillId="0" borderId="9" xfId="0" applyNumberFormat="1" applyFont="1" applyBorder="1" applyProtection="1"/>
    <xf numFmtId="0" fontId="1" fillId="0" borderId="6" xfId="0" applyFont="1" applyBorder="1" applyProtection="1"/>
    <xf numFmtId="0" fontId="3" fillId="0" borderId="6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9" fillId="0" borderId="0" xfId="0" applyFont="1" applyAlignment="1" applyProtection="1">
      <alignment horizontal="center"/>
    </xf>
    <xf numFmtId="10" fontId="3" fillId="0" borderId="9" xfId="44" applyNumberFormat="1" applyFont="1" applyBorder="1" applyProtection="1"/>
    <xf numFmtId="10" fontId="3" fillId="0" borderId="0" xfId="44" applyNumberFormat="1" applyFont="1" applyProtection="1"/>
    <xf numFmtId="0" fontId="3" fillId="0" borderId="6" xfId="0" applyFont="1" applyBorder="1" applyAlignment="1" applyProtection="1">
      <alignment horizontal="left" indent="2"/>
    </xf>
    <xf numFmtId="6" fontId="3" fillId="0" borderId="0" xfId="0" applyNumberFormat="1" applyFont="1" applyAlignment="1" applyProtection="1">
      <alignment horizontal="right"/>
    </xf>
    <xf numFmtId="166" fontId="3" fillId="0" borderId="0" xfId="0" applyNumberFormat="1" applyFont="1" applyAlignment="1" applyProtection="1">
      <alignment horizontal="right"/>
    </xf>
    <xf numFmtId="0" fontId="3" fillId="0" borderId="9" xfId="0" applyFont="1" applyBorder="1" applyAlignment="1" applyProtection="1">
      <alignment horizontal="right"/>
    </xf>
    <xf numFmtId="0" fontId="39" fillId="0" borderId="0" xfId="3" applyFont="1" applyAlignment="1" applyProtection="1">
      <alignment vertical="top"/>
    </xf>
    <xf numFmtId="0" fontId="55" fillId="0" borderId="0" xfId="3" applyFont="1" applyAlignment="1" applyProtection="1">
      <alignment horizontal="left"/>
    </xf>
    <xf numFmtId="0" fontId="55" fillId="0" borderId="0" xfId="3" applyFont="1" applyAlignment="1" applyProtection="1">
      <alignment horizontal="left" vertical="top"/>
    </xf>
    <xf numFmtId="41" fontId="55" fillId="2" borderId="0" xfId="1" applyNumberFormat="1" applyFont="1" applyFill="1" applyAlignment="1" applyProtection="1">
      <alignment vertical="top"/>
    </xf>
    <xf numFmtId="41" fontId="55" fillId="2" borderId="0" xfId="1" applyNumberFormat="1" applyFont="1" applyFill="1" applyBorder="1" applyAlignment="1" applyProtection="1">
      <alignment vertical="top"/>
    </xf>
    <xf numFmtId="41" fontId="55" fillId="2" borderId="6" xfId="1" applyNumberFormat="1" applyFont="1" applyFill="1" applyBorder="1" applyAlignment="1" applyProtection="1">
      <alignment vertical="top"/>
    </xf>
    <xf numFmtId="41" fontId="55" fillId="2" borderId="9" xfId="1" applyNumberFormat="1" applyFont="1" applyFill="1" applyBorder="1" applyAlignment="1" applyProtection="1">
      <alignment vertical="top"/>
    </xf>
    <xf numFmtId="41" fontId="55" fillId="0" borderId="0" xfId="1" applyNumberFormat="1" applyFont="1" applyAlignment="1" applyProtection="1">
      <alignment vertical="top"/>
    </xf>
    <xf numFmtId="41" fontId="55" fillId="3" borderId="0" xfId="1" applyNumberFormat="1" applyFont="1" applyFill="1" applyAlignment="1" applyProtection="1">
      <alignment vertical="top"/>
    </xf>
    <xf numFmtId="0" fontId="39" fillId="0" borderId="0" xfId="3" applyFont="1" applyAlignment="1" applyProtection="1">
      <alignment horizontal="left" wrapText="1"/>
    </xf>
    <xf numFmtId="0" fontId="6" fillId="0" borderId="5" xfId="3" applyFont="1" applyBorder="1" applyAlignment="1">
      <alignment horizontal="center"/>
    </xf>
    <xf numFmtId="0" fontId="6" fillId="3" borderId="5" xfId="3" applyFont="1" applyFill="1" applyBorder="1" applyAlignment="1">
      <alignment horizontal="center"/>
    </xf>
    <xf numFmtId="9" fontId="13" fillId="0" borderId="2" xfId="2" applyFont="1" applyBorder="1"/>
    <xf numFmtId="5" fontId="3" fillId="0" borderId="0" xfId="0" applyNumberFormat="1" applyFont="1"/>
    <xf numFmtId="7" fontId="3" fillId="0" borderId="0" xfId="0" applyNumberFormat="1" applyFont="1"/>
    <xf numFmtId="0" fontId="5" fillId="0" borderId="0" xfId="3" applyFont="1" applyAlignment="1">
      <alignment horizontal="left" wrapText="1"/>
    </xf>
    <xf numFmtId="0" fontId="1" fillId="38" borderId="0" xfId="0" applyFont="1" applyFill="1"/>
    <xf numFmtId="0" fontId="1" fillId="39" borderId="0" xfId="0" applyFont="1" applyFill="1"/>
    <xf numFmtId="0" fontId="1" fillId="40" borderId="0" xfId="0" applyFont="1" applyFill="1"/>
    <xf numFmtId="0" fontId="1" fillId="41" borderId="0" xfId="0" applyFont="1" applyFill="1"/>
    <xf numFmtId="0" fontId="1" fillId="42" borderId="0" xfId="0" applyFont="1" applyFill="1"/>
    <xf numFmtId="0" fontId="1" fillId="43" borderId="0" xfId="0" applyFont="1" applyFill="1"/>
    <xf numFmtId="0" fontId="5" fillId="38" borderId="0" xfId="3" applyFont="1" applyFill="1"/>
    <xf numFmtId="0" fontId="1" fillId="0" borderId="0" xfId="0" applyFont="1" applyAlignment="1">
      <alignment horizontal="right"/>
    </xf>
    <xf numFmtId="0" fontId="13" fillId="0" borderId="0" xfId="0" applyFont="1"/>
    <xf numFmtId="0" fontId="5" fillId="39" borderId="0" xfId="3" applyFont="1" applyFill="1"/>
    <xf numFmtId="0" fontId="5" fillId="41" borderId="0" xfId="3" applyFont="1" applyFill="1"/>
    <xf numFmtId="0" fontId="5" fillId="42" borderId="0" xfId="3" applyFont="1" applyFill="1"/>
    <xf numFmtId="0" fontId="5" fillId="40" borderId="0" xfId="3" applyFont="1" applyFill="1"/>
    <xf numFmtId="0" fontId="5" fillId="3" borderId="0" xfId="3" applyFont="1" applyFill="1"/>
    <xf numFmtId="0" fontId="1" fillId="3" borderId="0" xfId="0" applyFont="1" applyFill="1"/>
    <xf numFmtId="0" fontId="58" fillId="0" borderId="0" xfId="3" applyFont="1" applyAlignment="1">
      <alignment horizontal="center"/>
    </xf>
    <xf numFmtId="0" fontId="5" fillId="0" borderId="0" xfId="3" applyFont="1" applyAlignment="1">
      <alignment horizontal="right"/>
    </xf>
    <xf numFmtId="0" fontId="41" fillId="0" borderId="0" xfId="3" applyFont="1"/>
    <xf numFmtId="0" fontId="6" fillId="0" borderId="24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6" fillId="0" borderId="6" xfId="3" applyFont="1" applyBorder="1" applyAlignment="1">
      <alignment horizontal="left"/>
    </xf>
    <xf numFmtId="41" fontId="6" fillId="0" borderId="0" xfId="1" applyNumberFormat="1" applyFont="1"/>
    <xf numFmtId="41" fontId="6" fillId="0" borderId="0" xfId="3" applyNumberFormat="1" applyFont="1"/>
    <xf numFmtId="41" fontId="6" fillId="0" borderId="9" xfId="3" applyNumberFormat="1" applyFont="1" applyBorder="1"/>
    <xf numFmtId="41" fontId="6" fillId="0" borderId="0" xfId="3" applyNumberFormat="1" applyFont="1" applyAlignment="1">
      <alignment horizontal="center"/>
    </xf>
    <xf numFmtId="41" fontId="6" fillId="0" borderId="9" xfId="3" applyNumberFormat="1" applyFont="1" applyBorder="1" applyAlignment="1">
      <alignment horizontal="center"/>
    </xf>
    <xf numFmtId="0" fontId="6" fillId="0" borderId="6" xfId="3" applyFont="1" applyBorder="1"/>
    <xf numFmtId="41" fontId="5" fillId="0" borderId="0" xfId="1" applyNumberFormat="1" applyFont="1"/>
    <xf numFmtId="41" fontId="5" fillId="0" borderId="9" xfId="1" applyNumberFormat="1" applyFont="1" applyBorder="1"/>
    <xf numFmtId="0" fontId="5" fillId="2" borderId="0" xfId="3" applyFont="1" applyFill="1" applyAlignment="1">
      <alignment vertical="top"/>
    </xf>
    <xf numFmtId="49" fontId="5" fillId="0" borderId="6" xfId="3" applyNumberFormat="1" applyFont="1" applyBorder="1"/>
    <xf numFmtId="49" fontId="5" fillId="0" borderId="0" xfId="3" applyNumberFormat="1" applyFont="1"/>
    <xf numFmtId="0" fontId="5" fillId="39" borderId="0" xfId="3" applyFont="1" applyFill="1" applyAlignment="1">
      <alignment vertical="top"/>
    </xf>
    <xf numFmtId="49" fontId="6" fillId="0" borderId="0" xfId="3" applyNumberFormat="1" applyFont="1"/>
    <xf numFmtId="41" fontId="6" fillId="0" borderId="9" xfId="1" applyNumberFormat="1" applyFont="1" applyBorder="1"/>
    <xf numFmtId="0" fontId="5" fillId="0" borderId="0" xfId="3" applyFont="1" applyAlignment="1">
      <alignment horizontal="left" indent="1"/>
    </xf>
    <xf numFmtId="0" fontId="5" fillId="0" borderId="2" xfId="3" applyFont="1" applyBorder="1"/>
    <xf numFmtId="41" fontId="6" fillId="0" borderId="10" xfId="1" applyNumberFormat="1" applyFont="1" applyBorder="1"/>
    <xf numFmtId="0" fontId="6" fillId="0" borderId="31" xfId="3" applyFont="1" applyBorder="1"/>
    <xf numFmtId="0" fontId="5" fillId="0" borderId="23" xfId="3" applyFont="1" applyBorder="1"/>
    <xf numFmtId="41" fontId="6" fillId="0" borderId="23" xfId="3" applyNumberFormat="1" applyFont="1" applyBorder="1"/>
    <xf numFmtId="41" fontId="6" fillId="0" borderId="27" xfId="3" applyNumberFormat="1" applyFont="1" applyBorder="1"/>
    <xf numFmtId="1" fontId="5" fillId="0" borderId="0" xfId="3" applyNumberFormat="1" applyFont="1"/>
    <xf numFmtId="3" fontId="5" fillId="0" borderId="0" xfId="3" applyNumberFormat="1" applyFont="1"/>
    <xf numFmtId="43" fontId="5" fillId="0" borderId="0" xfId="3" applyNumberFormat="1" applyFont="1"/>
    <xf numFmtId="0" fontId="51" fillId="0" borderId="8" xfId="0" applyFont="1" applyBorder="1" applyAlignment="1">
      <alignment horizontal="left"/>
    </xf>
    <xf numFmtId="0" fontId="51" fillId="0" borderId="24" xfId="0" applyFont="1" applyBorder="1" applyAlignment="1">
      <alignment horizontal="left"/>
    </xf>
    <xf numFmtId="0" fontId="52" fillId="0" borderId="7" xfId="0" applyFont="1" applyBorder="1" applyAlignment="1">
      <alignment horizontal="left"/>
    </xf>
    <xf numFmtId="0" fontId="52" fillId="0" borderId="10" xfId="0" applyFont="1" applyBorder="1" applyAlignment="1">
      <alignment horizontal="left"/>
    </xf>
    <xf numFmtId="0" fontId="43" fillId="0" borderId="5" xfId="3" applyFont="1" applyBorder="1" applyAlignment="1">
      <alignment horizontal="center" vertical="center" wrapText="1"/>
    </xf>
    <xf numFmtId="0" fontId="43" fillId="0" borderId="2" xfId="3" applyFont="1" applyBorder="1" applyAlignment="1">
      <alignment horizontal="center" vertical="center" wrapText="1"/>
    </xf>
    <xf numFmtId="0" fontId="56" fillId="0" borderId="5" xfId="3" applyFont="1" applyBorder="1" applyAlignment="1">
      <alignment horizontal="center" wrapText="1"/>
    </xf>
    <xf numFmtId="0" fontId="56" fillId="0" borderId="2" xfId="3" applyFont="1" applyBorder="1" applyAlignment="1">
      <alignment horizontal="center" wrapText="1"/>
    </xf>
    <xf numFmtId="0" fontId="43" fillId="0" borderId="24" xfId="3" applyFont="1" applyBorder="1" applyAlignment="1">
      <alignment horizontal="center" vertical="center" wrapText="1"/>
    </xf>
    <xf numFmtId="0" fontId="43" fillId="0" borderId="10" xfId="3" applyFont="1" applyBorder="1" applyAlignment="1">
      <alignment horizontal="center" vertical="center" wrapText="1"/>
    </xf>
    <xf numFmtId="0" fontId="6" fillId="0" borderId="24" xfId="3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0" borderId="8" xfId="3" applyFont="1" applyBorder="1" applyAlignment="1">
      <alignment horizontal="left" vertical="center"/>
    </xf>
    <xf numFmtId="0" fontId="6" fillId="0" borderId="6" xfId="3" applyFont="1" applyBorder="1" applyAlignment="1">
      <alignment horizontal="left" vertical="center"/>
    </xf>
    <xf numFmtId="0" fontId="6" fillId="0" borderId="7" xfId="3" applyFont="1" applyBorder="1" applyAlignment="1">
      <alignment horizontal="left" vertical="center"/>
    </xf>
    <xf numFmtId="14" fontId="6" fillId="0" borderId="5" xfId="3" applyNumberFormat="1" applyFont="1" applyBorder="1" applyAlignment="1">
      <alignment horizontal="center" vertical="center" wrapText="1"/>
    </xf>
    <xf numFmtId="14" fontId="6" fillId="0" borderId="0" xfId="3" applyNumberFormat="1" applyFont="1" applyAlignment="1">
      <alignment horizontal="center" vertical="center" wrapText="1"/>
    </xf>
    <xf numFmtId="14" fontId="6" fillId="0" borderId="2" xfId="3" applyNumberFormat="1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</cellXfs>
  <cellStyles count="1122">
    <cellStyle name="20% - Accent1" xfId="26" builtinId="30" customBuiltin="1"/>
    <cellStyle name="20% - Accent1 10" xfId="307" xr:uid="{7D2E63E7-9F38-4071-9E44-AF65F331EA1E}"/>
    <cellStyle name="20% - Accent1 10 2" xfId="673" xr:uid="{D9FE8FFF-E33F-4345-BD2D-29BC850296CC}"/>
    <cellStyle name="20% - Accent1 11" xfId="320" xr:uid="{42A8A495-46D9-4911-821B-35FF1EEB55F8}"/>
    <cellStyle name="20% - Accent1 11 2" xfId="686" xr:uid="{40F6BD6F-3288-4870-BE32-3F738FA6C7AF}"/>
    <cellStyle name="20% - Accent1 12" xfId="333" xr:uid="{35F464EB-3FE9-46C2-8DB9-AECEB53C057E}"/>
    <cellStyle name="20% - Accent1 12 2" xfId="699" xr:uid="{47871FF4-1EC2-4571-9073-94E75E0DD512}"/>
    <cellStyle name="20% - Accent1 13" xfId="346" xr:uid="{34267EDC-08AD-478E-BCA0-7EA77235B7B9}"/>
    <cellStyle name="20% - Accent1 13 2" xfId="714" xr:uid="{9DB2AF4C-F167-49DC-AC59-9925899D63BE}"/>
    <cellStyle name="20% - Accent1 14" xfId="359" xr:uid="{4BAD274B-2F9F-4424-91B6-6C77D169461C}"/>
    <cellStyle name="20% - Accent1 14 2" xfId="727" xr:uid="{2028D0C4-ACDE-4675-8F54-A6B5B26C7EF6}"/>
    <cellStyle name="20% - Accent1 15" xfId="372" xr:uid="{E9800FBE-EA6A-40FD-A2E8-B7CD6A198C61}"/>
    <cellStyle name="20% - Accent1 15 2" xfId="740" xr:uid="{5DE933FA-693A-4EAF-A750-427A61B778F6}"/>
    <cellStyle name="20% - Accent1 16" xfId="385" xr:uid="{CE769D3D-D4AE-4686-ADE6-7BA74E896E01}"/>
    <cellStyle name="20% - Accent1 16 2" xfId="753" xr:uid="{4D14008C-DB3B-4129-8DDC-571641F5F7A6}"/>
    <cellStyle name="20% - Accent1 17" xfId="398" xr:uid="{3D6829EE-E69C-4B34-A523-0BEAB84B6E61}"/>
    <cellStyle name="20% - Accent1 17 2" xfId="766" xr:uid="{04624505-037A-4713-81E7-657344E98FF8}"/>
    <cellStyle name="20% - Accent1 18" xfId="411" xr:uid="{A736FDD1-26EA-4FF5-BA57-4E2D4B15801E}"/>
    <cellStyle name="20% - Accent1 18 2" xfId="779" xr:uid="{17173E0A-5159-47D7-A421-DD7B8F91F6EA}"/>
    <cellStyle name="20% - Accent1 19" xfId="424" xr:uid="{519993AA-E0EB-4E19-9EF7-69D0A1596FE8}"/>
    <cellStyle name="20% - Accent1 19 2" xfId="792" xr:uid="{209EB432-DA70-41A3-A19A-3C8A529217D6}"/>
    <cellStyle name="20% - Accent1 2" xfId="68" xr:uid="{00000000-0005-0000-0000-000001000000}"/>
    <cellStyle name="20% - Accent1 2 2" xfId="211" xr:uid="{836B48F3-AF9B-4429-A511-A9B09FD42595}"/>
    <cellStyle name="20% - Accent1 2 2 2" xfId="578" xr:uid="{159C4C8A-2C80-44E0-B994-D5E8756F6493}"/>
    <cellStyle name="20% - Accent1 2 3" xfId="533" xr:uid="{113780AE-D5DB-4FD8-8E77-72FFD3AB0732}"/>
    <cellStyle name="20% - Accent1 20" xfId="437" xr:uid="{22D7BC97-C566-4AA9-BA37-9A3549119613}"/>
    <cellStyle name="20% - Accent1 20 2" xfId="805" xr:uid="{42D1387D-7BB5-4D33-A114-DED9817947CA}"/>
    <cellStyle name="20% - Accent1 21" xfId="455" xr:uid="{8537D762-47A4-4C91-9518-2D8A9F08B202}"/>
    <cellStyle name="20% - Accent1 21 2" xfId="819" xr:uid="{FF8FFCB3-B455-4463-B32F-88FC5DD2D280}"/>
    <cellStyle name="20% - Accent1 22" xfId="474" xr:uid="{10540EB2-0C7D-4766-8368-7AE4E2B13CD2}"/>
    <cellStyle name="20% - Accent1 22 2" xfId="833" xr:uid="{CE44EF02-4F6C-4CA9-BA86-638FBA760835}"/>
    <cellStyle name="20% - Accent1 23" xfId="493" xr:uid="{FB037690-8795-4E4A-890D-8D161494E938}"/>
    <cellStyle name="20% - Accent1 23 2" xfId="846" xr:uid="{6F419664-E0B7-4B8E-AF78-B43FC4C47AA1}"/>
    <cellStyle name="20% - Accent1 24" xfId="506" xr:uid="{D7A90A47-7CB3-4D30-9692-4F25DFB9FBC8}"/>
    <cellStyle name="20% - Accent1 24 2" xfId="859" xr:uid="{15121B93-A80A-43B9-8774-409D47049054}"/>
    <cellStyle name="20% - Accent1 25" xfId="872" xr:uid="{CE7B97B0-B957-43A6-A6E7-DBEF09027C7C}"/>
    <cellStyle name="20% - Accent1 26" xfId="885" xr:uid="{3C4EABC9-0B22-4A46-AE8B-F63FE13C4E06}"/>
    <cellStyle name="20% - Accent1 27" xfId="898" xr:uid="{85F8784C-9F61-43A3-80A8-FAD7BEE4D1FE}"/>
    <cellStyle name="20% - Accent1 28" xfId="911" xr:uid="{30F53798-3236-4DE3-A330-4B28A3D0C291}"/>
    <cellStyle name="20% - Accent1 29" xfId="924" xr:uid="{C386FFE0-EA84-4911-854D-825B3BB7437A}"/>
    <cellStyle name="20% - Accent1 3" xfId="196" xr:uid="{974CE802-E323-47B1-BFB6-7A32466EEFB3}"/>
    <cellStyle name="20% - Accent1 3 2" xfId="564" xr:uid="{E5EDB9F9-072E-46B7-A194-814A342C4AF5}"/>
    <cellStyle name="20% - Accent1 30" xfId="939" xr:uid="{AD800D98-430B-4251-8AA2-26005BCBC60F}"/>
    <cellStyle name="20% - Accent1 31" xfId="952" xr:uid="{D8598B56-F73D-47E9-A801-58764D2E859B}"/>
    <cellStyle name="20% - Accent1 32" xfId="965" xr:uid="{01078BD2-9245-4062-9C3F-A6B9D40B693B}"/>
    <cellStyle name="20% - Accent1 33" xfId="978" xr:uid="{EA9BE17E-072C-470B-B583-6F6F920439FC}"/>
    <cellStyle name="20% - Accent1 34" xfId="991" xr:uid="{F1EF85BD-477E-4929-90A7-9A6899BEFFFB}"/>
    <cellStyle name="20% - Accent1 35" xfId="1004" xr:uid="{8774EB05-842A-47C9-9F7B-8B31E1B19547}"/>
    <cellStyle name="20% - Accent1 36" xfId="1017" xr:uid="{A4AA4CB8-5345-423D-8D56-6B6B6D9BE3A8}"/>
    <cellStyle name="20% - Accent1 37" xfId="1033" xr:uid="{A6D49377-5962-4B0F-A419-896ADDB0748C}"/>
    <cellStyle name="20% - Accent1 38" xfId="1053" xr:uid="{6EE0E2ED-3B54-4A33-A401-3C252756001E}"/>
    <cellStyle name="20% - Accent1 39" xfId="544" xr:uid="{3CB03107-FCB7-4A10-893A-A19ACB025C90}"/>
    <cellStyle name="20% - Accent1 4" xfId="225" xr:uid="{813DB9CD-EF26-4095-BCA8-116087D89251}"/>
    <cellStyle name="20% - Accent1 4 2" xfId="592" xr:uid="{EED37618-9C00-47F5-BB91-9ABA15575536}"/>
    <cellStyle name="20% - Accent1 40" xfId="1072" xr:uid="{2C672377-722D-4ED0-B915-FCB8A86B70EA}"/>
    <cellStyle name="20% - Accent1 5" xfId="238" xr:uid="{A9AEEF10-4952-4E67-BFFC-A5B8A5295D73}"/>
    <cellStyle name="20% - Accent1 5 2" xfId="605" xr:uid="{9CDB5C90-F888-4B7C-89F5-3E72CEE25E5B}"/>
    <cellStyle name="20% - Accent1 6" xfId="251" xr:uid="{9633850F-6091-472A-BA8C-037FE0B09791}"/>
    <cellStyle name="20% - Accent1 6 2" xfId="618" xr:uid="{595773F8-51C9-4AA0-82ED-9F3B159C004F}"/>
    <cellStyle name="20% - Accent1 7" xfId="267" xr:uid="{02A8D0A1-6D15-48F9-BB49-B7321375F75C}"/>
    <cellStyle name="20% - Accent1 7 2" xfId="633" xr:uid="{D80BD6C0-B4D5-449B-BAFC-655A01C047DF}"/>
    <cellStyle name="20% - Accent1 8" xfId="281" xr:uid="{225A9A01-2A82-4343-AC05-E4A1C1CC6C10}"/>
    <cellStyle name="20% - Accent1 8 2" xfId="647" xr:uid="{CDE97112-47C9-4551-978D-4D7F7F3BA65E}"/>
    <cellStyle name="20% - Accent1 9" xfId="294" xr:uid="{951051F4-E35A-43E6-8001-9686B6486269}"/>
    <cellStyle name="20% - Accent1 9 2" xfId="660" xr:uid="{0D603642-BF79-4772-AF17-2B3D10285712}"/>
    <cellStyle name="20% - Accent2" xfId="29" builtinId="34" customBuiltin="1"/>
    <cellStyle name="20% - Accent2 10" xfId="309" xr:uid="{72208B3E-5E68-4370-A01D-0ADCC1E9FFDB}"/>
    <cellStyle name="20% - Accent2 10 2" xfId="675" xr:uid="{8C4502CB-484F-471A-AA20-F64054E05E3A}"/>
    <cellStyle name="20% - Accent2 11" xfId="322" xr:uid="{B1F60098-81FB-4A51-A54B-FD98DB7E8C8D}"/>
    <cellStyle name="20% - Accent2 11 2" xfId="688" xr:uid="{94978810-F91A-4D58-BD56-D0943D04C50E}"/>
    <cellStyle name="20% - Accent2 12" xfId="335" xr:uid="{8398FCC1-B27F-4A31-B750-380BCAACF17B}"/>
    <cellStyle name="20% - Accent2 12 2" xfId="701" xr:uid="{4AB1C8C6-4129-4B46-8E05-DF5D65734F90}"/>
    <cellStyle name="20% - Accent2 13" xfId="348" xr:uid="{D4517E0A-7C28-4E69-BD9B-109E97BA740C}"/>
    <cellStyle name="20% - Accent2 13 2" xfId="716" xr:uid="{21463F0F-AF6F-49C9-AEB1-4D5AD6B77664}"/>
    <cellStyle name="20% - Accent2 14" xfId="361" xr:uid="{2597561C-202C-4058-A063-F373549BF61F}"/>
    <cellStyle name="20% - Accent2 14 2" xfId="729" xr:uid="{E5FF5568-3EFA-4334-8EDC-AB847743FE33}"/>
    <cellStyle name="20% - Accent2 15" xfId="374" xr:uid="{623B3865-F263-421E-AF5D-62375C26FF10}"/>
    <cellStyle name="20% - Accent2 15 2" xfId="742" xr:uid="{5B9748A5-213A-4186-93DD-AC1DAC6CBB04}"/>
    <cellStyle name="20% - Accent2 16" xfId="387" xr:uid="{A85BAF5E-92A3-438C-83B9-81C9399F21E4}"/>
    <cellStyle name="20% - Accent2 16 2" xfId="755" xr:uid="{DF1F4CD6-EF50-46A0-BFF3-CC842AC6F5EF}"/>
    <cellStyle name="20% - Accent2 17" xfId="400" xr:uid="{C95AA233-DF21-41AE-8D63-4E39036EEFDA}"/>
    <cellStyle name="20% - Accent2 17 2" xfId="768" xr:uid="{AF0732E4-1160-4F00-B326-6E2C18C0E2A3}"/>
    <cellStyle name="20% - Accent2 18" xfId="413" xr:uid="{EBE1AB95-4251-492B-BD10-05693722AA1D}"/>
    <cellStyle name="20% - Accent2 18 2" xfId="781" xr:uid="{491720F6-5705-4D30-B715-3FC68D7A35F4}"/>
    <cellStyle name="20% - Accent2 19" xfId="426" xr:uid="{152B2AE3-03D0-4908-AF20-F05BDB463DFB}"/>
    <cellStyle name="20% - Accent2 19 2" xfId="794" xr:uid="{C3359978-0D14-4D6E-A178-ABE2FBA9796E}"/>
    <cellStyle name="20% - Accent2 2" xfId="198" xr:uid="{D7E91DB4-35EF-4879-8168-389A1C0E1DF1}"/>
    <cellStyle name="20% - Accent2 2 2" xfId="566" xr:uid="{6251C4CB-5B91-4ACC-92B4-14507F74DD78}"/>
    <cellStyle name="20% - Accent2 20" xfId="439" xr:uid="{3721382A-88A8-41FA-AC01-B029B6D698EF}"/>
    <cellStyle name="20% - Accent2 20 2" xfId="807" xr:uid="{86952E1A-0081-42EE-8E39-DF2F9DB63C76}"/>
    <cellStyle name="20% - Accent2 21" xfId="458" xr:uid="{A54CE9F3-D732-4BD6-88F0-D5AC50615ADD}"/>
    <cellStyle name="20% - Accent2 21 2" xfId="821" xr:uid="{0479D8BF-EC7D-4743-A901-B93446700B15}"/>
    <cellStyle name="20% - Accent2 22" xfId="477" xr:uid="{63C78CC0-C0E7-4795-AAEC-C915A97C0CA5}"/>
    <cellStyle name="20% - Accent2 22 2" xfId="835" xr:uid="{47697286-EB37-4ACB-9317-218F82793EE0}"/>
    <cellStyle name="20% - Accent2 23" xfId="495" xr:uid="{BC4E4A45-8209-4C84-8824-04DA04B1B8F7}"/>
    <cellStyle name="20% - Accent2 23 2" xfId="848" xr:uid="{0C44B2DC-8232-44D4-A386-EE6CEABC75EA}"/>
    <cellStyle name="20% - Accent2 24" xfId="509" xr:uid="{E8E201F6-F474-401C-BBB3-563E34F2CF9D}"/>
    <cellStyle name="20% - Accent2 24 2" xfId="861" xr:uid="{0A0EFECE-EA85-4F00-980D-A5D60C2F9F49}"/>
    <cellStyle name="20% - Accent2 25" xfId="874" xr:uid="{811F2AF3-344C-4B25-9BF6-DA42A5A97115}"/>
    <cellStyle name="20% - Accent2 26" xfId="887" xr:uid="{B3355166-32AC-4B99-BF9F-9576F467CD7D}"/>
    <cellStyle name="20% - Accent2 27" xfId="900" xr:uid="{ECDBC98E-F103-4BF1-A370-BABBAB977A21}"/>
    <cellStyle name="20% - Accent2 28" xfId="913" xr:uid="{CEA677C5-8158-49BF-A250-A46D98C59EA4}"/>
    <cellStyle name="20% - Accent2 29" xfId="926" xr:uid="{2DC127B0-C24E-4832-9080-D3FB3E8D89D2}"/>
    <cellStyle name="20% - Accent2 3" xfId="214" xr:uid="{9A9256D3-69A4-494D-A8FD-91F117D5BDD5}"/>
    <cellStyle name="20% - Accent2 3 2" xfId="581" xr:uid="{52D575C2-081B-4550-ABEB-BFC20997D9FE}"/>
    <cellStyle name="20% - Accent2 30" xfId="941" xr:uid="{E5FB34EA-F395-4740-96E9-92716AFDB372}"/>
    <cellStyle name="20% - Accent2 31" xfId="954" xr:uid="{C3CA1DE7-CB8C-4CDF-93E0-207BDB4416D7}"/>
    <cellStyle name="20% - Accent2 32" xfId="967" xr:uid="{E24D8A73-6C0B-4FA3-A64E-72237F96CC3C}"/>
    <cellStyle name="20% - Accent2 33" xfId="980" xr:uid="{ACEEA2B9-77BF-4B8E-862F-E284EB119144}"/>
    <cellStyle name="20% - Accent2 34" xfId="993" xr:uid="{CC350286-361A-4754-98AF-D1367FB67C4A}"/>
    <cellStyle name="20% - Accent2 35" xfId="1006" xr:uid="{995E770B-18FA-4A52-9BEF-3D098B4726DA}"/>
    <cellStyle name="20% - Accent2 36" xfId="1019" xr:uid="{6DA237E1-C405-4303-A31B-9071E8E9124E}"/>
    <cellStyle name="20% - Accent2 37" xfId="1036" xr:uid="{60923830-CBB6-4950-A461-50D72245EDE2}"/>
    <cellStyle name="20% - Accent2 38" xfId="1056" xr:uid="{63E49995-ACB0-4C95-9183-5801407A52FB}"/>
    <cellStyle name="20% - Accent2 39" xfId="546" xr:uid="{204DE2B0-FCDE-4705-ADC1-F979D8FB1608}"/>
    <cellStyle name="20% - Accent2 4" xfId="227" xr:uid="{826539F2-0ECB-45BA-A21D-E8037F57FE7D}"/>
    <cellStyle name="20% - Accent2 4 2" xfId="594" xr:uid="{5FE8C835-9128-4C22-A3A4-6E68E8DC22DF}"/>
    <cellStyle name="20% - Accent2 40" xfId="1075" xr:uid="{A2F40ED4-8E06-4CA9-B374-F6239309C8F4}"/>
    <cellStyle name="20% - Accent2 5" xfId="240" xr:uid="{44557924-E494-469A-AF9B-614996EE2D65}"/>
    <cellStyle name="20% - Accent2 5 2" xfId="607" xr:uid="{6F15D6A0-3391-47AC-A657-37A1A8A26691}"/>
    <cellStyle name="20% - Accent2 6" xfId="253" xr:uid="{55783C87-9D37-4EC5-9CE0-2ABF368E7C08}"/>
    <cellStyle name="20% - Accent2 6 2" xfId="620" xr:uid="{BAA2B74E-F725-4183-962E-FBF6CB5BB097}"/>
    <cellStyle name="20% - Accent2 7" xfId="269" xr:uid="{BAE297DF-D924-4562-9DC2-9E642D1BD7B1}"/>
    <cellStyle name="20% - Accent2 7 2" xfId="635" xr:uid="{B94E8A19-E712-4C6E-AEFA-141806FC3E2E}"/>
    <cellStyle name="20% - Accent2 8" xfId="283" xr:uid="{3410D274-92A4-4ABC-A9D5-18236F9801AD}"/>
    <cellStyle name="20% - Accent2 8 2" xfId="649" xr:uid="{8FE0B383-34D3-4E0D-A9F9-9DEF9E70456A}"/>
    <cellStyle name="20% - Accent2 9" xfId="296" xr:uid="{5FB81353-190E-46D1-8004-3CF76F9C7416}"/>
    <cellStyle name="20% - Accent2 9 2" xfId="662" xr:uid="{51489202-9C76-48B3-8E91-EC35C43D093B}"/>
    <cellStyle name="20% - Accent3" xfId="32" builtinId="38" customBuiltin="1"/>
    <cellStyle name="20% - Accent3 10" xfId="311" xr:uid="{8A2C216D-8B35-4AD2-A2E3-08D0FFCFFD58}"/>
    <cellStyle name="20% - Accent3 10 2" xfId="677" xr:uid="{DF5B9B04-4D0E-4B6E-89D3-3D667789311D}"/>
    <cellStyle name="20% - Accent3 11" xfId="324" xr:uid="{00882E53-102D-45B3-98A2-61FD1DAD37DC}"/>
    <cellStyle name="20% - Accent3 11 2" xfId="690" xr:uid="{BD37F1F1-36A8-4E23-8FF0-D69A565F3A8A}"/>
    <cellStyle name="20% - Accent3 12" xfId="337" xr:uid="{7220C4DC-5EDA-4F38-BE2D-EFA29CB79042}"/>
    <cellStyle name="20% - Accent3 12 2" xfId="703" xr:uid="{0795A9DA-A568-4215-AC01-233D95DFDC78}"/>
    <cellStyle name="20% - Accent3 13" xfId="350" xr:uid="{5F1AD021-67FC-4FA1-9D8D-67196D01056E}"/>
    <cellStyle name="20% - Accent3 13 2" xfId="718" xr:uid="{78553CF7-1C1A-4D4D-B6BC-7DCF906714DC}"/>
    <cellStyle name="20% - Accent3 14" xfId="363" xr:uid="{1C870422-A877-45EA-A8B8-7AA077F8377F}"/>
    <cellStyle name="20% - Accent3 14 2" xfId="731" xr:uid="{5E5D3E0E-BC22-4B63-9300-2AD0B3B72AF2}"/>
    <cellStyle name="20% - Accent3 15" xfId="376" xr:uid="{6FEF4F39-276F-4B7E-A116-C5D9FE97E716}"/>
    <cellStyle name="20% - Accent3 15 2" xfId="744" xr:uid="{D40E4E05-5782-4E77-BDBC-23224B80087A}"/>
    <cellStyle name="20% - Accent3 16" xfId="389" xr:uid="{C6D56370-DE53-4ECB-96A1-37ACA18CEE83}"/>
    <cellStyle name="20% - Accent3 16 2" xfId="757" xr:uid="{03B0C724-B105-42D7-9764-4C69194AC539}"/>
    <cellStyle name="20% - Accent3 17" xfId="402" xr:uid="{06B8E224-7321-4069-9A43-454DF6CDF3FC}"/>
    <cellStyle name="20% - Accent3 17 2" xfId="770" xr:uid="{1799042E-0588-4747-BED0-C621CD30340E}"/>
    <cellStyle name="20% - Accent3 18" xfId="415" xr:uid="{616971B6-83E1-4BF8-9694-12194B5E2669}"/>
    <cellStyle name="20% - Accent3 18 2" xfId="783" xr:uid="{89316397-DC4F-4F05-A89D-7DB9F3A07406}"/>
    <cellStyle name="20% - Accent3 19" xfId="428" xr:uid="{155AD6B6-6610-47F3-AA70-AEE5593C8BB1}"/>
    <cellStyle name="20% - Accent3 19 2" xfId="796" xr:uid="{151F5C6C-78BE-4CBB-B7B0-AC7244759BD2}"/>
    <cellStyle name="20% - Accent3 2" xfId="200" xr:uid="{B70D0E4B-9E43-40F2-A143-F766EE2DA337}"/>
    <cellStyle name="20% - Accent3 2 2" xfId="568" xr:uid="{F8947558-3D81-4A7D-8F2D-B0F9EA39E032}"/>
    <cellStyle name="20% - Accent3 20" xfId="441" xr:uid="{B1F94C44-3741-4AFA-9B46-EF8A5DE2DC8D}"/>
    <cellStyle name="20% - Accent3 20 2" xfId="809" xr:uid="{F42F5388-B60C-4AC6-85D7-A671298857FE}"/>
    <cellStyle name="20% - Accent3 21" xfId="461" xr:uid="{5C02B616-14CE-431B-8AA3-8E9F8285DEE8}"/>
    <cellStyle name="20% - Accent3 21 2" xfId="823" xr:uid="{893291C1-7DA7-44B4-B20F-A6F350B8C7EB}"/>
    <cellStyle name="20% - Accent3 22" xfId="480" xr:uid="{C14D1BB8-20F0-413F-8A15-23E398741F85}"/>
    <cellStyle name="20% - Accent3 22 2" xfId="837" xr:uid="{A1BCB5BF-FAF7-4699-A13C-B007B99A8552}"/>
    <cellStyle name="20% - Accent3 23" xfId="497" xr:uid="{BE682AA0-12C4-4AEB-961C-70C067736382}"/>
    <cellStyle name="20% - Accent3 23 2" xfId="850" xr:uid="{926588D6-CD44-4077-AA36-9D6388F3EB43}"/>
    <cellStyle name="20% - Accent3 24" xfId="512" xr:uid="{551328E5-8267-47C6-BA7A-505D6F4E20F4}"/>
    <cellStyle name="20% - Accent3 24 2" xfId="863" xr:uid="{095DF636-E003-43AA-93E9-F15257A71769}"/>
    <cellStyle name="20% - Accent3 25" xfId="876" xr:uid="{DBC225BF-981F-464C-821C-4201B45893BD}"/>
    <cellStyle name="20% - Accent3 26" xfId="889" xr:uid="{268D025F-EFD9-4165-BF12-4D6E784B613F}"/>
    <cellStyle name="20% - Accent3 27" xfId="902" xr:uid="{12D1CB70-6D5C-47FD-B7E3-C33E4F2AE799}"/>
    <cellStyle name="20% - Accent3 28" xfId="915" xr:uid="{D71E43A8-9071-4F87-9B65-C6C4F1749F6F}"/>
    <cellStyle name="20% - Accent3 29" xfId="928" xr:uid="{DD0E5709-6DD7-4DB0-885D-E61AFF5CCA26}"/>
    <cellStyle name="20% - Accent3 3" xfId="216" xr:uid="{DA5E933E-93EA-4BCC-B84F-645D7C70562F}"/>
    <cellStyle name="20% - Accent3 3 2" xfId="583" xr:uid="{0EA82881-DC04-4333-B8DF-B91A0015369A}"/>
    <cellStyle name="20% - Accent3 30" xfId="943" xr:uid="{4EFEDCB1-974D-4E90-855C-146E6BEB2E2E}"/>
    <cellStyle name="20% - Accent3 31" xfId="956" xr:uid="{974DAE69-4224-414C-A164-F88E82FC3F8A}"/>
    <cellStyle name="20% - Accent3 32" xfId="969" xr:uid="{DC59A91A-77D0-44C5-9A6E-B3C82C3B85E3}"/>
    <cellStyle name="20% - Accent3 33" xfId="982" xr:uid="{DB76EF70-00BF-4A90-81FB-1E3EBD985834}"/>
    <cellStyle name="20% - Accent3 34" xfId="995" xr:uid="{976C97FD-23A0-4B6B-8390-54E9504BAAFE}"/>
    <cellStyle name="20% - Accent3 35" xfId="1008" xr:uid="{49FC5119-0E2B-430D-90C5-E82B9CD7E45D}"/>
    <cellStyle name="20% - Accent3 36" xfId="1021" xr:uid="{B415BC1D-F71B-4B52-91E2-48B03E6FEC5E}"/>
    <cellStyle name="20% - Accent3 37" xfId="1039" xr:uid="{B70F1C71-C0F5-45C0-ADAE-B87D8A8435DC}"/>
    <cellStyle name="20% - Accent3 38" xfId="1059" xr:uid="{9ABB9B25-A85B-4FEF-B535-42830606B87F}"/>
    <cellStyle name="20% - Accent3 39" xfId="548" xr:uid="{3FFA769D-64E1-4FD3-BE3D-9A8D9715499C}"/>
    <cellStyle name="20% - Accent3 4" xfId="229" xr:uid="{D5B6B3F6-5942-45FA-A1FD-5B46385E9B4F}"/>
    <cellStyle name="20% - Accent3 4 2" xfId="596" xr:uid="{645BC726-4B28-4FBA-8C72-7ADBBDB1E7E0}"/>
    <cellStyle name="20% - Accent3 40" xfId="1078" xr:uid="{DBAD2943-32B1-42EA-955A-7771F76542CC}"/>
    <cellStyle name="20% - Accent3 5" xfId="242" xr:uid="{5A2073BE-7722-42B1-8C77-BF3B0D3638F5}"/>
    <cellStyle name="20% - Accent3 5 2" xfId="609" xr:uid="{7DB44DBA-EEBF-4916-A2B6-3FCCE0882179}"/>
    <cellStyle name="20% - Accent3 6" xfId="255" xr:uid="{F6C7EC8D-876C-4995-8F17-7C076A96A214}"/>
    <cellStyle name="20% - Accent3 6 2" xfId="622" xr:uid="{FD0B19B6-724F-44B4-924A-44F2F28259D0}"/>
    <cellStyle name="20% - Accent3 7" xfId="271" xr:uid="{8CDB6721-B5CF-4517-B0C5-6DE32FC5A807}"/>
    <cellStyle name="20% - Accent3 7 2" xfId="637" xr:uid="{38212FD0-6B5C-4683-85F5-3AEA41FAD9A0}"/>
    <cellStyle name="20% - Accent3 8" xfId="285" xr:uid="{3D9A726E-79C6-4D18-9C8D-FF5991685BC7}"/>
    <cellStyle name="20% - Accent3 8 2" xfId="651" xr:uid="{28466636-64DE-446C-841B-E6B1DADDF2AE}"/>
    <cellStyle name="20% - Accent3 9" xfId="298" xr:uid="{BFD1C8B7-6CE6-4FF9-A6E2-92DC67810F2B}"/>
    <cellStyle name="20% - Accent3 9 2" xfId="664" xr:uid="{DF05A01E-CBBB-4E23-AFE4-62F30CE9C5EF}"/>
    <cellStyle name="20% - Accent4" xfId="35" builtinId="42" customBuiltin="1"/>
    <cellStyle name="20% - Accent4 10" xfId="313" xr:uid="{70F486A5-1E16-4162-A61B-ED653A117071}"/>
    <cellStyle name="20% - Accent4 10 2" xfId="679" xr:uid="{688A0349-6A51-49B6-A514-A2979E1F12A3}"/>
    <cellStyle name="20% - Accent4 11" xfId="326" xr:uid="{F5523708-091E-4564-90B2-2DC77777C158}"/>
    <cellStyle name="20% - Accent4 11 2" xfId="692" xr:uid="{472E3D85-9340-41C2-A714-C39901B51D55}"/>
    <cellStyle name="20% - Accent4 12" xfId="339" xr:uid="{22B0431E-D947-44CD-94B4-B61324BA379D}"/>
    <cellStyle name="20% - Accent4 12 2" xfId="705" xr:uid="{119632BB-410F-44B7-BD23-6EBF903FE266}"/>
    <cellStyle name="20% - Accent4 13" xfId="352" xr:uid="{7B272135-8DB9-458A-8366-38C8B65CFC9F}"/>
    <cellStyle name="20% - Accent4 13 2" xfId="720" xr:uid="{8D831B14-6B78-459F-860E-2C350D27B40F}"/>
    <cellStyle name="20% - Accent4 14" xfId="365" xr:uid="{5E0779AA-21C3-468B-B0A2-58E7DF4F620C}"/>
    <cellStyle name="20% - Accent4 14 2" xfId="733" xr:uid="{8575F543-57EA-4AF3-AEEF-0044CD4AAE41}"/>
    <cellStyle name="20% - Accent4 15" xfId="378" xr:uid="{B549D66A-BD25-4301-ADB0-AD418EFC15FD}"/>
    <cellStyle name="20% - Accent4 15 2" xfId="746" xr:uid="{F3B5F865-1723-43C2-8F14-BC2E285B73F5}"/>
    <cellStyle name="20% - Accent4 16" xfId="391" xr:uid="{BDDA8A96-F4F1-4DFB-862F-5D5F02A81DFE}"/>
    <cellStyle name="20% - Accent4 16 2" xfId="759" xr:uid="{01EDC08C-59CD-4E5A-AAA3-4FBE38D9A85E}"/>
    <cellStyle name="20% - Accent4 17" xfId="404" xr:uid="{6826AA53-7BCB-4069-8142-97CAAB6A642E}"/>
    <cellStyle name="20% - Accent4 17 2" xfId="772" xr:uid="{4FF928B8-918A-4FE9-89BD-2F530E3F7681}"/>
    <cellStyle name="20% - Accent4 18" xfId="417" xr:uid="{6F8E0573-BC2F-4724-BE1C-7497BC1AF3D2}"/>
    <cellStyle name="20% - Accent4 18 2" xfId="785" xr:uid="{C64A087F-307E-46B5-8322-8BB606B97A81}"/>
    <cellStyle name="20% - Accent4 19" xfId="430" xr:uid="{CCF36460-3AFA-453E-A626-929020946027}"/>
    <cellStyle name="20% - Accent4 19 2" xfId="798" xr:uid="{C5F75401-1B33-470D-BF8B-A2BA325E22F0}"/>
    <cellStyle name="20% - Accent4 2" xfId="202" xr:uid="{DA53DC1E-7246-4245-A0E7-40F76BB14FCE}"/>
    <cellStyle name="20% - Accent4 2 2" xfId="570" xr:uid="{32A4341B-498F-430F-9339-741F06043748}"/>
    <cellStyle name="20% - Accent4 20" xfId="443" xr:uid="{A83AED27-005A-4A93-B181-E06487D9AD5D}"/>
    <cellStyle name="20% - Accent4 20 2" xfId="811" xr:uid="{5C22DE88-2F1C-40B7-A431-64F50E5DB8A7}"/>
    <cellStyle name="20% - Accent4 21" xfId="464" xr:uid="{9A443C89-D207-4E2F-82BC-E3065F7EB910}"/>
    <cellStyle name="20% - Accent4 21 2" xfId="825" xr:uid="{2D99AF5C-44F9-4609-9E24-E4172FCED83C}"/>
    <cellStyle name="20% - Accent4 22" xfId="483" xr:uid="{621461CB-5E00-491C-AD0F-4D757BE872AB}"/>
    <cellStyle name="20% - Accent4 22 2" xfId="839" xr:uid="{C7CDD9A5-39D7-4E80-B35E-F161B7FDBB1D}"/>
    <cellStyle name="20% - Accent4 23" xfId="499" xr:uid="{95DA2C33-AE3B-4885-A581-4E96B73DD158}"/>
    <cellStyle name="20% - Accent4 23 2" xfId="852" xr:uid="{3C08FA76-AE8E-437B-832E-EC9413D027A2}"/>
    <cellStyle name="20% - Accent4 24" xfId="515" xr:uid="{BCAA0711-C64C-424A-9EE4-9823E92E97F8}"/>
    <cellStyle name="20% - Accent4 24 2" xfId="865" xr:uid="{5836B7A8-1C7E-4112-AEBE-3BA7FDE4F3DB}"/>
    <cellStyle name="20% - Accent4 25" xfId="878" xr:uid="{6A3EAB62-630E-4352-85D0-059111CEBA6F}"/>
    <cellStyle name="20% - Accent4 26" xfId="891" xr:uid="{807C2F48-A1DA-4B1D-94C0-E631B3DCD10E}"/>
    <cellStyle name="20% - Accent4 27" xfId="904" xr:uid="{6E79A76D-23FB-4DBD-9B76-CB1B1A410059}"/>
    <cellStyle name="20% - Accent4 28" xfId="917" xr:uid="{FE0EF7A5-7B23-4AD5-AA73-96D91B8693E6}"/>
    <cellStyle name="20% - Accent4 29" xfId="930" xr:uid="{BC2224F4-B1B2-4C1B-9B19-234206231A00}"/>
    <cellStyle name="20% - Accent4 3" xfId="218" xr:uid="{93FB92EF-E0FA-41B7-A6B9-CF8A357C1E5A}"/>
    <cellStyle name="20% - Accent4 3 2" xfId="585" xr:uid="{351740E6-2174-47A2-872F-C5B246F9FD80}"/>
    <cellStyle name="20% - Accent4 30" xfId="945" xr:uid="{59121E74-7337-43B4-89FB-795DEF56D0BC}"/>
    <cellStyle name="20% - Accent4 31" xfId="958" xr:uid="{6C997C1D-670A-4D1A-BABF-304E3B468AC8}"/>
    <cellStyle name="20% - Accent4 32" xfId="971" xr:uid="{793B537D-579C-4D16-810A-10ECC84BFA39}"/>
    <cellStyle name="20% - Accent4 33" xfId="984" xr:uid="{A24E3E28-5632-4E63-B80A-7F8D234656CD}"/>
    <cellStyle name="20% - Accent4 34" xfId="997" xr:uid="{F75AF287-1C4D-4BF6-A10E-812CFDB1D0D4}"/>
    <cellStyle name="20% - Accent4 35" xfId="1010" xr:uid="{7FF7ACC0-C123-4681-B86F-79F244D4F0BC}"/>
    <cellStyle name="20% - Accent4 36" xfId="1023" xr:uid="{64CB4C83-AF9F-4043-AA33-1DEEFFADA44D}"/>
    <cellStyle name="20% - Accent4 37" xfId="1042" xr:uid="{65CEBF13-205E-4AA6-8636-1CBC3CFDDD9B}"/>
    <cellStyle name="20% - Accent4 38" xfId="1062" xr:uid="{FEB3E92D-7B2E-4C1E-8653-0FE170E16958}"/>
    <cellStyle name="20% - Accent4 39" xfId="550" xr:uid="{58003BAC-9DA7-422F-B6CE-70CDC972521D}"/>
    <cellStyle name="20% - Accent4 4" xfId="231" xr:uid="{C802B89D-0762-4957-9333-B49D6D03BE59}"/>
    <cellStyle name="20% - Accent4 4 2" xfId="598" xr:uid="{1184DDC4-C010-4552-929E-CD97331E3459}"/>
    <cellStyle name="20% - Accent4 40" xfId="1081" xr:uid="{0D94CB22-4476-49DB-8A58-974791D5BD06}"/>
    <cellStyle name="20% - Accent4 5" xfId="244" xr:uid="{3EFFC0A0-952B-462A-B7C9-2D68518EB9BF}"/>
    <cellStyle name="20% - Accent4 5 2" xfId="611" xr:uid="{CF24D462-37B2-44F9-8485-3D6148BBCFCB}"/>
    <cellStyle name="20% - Accent4 6" xfId="257" xr:uid="{02F56271-2C6B-43DF-A74D-92FD515C1605}"/>
    <cellStyle name="20% - Accent4 6 2" xfId="624" xr:uid="{9B0BAB3A-2B43-4900-9FAC-9D2E30D98BA2}"/>
    <cellStyle name="20% - Accent4 7" xfId="273" xr:uid="{9120AFD1-4B70-4A70-A767-BB8EF0252353}"/>
    <cellStyle name="20% - Accent4 7 2" xfId="639" xr:uid="{A0C0B136-AF71-4662-AB11-333FB9B62628}"/>
    <cellStyle name="20% - Accent4 8" xfId="287" xr:uid="{E75D7B88-FB88-4614-8320-76A76A9CFD05}"/>
    <cellStyle name="20% - Accent4 8 2" xfId="653" xr:uid="{0B781609-F5B9-4D30-B357-FFA6E2B4FDF9}"/>
    <cellStyle name="20% - Accent4 9" xfId="300" xr:uid="{7FCC3309-AFD2-4D42-8140-B50CE6ED3FAA}"/>
    <cellStyle name="20% - Accent4 9 2" xfId="666" xr:uid="{5094C1D2-6032-44ED-9D14-250003075BC9}"/>
    <cellStyle name="20% - Accent5" xfId="38" builtinId="46" customBuiltin="1"/>
    <cellStyle name="20% - Accent5 10" xfId="315" xr:uid="{92CF347D-D1EB-4709-91AD-EE15C7963446}"/>
    <cellStyle name="20% - Accent5 10 2" xfId="681" xr:uid="{F0AB8930-D749-4AF3-88AA-E0466D23007E}"/>
    <cellStyle name="20% - Accent5 11" xfId="328" xr:uid="{16C3B6CA-6B6D-4AD4-B4A4-220C2B3461B7}"/>
    <cellStyle name="20% - Accent5 11 2" xfId="694" xr:uid="{537608E7-45E3-4ED8-8608-FFEC2223349A}"/>
    <cellStyle name="20% - Accent5 12" xfId="341" xr:uid="{BDA9AD18-A2E3-49B4-A0F9-541F7D43124A}"/>
    <cellStyle name="20% - Accent5 12 2" xfId="707" xr:uid="{9F39A598-5825-4D39-85D8-DFF5946E5F01}"/>
    <cellStyle name="20% - Accent5 13" xfId="354" xr:uid="{215722C5-ADA4-412E-8C2A-662E183AE28E}"/>
    <cellStyle name="20% - Accent5 13 2" xfId="722" xr:uid="{A9C85D78-5198-4C78-BB7D-85F74967E59B}"/>
    <cellStyle name="20% - Accent5 14" xfId="367" xr:uid="{024E5C9D-AC50-44CD-918C-998A169F6ADF}"/>
    <cellStyle name="20% - Accent5 14 2" xfId="735" xr:uid="{B1BEC0E0-E9C4-4A24-91D3-8912DAD6BFEB}"/>
    <cellStyle name="20% - Accent5 15" xfId="380" xr:uid="{BC008453-9E4F-4B11-BE78-6D4BA2B36207}"/>
    <cellStyle name="20% - Accent5 15 2" xfId="748" xr:uid="{ED57DAA5-D9E0-4775-AA0B-F3957903A01D}"/>
    <cellStyle name="20% - Accent5 16" xfId="393" xr:uid="{A8803E7F-5057-403E-848B-7D28FEFC37E2}"/>
    <cellStyle name="20% - Accent5 16 2" xfId="761" xr:uid="{4A5657FD-B102-4736-9036-0EC458227B3F}"/>
    <cellStyle name="20% - Accent5 17" xfId="406" xr:uid="{B79E728F-EB31-4EDF-8B78-73BAE42C85C9}"/>
    <cellStyle name="20% - Accent5 17 2" xfId="774" xr:uid="{F4832471-FF04-463E-8183-24DA692D973F}"/>
    <cellStyle name="20% - Accent5 18" xfId="419" xr:uid="{B4D444AA-AFB9-4D1C-BF81-C9297D5AD7D2}"/>
    <cellStyle name="20% - Accent5 18 2" xfId="787" xr:uid="{B4AFA3F9-3252-40A1-B61D-02A2B7E11C54}"/>
    <cellStyle name="20% - Accent5 19" xfId="432" xr:uid="{E3ECC07A-871F-460F-937F-2446C140A644}"/>
    <cellStyle name="20% - Accent5 19 2" xfId="800" xr:uid="{4AFD5283-A958-4A76-9B10-8011A6BB6E5C}"/>
    <cellStyle name="20% - Accent5 2" xfId="204" xr:uid="{19F3F686-5D4F-4EA6-B46F-957ED752565A}"/>
    <cellStyle name="20% - Accent5 2 2" xfId="572" xr:uid="{FBEB3086-984E-4EF8-A097-B7B66ACCB567}"/>
    <cellStyle name="20% - Accent5 20" xfId="445" xr:uid="{98A25128-1240-4098-A6AC-12582F119DB2}"/>
    <cellStyle name="20% - Accent5 20 2" xfId="813" xr:uid="{17B34617-9E1E-4900-B4AF-6D05C11F0B02}"/>
    <cellStyle name="20% - Accent5 21" xfId="467" xr:uid="{E90A1814-3445-4473-8BC4-FFFD275BA24F}"/>
    <cellStyle name="20% - Accent5 21 2" xfId="827" xr:uid="{C6357FDC-B42A-4223-B3B6-E8CF1B5D00EF}"/>
    <cellStyle name="20% - Accent5 22" xfId="486" xr:uid="{CA90F796-E850-4C8C-8B48-DBAA604FBAFC}"/>
    <cellStyle name="20% - Accent5 22 2" xfId="841" xr:uid="{CAEA7153-F7E2-4AE9-B19C-7ED56D066629}"/>
    <cellStyle name="20% - Accent5 23" xfId="501" xr:uid="{F0D8013A-4610-4B85-856A-76606736D761}"/>
    <cellStyle name="20% - Accent5 23 2" xfId="854" xr:uid="{C35F011B-E09B-47E6-A457-29E8644AF1D3}"/>
    <cellStyle name="20% - Accent5 24" xfId="518" xr:uid="{2FD88420-A733-4F7B-918D-4F3264EDF287}"/>
    <cellStyle name="20% - Accent5 24 2" xfId="867" xr:uid="{0BB05AF7-BDE5-4C0D-8EDA-7212E163D4E5}"/>
    <cellStyle name="20% - Accent5 25" xfId="880" xr:uid="{71F9771E-1F3A-4746-888F-7BA6A6AC4427}"/>
    <cellStyle name="20% - Accent5 26" xfId="893" xr:uid="{32631031-9DBC-4ABE-8AC6-772A3DE712D8}"/>
    <cellStyle name="20% - Accent5 27" xfId="906" xr:uid="{E4BEE757-E625-48DF-B0CA-F5CEBDCFEFA4}"/>
    <cellStyle name="20% - Accent5 28" xfId="919" xr:uid="{DF4B0B92-5EF9-4AF7-BB3C-81993811ED8F}"/>
    <cellStyle name="20% - Accent5 29" xfId="932" xr:uid="{E45AC77F-95F6-4B7C-AC85-19468A2A867E}"/>
    <cellStyle name="20% - Accent5 3" xfId="220" xr:uid="{099075A9-E9AA-42D3-A999-5F050371230A}"/>
    <cellStyle name="20% - Accent5 3 2" xfId="587" xr:uid="{05D73953-4E7F-4594-9B5B-EB0AFFAC1F6F}"/>
    <cellStyle name="20% - Accent5 30" xfId="947" xr:uid="{14F44ABA-ED7B-47BF-81B7-3FC7C17AA99A}"/>
    <cellStyle name="20% - Accent5 31" xfId="960" xr:uid="{4AA1C631-B4DA-4C72-90B8-139B49EAC30C}"/>
    <cellStyle name="20% - Accent5 32" xfId="973" xr:uid="{B68A5767-E979-4011-8BC4-8AA5963EDB18}"/>
    <cellStyle name="20% - Accent5 33" xfId="986" xr:uid="{ACA5CC59-48A3-4038-A8DF-02841089FCB3}"/>
    <cellStyle name="20% - Accent5 34" xfId="999" xr:uid="{DCB7F49D-DC2E-41B6-B56C-4FB7562C722E}"/>
    <cellStyle name="20% - Accent5 35" xfId="1012" xr:uid="{34BB7F92-461A-4F9A-9A45-94DD3A7843F8}"/>
    <cellStyle name="20% - Accent5 36" xfId="1025" xr:uid="{A5460241-4776-4B9D-BD19-F412D4B9FBA5}"/>
    <cellStyle name="20% - Accent5 37" xfId="1045" xr:uid="{CB25C75E-5BA6-4727-9954-0AA23639C518}"/>
    <cellStyle name="20% - Accent5 38" xfId="1065" xr:uid="{9ACD5AFA-E064-41FD-9665-491DD19CFC02}"/>
    <cellStyle name="20% - Accent5 39" xfId="552" xr:uid="{F07F91DA-7C41-46C8-B246-E1971F8F8D59}"/>
    <cellStyle name="20% - Accent5 4" xfId="233" xr:uid="{E246A947-1FFB-4B8F-AD34-65D0F0212CDF}"/>
    <cellStyle name="20% - Accent5 4 2" xfId="600" xr:uid="{D843C72A-3B46-4AD7-86EF-A92BAF75EFFF}"/>
    <cellStyle name="20% - Accent5 40" xfId="1084" xr:uid="{F74D81F6-F30A-4CD4-BD2A-3FF0CA9E75EB}"/>
    <cellStyle name="20% - Accent5 5" xfId="246" xr:uid="{B125A506-6956-4172-AB59-1BE65DD3FCAD}"/>
    <cellStyle name="20% - Accent5 5 2" xfId="613" xr:uid="{219104E8-89BE-4CCA-AD2F-3B493617A508}"/>
    <cellStyle name="20% - Accent5 6" xfId="259" xr:uid="{9F7BBF22-1E11-4FDC-9B3E-F5C797087298}"/>
    <cellStyle name="20% - Accent5 6 2" xfId="626" xr:uid="{6D8AFDC9-432F-4D95-8332-709F5C32C9D1}"/>
    <cellStyle name="20% - Accent5 7" xfId="275" xr:uid="{AB35BA56-3CAE-4AAB-A189-58BB8B6E952D}"/>
    <cellStyle name="20% - Accent5 7 2" xfId="641" xr:uid="{600C160B-57D7-4C5A-9920-E60B658E6D2F}"/>
    <cellStyle name="20% - Accent5 8" xfId="289" xr:uid="{D315382B-4F06-478E-923C-3AE73CEC558F}"/>
    <cellStyle name="20% - Accent5 8 2" xfId="655" xr:uid="{444CE079-283F-43A4-B062-861B57FB5BC8}"/>
    <cellStyle name="20% - Accent5 9" xfId="302" xr:uid="{6DF644D8-11DD-49F5-92C8-6AB3522EFB8E}"/>
    <cellStyle name="20% - Accent5 9 2" xfId="668" xr:uid="{E54BF90F-8D9E-41B9-B385-E9FD4CA07DDC}"/>
    <cellStyle name="20% - Accent6" xfId="41" builtinId="50" customBuiltin="1"/>
    <cellStyle name="20% - Accent6 10" xfId="317" xr:uid="{D7CC8194-6FFA-4524-8B0E-6AB77FF68D60}"/>
    <cellStyle name="20% - Accent6 10 2" xfId="683" xr:uid="{C060A63B-1FD4-408B-AFB2-FCE320A796C7}"/>
    <cellStyle name="20% - Accent6 11" xfId="330" xr:uid="{642DA730-70B2-4314-8C26-EC43F50AE4F6}"/>
    <cellStyle name="20% - Accent6 11 2" xfId="696" xr:uid="{3BD54F2A-84A5-4C54-9161-90E21B5F7FAA}"/>
    <cellStyle name="20% - Accent6 12" xfId="343" xr:uid="{BF97856C-D22D-40FA-9EE1-FCC01B900A02}"/>
    <cellStyle name="20% - Accent6 12 2" xfId="709" xr:uid="{BF62B700-E15A-4A2F-B096-8DAA0962BCB5}"/>
    <cellStyle name="20% - Accent6 13" xfId="356" xr:uid="{083165D5-24D0-4D3A-8B9E-C239102FE826}"/>
    <cellStyle name="20% - Accent6 13 2" xfId="724" xr:uid="{4D3C4BC4-0CBB-43D5-B5D1-0910A16163A1}"/>
    <cellStyle name="20% - Accent6 14" xfId="369" xr:uid="{E4BE3DB0-C25E-4E91-B7C6-56BB67C1CCC8}"/>
    <cellStyle name="20% - Accent6 14 2" xfId="737" xr:uid="{0A467F50-4585-487D-AA43-16E1B714DD90}"/>
    <cellStyle name="20% - Accent6 15" xfId="382" xr:uid="{AD7B1023-A4D7-4E91-9599-11AD2398577A}"/>
    <cellStyle name="20% - Accent6 15 2" xfId="750" xr:uid="{1E0A7E6C-9F45-4096-A4F7-67910A771443}"/>
    <cellStyle name="20% - Accent6 16" xfId="395" xr:uid="{1DD3A57D-234A-4E47-B840-BF1FD8906CE1}"/>
    <cellStyle name="20% - Accent6 16 2" xfId="763" xr:uid="{4AA2C881-28F7-4E31-832E-F8A178BA54EE}"/>
    <cellStyle name="20% - Accent6 17" xfId="408" xr:uid="{C2F5403D-8B24-4B75-8B24-DF59CD1689FD}"/>
    <cellStyle name="20% - Accent6 17 2" xfId="776" xr:uid="{0AD9971C-D4CC-4B89-AC3B-2733B4BDF8CA}"/>
    <cellStyle name="20% - Accent6 18" xfId="421" xr:uid="{AF1F3D11-A2BB-4002-98EB-36180A66C4F5}"/>
    <cellStyle name="20% - Accent6 18 2" xfId="789" xr:uid="{D2E42D79-CA34-4A48-A98B-E1BC92C38004}"/>
    <cellStyle name="20% - Accent6 19" xfId="434" xr:uid="{54B2DA18-F381-4DC0-9D0A-47E2250802FA}"/>
    <cellStyle name="20% - Accent6 19 2" xfId="802" xr:uid="{58F1DA92-199A-4D16-938C-1A9B1096EA69}"/>
    <cellStyle name="20% - Accent6 2" xfId="206" xr:uid="{500189B9-EE65-4A77-A06E-1AA7ED355301}"/>
    <cellStyle name="20% - Accent6 2 2" xfId="574" xr:uid="{F7B8B59A-DC8C-41B9-8232-D9925A96F000}"/>
    <cellStyle name="20% - Accent6 20" xfId="447" xr:uid="{24DD0FF9-226D-4619-8CCB-8437FE03E3CE}"/>
    <cellStyle name="20% - Accent6 20 2" xfId="815" xr:uid="{7DDEEC5F-6436-45E0-A7AB-27FB74D52CCF}"/>
    <cellStyle name="20% - Accent6 21" xfId="470" xr:uid="{903BE05C-C16E-4995-9D2B-E5DF2B764168}"/>
    <cellStyle name="20% - Accent6 21 2" xfId="829" xr:uid="{4072F072-544A-4281-8C37-B3BF16C00816}"/>
    <cellStyle name="20% - Accent6 22" xfId="489" xr:uid="{6266BB80-ADBF-460F-92A5-69D08DDBFCDA}"/>
    <cellStyle name="20% - Accent6 22 2" xfId="843" xr:uid="{8B9C7A57-560E-4531-AD90-4A4D2B99F868}"/>
    <cellStyle name="20% - Accent6 23" xfId="503" xr:uid="{9945203C-B101-4795-A802-F8C3D1E87980}"/>
    <cellStyle name="20% - Accent6 23 2" xfId="856" xr:uid="{DA64E6AE-6138-41A9-9A78-E6A25EB907DD}"/>
    <cellStyle name="20% - Accent6 24" xfId="521" xr:uid="{89D21FE2-F6AB-4CC0-96E0-6647C11D1463}"/>
    <cellStyle name="20% - Accent6 24 2" xfId="869" xr:uid="{E1CF26A4-DE46-4E94-8438-09036789E0A0}"/>
    <cellStyle name="20% - Accent6 25" xfId="882" xr:uid="{B9014C3D-8A31-476B-BA9D-745D9A4D4753}"/>
    <cellStyle name="20% - Accent6 26" xfId="895" xr:uid="{59234D41-956A-4D08-A020-9527A3CC459C}"/>
    <cellStyle name="20% - Accent6 27" xfId="908" xr:uid="{6BB2EE62-B8D7-4BDF-AA54-D7D8E20080F4}"/>
    <cellStyle name="20% - Accent6 28" xfId="921" xr:uid="{671068F4-08D2-41EB-B090-F8BEEF3341BF}"/>
    <cellStyle name="20% - Accent6 29" xfId="934" xr:uid="{9D528D31-4605-4E58-A04D-0EEC156A4A07}"/>
    <cellStyle name="20% - Accent6 3" xfId="222" xr:uid="{F8819E2A-F86E-4908-B0A4-CD580962251D}"/>
    <cellStyle name="20% - Accent6 3 2" xfId="589" xr:uid="{BD862799-58CD-4F85-99BD-7D110E68EE71}"/>
    <cellStyle name="20% - Accent6 30" xfId="949" xr:uid="{1095F2D1-5F9C-4983-9258-82F719892D62}"/>
    <cellStyle name="20% - Accent6 31" xfId="962" xr:uid="{BBDD4EBB-6F32-4766-80CF-B77A2454CA5E}"/>
    <cellStyle name="20% - Accent6 32" xfId="975" xr:uid="{3CA785C2-A6A9-4162-AC8D-459873E7F539}"/>
    <cellStyle name="20% - Accent6 33" xfId="988" xr:uid="{FF4B26C9-2ED5-4C83-8505-A82810B86D26}"/>
    <cellStyle name="20% - Accent6 34" xfId="1001" xr:uid="{B5D10C9F-815B-4586-A898-1F42744D2A5C}"/>
    <cellStyle name="20% - Accent6 35" xfId="1014" xr:uid="{1F8B1301-F7EB-49F3-8F46-85C69B946305}"/>
    <cellStyle name="20% - Accent6 36" xfId="1027" xr:uid="{B9044482-7E76-4BE8-B811-F477FCD3F3AB}"/>
    <cellStyle name="20% - Accent6 37" xfId="1048" xr:uid="{CB49DE5D-171A-4915-9390-96D3A1D63ED5}"/>
    <cellStyle name="20% - Accent6 38" xfId="1068" xr:uid="{6F9F8E72-C5BC-4BE1-BE8F-4DDCFD07CB95}"/>
    <cellStyle name="20% - Accent6 39" xfId="554" xr:uid="{41408FCF-7B24-4877-AD4F-F74D1D4255A5}"/>
    <cellStyle name="20% - Accent6 4" xfId="235" xr:uid="{512ED92A-5E02-4991-9201-B7B0047C10E2}"/>
    <cellStyle name="20% - Accent6 4 2" xfId="602" xr:uid="{FADAE2EF-957B-4A12-AD13-F904899BCAA2}"/>
    <cellStyle name="20% - Accent6 40" xfId="1087" xr:uid="{97FF8F5A-95B0-4490-B697-901C2D67315B}"/>
    <cellStyle name="20% - Accent6 5" xfId="248" xr:uid="{D0D06A2C-7A2B-4FF2-A422-D9073D994651}"/>
    <cellStyle name="20% - Accent6 5 2" xfId="615" xr:uid="{D91449E8-7BD8-4268-9DEC-5A8A7BBCD7F5}"/>
    <cellStyle name="20% - Accent6 6" xfId="261" xr:uid="{3EA816DC-DC59-43E4-B1B1-FCFD0E8DF707}"/>
    <cellStyle name="20% - Accent6 6 2" xfId="628" xr:uid="{0F53E5D9-BFEA-4F08-81B0-7935CC667CF7}"/>
    <cellStyle name="20% - Accent6 7" xfId="277" xr:uid="{5AE6093E-EB2D-4FAE-BE32-B0C3F540D997}"/>
    <cellStyle name="20% - Accent6 7 2" xfId="643" xr:uid="{604C6880-3143-4B33-ABF4-AAFE9AEA9255}"/>
    <cellStyle name="20% - Accent6 8" xfId="291" xr:uid="{0C1F7654-89F4-4C21-AA84-D290469AB69A}"/>
    <cellStyle name="20% - Accent6 8 2" xfId="657" xr:uid="{1A80E8C2-3D81-42CF-B125-8DA010B24594}"/>
    <cellStyle name="20% - Accent6 9" xfId="304" xr:uid="{DB298B9D-1E14-4BF2-9B46-B71C016D5C53}"/>
    <cellStyle name="20% - Accent6 9 2" xfId="670" xr:uid="{0DA2ED82-549D-4729-8E93-6979EE33A9B3}"/>
    <cellStyle name="40% - Accent1" xfId="27" builtinId="31" customBuiltin="1"/>
    <cellStyle name="40% - Accent1 10" xfId="308" xr:uid="{ECC1028E-84C5-4089-94FD-5EAC476B20D1}"/>
    <cellStyle name="40% - Accent1 10 2" xfId="674" xr:uid="{7506EAA3-A9D7-485F-9748-191B827AC963}"/>
    <cellStyle name="40% - Accent1 11" xfId="321" xr:uid="{55385318-F472-4D48-A1DA-F7065E34A663}"/>
    <cellStyle name="40% - Accent1 11 2" xfId="687" xr:uid="{5663825C-B27B-4FF8-AE04-1023F12F73CE}"/>
    <cellStyle name="40% - Accent1 12" xfId="334" xr:uid="{1666C7E1-A047-4870-8D5E-FE91DAA5866D}"/>
    <cellStyle name="40% - Accent1 12 2" xfId="700" xr:uid="{88671C2B-6BC9-4F61-9AB9-772AD885E994}"/>
    <cellStyle name="40% - Accent1 13" xfId="347" xr:uid="{A5692BDD-A0AF-4D91-8C62-E3E27CA392DF}"/>
    <cellStyle name="40% - Accent1 13 2" xfId="715" xr:uid="{09F0BE3B-21FF-4107-8DDC-89433964DA4B}"/>
    <cellStyle name="40% - Accent1 14" xfId="360" xr:uid="{1301FEE2-049D-4EA8-A2EE-7578D7B291EE}"/>
    <cellStyle name="40% - Accent1 14 2" xfId="728" xr:uid="{C706BB85-987D-48F0-BA44-B157FDB91560}"/>
    <cellStyle name="40% - Accent1 15" xfId="373" xr:uid="{10F12879-4A4C-490C-B6C2-0A01AA619328}"/>
    <cellStyle name="40% - Accent1 15 2" xfId="741" xr:uid="{E8B0D6AF-1D7B-42C4-916A-6C637DA55715}"/>
    <cellStyle name="40% - Accent1 16" xfId="386" xr:uid="{750FF19E-A457-4267-B8FB-E945EB76D2F9}"/>
    <cellStyle name="40% - Accent1 16 2" xfId="754" xr:uid="{0EF16981-F3E9-41C6-9FDA-C3803577C490}"/>
    <cellStyle name="40% - Accent1 17" xfId="399" xr:uid="{414C3446-958B-4705-81A4-AF360D1544CD}"/>
    <cellStyle name="40% - Accent1 17 2" xfId="767" xr:uid="{4F80A983-B9AB-493B-ACEC-01826C16954D}"/>
    <cellStyle name="40% - Accent1 18" xfId="412" xr:uid="{61441625-D192-4189-AF3D-7834EAF55245}"/>
    <cellStyle name="40% - Accent1 18 2" xfId="780" xr:uid="{9844EEB9-D792-419C-A5BB-C21C2FDF82AB}"/>
    <cellStyle name="40% - Accent1 19" xfId="425" xr:uid="{253E4587-747B-47F4-A68B-F97E25057FE2}"/>
    <cellStyle name="40% - Accent1 19 2" xfId="793" xr:uid="{D65A203F-6FC2-460B-AA34-6CB6A24DCC0D}"/>
    <cellStyle name="40% - Accent1 2" xfId="197" xr:uid="{BF74563E-BF62-4387-B4C6-9DE431B62E4F}"/>
    <cellStyle name="40% - Accent1 2 2" xfId="565" xr:uid="{912A34DC-FF52-47F4-BC21-DE184506A706}"/>
    <cellStyle name="40% - Accent1 20" xfId="438" xr:uid="{570D5E8A-61F0-4875-85EC-AAEC60D55FFD}"/>
    <cellStyle name="40% - Accent1 20 2" xfId="806" xr:uid="{9600B8E0-152C-4963-894F-419A5F93BFB2}"/>
    <cellStyle name="40% - Accent1 21" xfId="456" xr:uid="{8D0547F7-3D64-4F74-B247-93CF85FAFB89}"/>
    <cellStyle name="40% - Accent1 21 2" xfId="820" xr:uid="{F3E4D2EC-C315-4ABB-9FEE-0B6CC5744405}"/>
    <cellStyle name="40% - Accent1 22" xfId="475" xr:uid="{5B37ED08-2167-4834-ADC3-6187AF966A41}"/>
    <cellStyle name="40% - Accent1 22 2" xfId="834" xr:uid="{2787C068-EA88-4E43-9A2F-FDA3C3312AB0}"/>
    <cellStyle name="40% - Accent1 23" xfId="494" xr:uid="{9847A913-7FF6-4994-B6BC-1B2831E2E6B8}"/>
    <cellStyle name="40% - Accent1 23 2" xfId="847" xr:uid="{EAE7365E-F442-40A9-8959-19C1CA325562}"/>
    <cellStyle name="40% - Accent1 24" xfId="507" xr:uid="{99A8ECA4-D8F7-4017-B1AA-02C19BCE3B82}"/>
    <cellStyle name="40% - Accent1 24 2" xfId="860" xr:uid="{8E29120C-6C6B-49BE-A2B9-E243179A0228}"/>
    <cellStyle name="40% - Accent1 25" xfId="873" xr:uid="{50BF36E9-D115-4A72-BB17-3AF58B153789}"/>
    <cellStyle name="40% - Accent1 26" xfId="886" xr:uid="{9B633BE8-8454-451E-B658-83338177B170}"/>
    <cellStyle name="40% - Accent1 27" xfId="899" xr:uid="{005FEA38-115A-4D68-BFD4-35181882C451}"/>
    <cellStyle name="40% - Accent1 28" xfId="912" xr:uid="{2BA6AB1F-2193-4D1E-9478-E0F94B5D027A}"/>
    <cellStyle name="40% - Accent1 29" xfId="925" xr:uid="{F77A50FF-A01B-4A4F-8099-B2E39A708D1D}"/>
    <cellStyle name="40% - Accent1 3" xfId="213" xr:uid="{1D5ACF2D-982A-45C1-8264-287C3E6E8D65}"/>
    <cellStyle name="40% - Accent1 3 2" xfId="580" xr:uid="{3F8E4C07-15FF-47AE-8196-115F927368B2}"/>
    <cellStyle name="40% - Accent1 30" xfId="940" xr:uid="{6F7231E5-1230-4DC7-A9A4-B4556AD32826}"/>
    <cellStyle name="40% - Accent1 31" xfId="953" xr:uid="{D5E70FD4-B6C3-4A51-A8A3-9817A863F3CA}"/>
    <cellStyle name="40% - Accent1 32" xfId="966" xr:uid="{6A03F7B9-4E43-4B7A-939C-4AFFBF1C0CBA}"/>
    <cellStyle name="40% - Accent1 33" xfId="979" xr:uid="{05E6D982-0E9A-4023-BCFC-B7D89D21037A}"/>
    <cellStyle name="40% - Accent1 34" xfId="992" xr:uid="{A22CEF81-1B3C-4042-9D6A-A465367996E8}"/>
    <cellStyle name="40% - Accent1 35" xfId="1005" xr:uid="{587F025C-ABA1-4F63-A9A4-A35AA81470B6}"/>
    <cellStyle name="40% - Accent1 36" xfId="1018" xr:uid="{F939DAE5-FD29-4DED-A7A5-228B113BAFCF}"/>
    <cellStyle name="40% - Accent1 37" xfId="1034" xr:uid="{CCED4444-053F-469F-AC06-02E8CDBAE507}"/>
    <cellStyle name="40% - Accent1 38" xfId="1054" xr:uid="{55285E18-BB46-45A9-9FAA-6E9A0A41EDFD}"/>
    <cellStyle name="40% - Accent1 39" xfId="545" xr:uid="{44EB0EED-1415-44A3-82C3-1C4A08B7AC70}"/>
    <cellStyle name="40% - Accent1 4" xfId="226" xr:uid="{BC72A5EF-55DF-4855-838D-5F5445DA0184}"/>
    <cellStyle name="40% - Accent1 4 2" xfId="593" xr:uid="{B5BF3DF9-469B-45C7-BC3F-C9742EA8E7B3}"/>
    <cellStyle name="40% - Accent1 40" xfId="1073" xr:uid="{3FD8DB95-A51C-4521-A150-531C73D85FB4}"/>
    <cellStyle name="40% - Accent1 5" xfId="239" xr:uid="{981311F1-CBCF-4F7B-AE04-86272E8D206E}"/>
    <cellStyle name="40% - Accent1 5 2" xfId="606" xr:uid="{39328401-06FB-4B97-A602-63403472699A}"/>
    <cellStyle name="40% - Accent1 6" xfId="252" xr:uid="{7C27B8C0-D441-4D93-9298-7CB7A8D969D2}"/>
    <cellStyle name="40% - Accent1 6 2" xfId="619" xr:uid="{12285A4D-AFE8-4E31-BD3A-5723350FA7F8}"/>
    <cellStyle name="40% - Accent1 7" xfId="268" xr:uid="{BEFCDAD0-2D9B-4351-920B-DD4D778B401F}"/>
    <cellStyle name="40% - Accent1 7 2" xfId="634" xr:uid="{9D738E00-AE5E-414D-BF52-B0EBE8A8F6F1}"/>
    <cellStyle name="40% - Accent1 8" xfId="282" xr:uid="{BDD0B437-03D9-497F-A15F-49EC9317D13A}"/>
    <cellStyle name="40% - Accent1 8 2" xfId="648" xr:uid="{0AF2D770-7585-483D-A980-EAD85B199E90}"/>
    <cellStyle name="40% - Accent1 9" xfId="295" xr:uid="{6D046B1C-EAC7-4083-8FFD-972D240EB7B8}"/>
    <cellStyle name="40% - Accent1 9 2" xfId="661" xr:uid="{4A646569-5FBA-4ACD-9821-B33B3F7F10A2}"/>
    <cellStyle name="40% - Accent2" xfId="30" builtinId="35" customBuiltin="1"/>
    <cellStyle name="40% - Accent2 10" xfId="310" xr:uid="{98BDA824-93C4-4036-BF33-D22C8D862B35}"/>
    <cellStyle name="40% - Accent2 10 2" xfId="676" xr:uid="{DFDF24C5-9D9B-4E87-AB4B-D9D19F52E73F}"/>
    <cellStyle name="40% - Accent2 11" xfId="323" xr:uid="{8DB4B2B0-8754-48E3-9C9D-E2B7DD149015}"/>
    <cellStyle name="40% - Accent2 11 2" xfId="689" xr:uid="{7D7CFB5E-1FB5-4520-B8C8-730AF6C5CEB5}"/>
    <cellStyle name="40% - Accent2 12" xfId="336" xr:uid="{B431C14F-DAC2-4119-9FD7-9397E9B57A23}"/>
    <cellStyle name="40% - Accent2 12 2" xfId="702" xr:uid="{C05825D2-2613-4781-89F2-B7E71012907A}"/>
    <cellStyle name="40% - Accent2 13" xfId="349" xr:uid="{DEB080C0-32A5-4E0E-819B-7C0E39980A25}"/>
    <cellStyle name="40% - Accent2 13 2" xfId="717" xr:uid="{0045DCD0-DC8A-4CAE-BF9B-3F7121B4B59D}"/>
    <cellStyle name="40% - Accent2 14" xfId="362" xr:uid="{3EDCD103-778A-4ED7-BBB1-FE4948FA1455}"/>
    <cellStyle name="40% - Accent2 14 2" xfId="730" xr:uid="{85B12051-D4D1-42E9-976B-E46ED9DB9B0C}"/>
    <cellStyle name="40% - Accent2 15" xfId="375" xr:uid="{71796899-BB8C-4860-A191-FC75FCCADC84}"/>
    <cellStyle name="40% - Accent2 15 2" xfId="743" xr:uid="{3CDE092C-5546-475C-BE6D-CC6A1B7C465C}"/>
    <cellStyle name="40% - Accent2 16" xfId="388" xr:uid="{8558723A-A655-4B34-B694-33CF0736B7FD}"/>
    <cellStyle name="40% - Accent2 16 2" xfId="756" xr:uid="{AEC7FA90-29D9-4ED6-B57E-B2781FB1EC43}"/>
    <cellStyle name="40% - Accent2 17" xfId="401" xr:uid="{74C66080-3BEF-4B20-BC9C-869371850182}"/>
    <cellStyle name="40% - Accent2 17 2" xfId="769" xr:uid="{60D5CAAA-1EF1-44FA-AF8E-E691A963CBB0}"/>
    <cellStyle name="40% - Accent2 18" xfId="414" xr:uid="{60417412-3C25-4479-B703-DDA042C69358}"/>
    <cellStyle name="40% - Accent2 18 2" xfId="782" xr:uid="{B5A9C7C2-7A4F-4025-8AF3-C12864168B55}"/>
    <cellStyle name="40% - Accent2 19" xfId="427" xr:uid="{8DD42DFA-5F44-4AA7-80F9-BEE8D53A2129}"/>
    <cellStyle name="40% - Accent2 19 2" xfId="795" xr:uid="{F3C957BC-3291-4406-A186-17371FA0D65E}"/>
    <cellStyle name="40% - Accent2 2" xfId="199" xr:uid="{8195B455-F1F6-41AC-B7B4-5384008EA1AD}"/>
    <cellStyle name="40% - Accent2 2 2" xfId="567" xr:uid="{A9D9D8DD-7014-4CEE-9A34-C81E6C3CDC8F}"/>
    <cellStyle name="40% - Accent2 20" xfId="440" xr:uid="{93858870-D50B-463B-962E-0B6FFBBFAD5D}"/>
    <cellStyle name="40% - Accent2 20 2" xfId="808" xr:uid="{171D6A35-B77E-4172-8A44-9C00B57766D2}"/>
    <cellStyle name="40% - Accent2 21" xfId="459" xr:uid="{414AADB5-94F3-4F64-A489-E1A5EA818B97}"/>
    <cellStyle name="40% - Accent2 21 2" xfId="822" xr:uid="{187B9532-542F-434C-8A38-DBE0C343A27A}"/>
    <cellStyle name="40% - Accent2 22" xfId="478" xr:uid="{2F06F63F-0ECC-415E-BDA8-BC3C2D9FCE83}"/>
    <cellStyle name="40% - Accent2 22 2" xfId="836" xr:uid="{E633A071-14A6-435B-ABAF-AC8190F5CDCE}"/>
    <cellStyle name="40% - Accent2 23" xfId="496" xr:uid="{0AC27243-EDFF-4065-B903-2FB8C121EE74}"/>
    <cellStyle name="40% - Accent2 23 2" xfId="849" xr:uid="{6F4C31A7-128E-48CA-9D46-B8ACA2BA7BED}"/>
    <cellStyle name="40% - Accent2 24" xfId="510" xr:uid="{7792EDA3-A807-43A9-A1D8-0F164DF7CF30}"/>
    <cellStyle name="40% - Accent2 24 2" xfId="862" xr:uid="{913DD0C2-A562-4506-93A7-FDFC868184EC}"/>
    <cellStyle name="40% - Accent2 25" xfId="875" xr:uid="{46D3B5D1-F697-4BE6-B5DA-5204FEF35B26}"/>
    <cellStyle name="40% - Accent2 26" xfId="888" xr:uid="{7962A170-0FC8-44AC-ABE1-99DA7BFEA1B3}"/>
    <cellStyle name="40% - Accent2 27" xfId="901" xr:uid="{05696100-9CB3-48C1-9A09-3B8296032CAB}"/>
    <cellStyle name="40% - Accent2 28" xfId="914" xr:uid="{7B5E3DEF-6025-47AF-B66D-7938F9A7B9E4}"/>
    <cellStyle name="40% - Accent2 29" xfId="927" xr:uid="{72BA37DB-5670-4798-8B47-6882049CA913}"/>
    <cellStyle name="40% - Accent2 3" xfId="215" xr:uid="{904FE8BD-1E41-403D-8C58-288227587F1C}"/>
    <cellStyle name="40% - Accent2 3 2" xfId="582" xr:uid="{C19F4BCA-DE2C-4F16-8354-D48AF5F1F037}"/>
    <cellStyle name="40% - Accent2 30" xfId="942" xr:uid="{4FBCCBC7-DC22-4F01-BC89-DF5188E1CFB4}"/>
    <cellStyle name="40% - Accent2 31" xfId="955" xr:uid="{BF86BF69-5FF1-4EF8-A6AC-DA0DEEC0EE58}"/>
    <cellStyle name="40% - Accent2 32" xfId="968" xr:uid="{D85E9419-AA5E-4FF2-AB1E-6BB44F43C5E0}"/>
    <cellStyle name="40% - Accent2 33" xfId="981" xr:uid="{041CB06E-C785-4B6C-8DCA-30F1F490ADFF}"/>
    <cellStyle name="40% - Accent2 34" xfId="994" xr:uid="{98929D8A-A66A-48E5-B21A-784C48C5490A}"/>
    <cellStyle name="40% - Accent2 35" xfId="1007" xr:uid="{EBDFB5B7-9365-444A-A84A-1DA66CE98E0D}"/>
    <cellStyle name="40% - Accent2 36" xfId="1020" xr:uid="{69E27880-77E4-4406-A011-CD366247AC65}"/>
    <cellStyle name="40% - Accent2 37" xfId="1037" xr:uid="{7C96D054-7DCC-4EBF-9ECF-822E97178E34}"/>
    <cellStyle name="40% - Accent2 38" xfId="1057" xr:uid="{4575426F-5671-47E5-AE32-3BD49C8371CA}"/>
    <cellStyle name="40% - Accent2 39" xfId="547" xr:uid="{9F785C36-D242-4D9A-832F-A43906442E48}"/>
    <cellStyle name="40% - Accent2 4" xfId="228" xr:uid="{2473BA99-30F1-493E-9532-E5FAFE4F5A53}"/>
    <cellStyle name="40% - Accent2 4 2" xfId="595" xr:uid="{BF2E7E15-F17D-4F3F-9326-E4A4B28F444D}"/>
    <cellStyle name="40% - Accent2 40" xfId="1076" xr:uid="{8C40E91B-BC14-422D-8DD0-71E9A66056F0}"/>
    <cellStyle name="40% - Accent2 5" xfId="241" xr:uid="{4945D97B-0205-4D00-B210-9C6012EC91C4}"/>
    <cellStyle name="40% - Accent2 5 2" xfId="608" xr:uid="{0D286DFF-1094-4B7E-94BC-195BEB112F9C}"/>
    <cellStyle name="40% - Accent2 6" xfId="254" xr:uid="{1E5F059E-125E-44D6-8D8C-FAA7A8F37C76}"/>
    <cellStyle name="40% - Accent2 6 2" xfId="621" xr:uid="{32FCB253-5EB0-4F29-B3AE-C7C43084B16E}"/>
    <cellStyle name="40% - Accent2 7" xfId="270" xr:uid="{16BDA0C3-23FD-4475-AEEB-5D7E496B74C0}"/>
    <cellStyle name="40% - Accent2 7 2" xfId="636" xr:uid="{2E4A77D9-E373-4682-B6A3-3D631F4B3715}"/>
    <cellStyle name="40% - Accent2 8" xfId="284" xr:uid="{5339B42F-AB17-415D-AB43-57B2A76AED23}"/>
    <cellStyle name="40% - Accent2 8 2" xfId="650" xr:uid="{2C02DD8D-4624-40F7-96B5-D76C6DDCC0A3}"/>
    <cellStyle name="40% - Accent2 9" xfId="297" xr:uid="{6C117846-E175-4670-BC31-D6F3F9B4549A}"/>
    <cellStyle name="40% - Accent2 9 2" xfId="663" xr:uid="{C3E6E622-A3D0-478A-B0FA-21AC1584A4C0}"/>
    <cellStyle name="40% - Accent3" xfId="33" builtinId="39" customBuiltin="1"/>
    <cellStyle name="40% - Accent3 10" xfId="312" xr:uid="{3704074D-8E7A-4BE1-AC30-4643E63CD590}"/>
    <cellStyle name="40% - Accent3 10 2" xfId="678" xr:uid="{3856CD22-D399-4C6B-9E0A-3E7835761AFE}"/>
    <cellStyle name="40% - Accent3 11" xfId="325" xr:uid="{A9DB63DA-B909-428E-A049-BFDB9EDF4210}"/>
    <cellStyle name="40% - Accent3 11 2" xfId="691" xr:uid="{FCD746DC-57C3-4EF8-8261-7F1F76EAAEA0}"/>
    <cellStyle name="40% - Accent3 12" xfId="338" xr:uid="{7B30323C-59FA-437D-939F-6952CFD60DDA}"/>
    <cellStyle name="40% - Accent3 12 2" xfId="704" xr:uid="{35236A33-E852-4BB3-B2BE-0AD16771BB0E}"/>
    <cellStyle name="40% - Accent3 13" xfId="351" xr:uid="{12D887E6-4215-4A2A-9105-5823EFF297BA}"/>
    <cellStyle name="40% - Accent3 13 2" xfId="719" xr:uid="{AC77D011-B288-4456-BE6A-A220B65246DA}"/>
    <cellStyle name="40% - Accent3 14" xfId="364" xr:uid="{8ADC6475-1F12-481E-9D1A-0600EEE77070}"/>
    <cellStyle name="40% - Accent3 14 2" xfId="732" xr:uid="{4A4F8A87-642C-4580-A705-E5FC5D3ADF5B}"/>
    <cellStyle name="40% - Accent3 15" xfId="377" xr:uid="{1EE69D46-E8E4-40E6-87B2-21808D067BA1}"/>
    <cellStyle name="40% - Accent3 15 2" xfId="745" xr:uid="{FEA7830C-2501-4829-BB4F-C08347F3B56D}"/>
    <cellStyle name="40% - Accent3 16" xfId="390" xr:uid="{D2C77322-7CE8-48DC-B8EF-02DA2A68A0F6}"/>
    <cellStyle name="40% - Accent3 16 2" xfId="758" xr:uid="{ED567B19-1C52-4380-AD41-4101E63B6050}"/>
    <cellStyle name="40% - Accent3 17" xfId="403" xr:uid="{3658C451-D255-4FE7-A11D-D775E46439B1}"/>
    <cellStyle name="40% - Accent3 17 2" xfId="771" xr:uid="{DBE6D5A9-C5F6-4358-A0B8-3FEAA7758C48}"/>
    <cellStyle name="40% - Accent3 18" xfId="416" xr:uid="{DE5EBB45-B303-4B04-8BFB-C665576D8E40}"/>
    <cellStyle name="40% - Accent3 18 2" xfId="784" xr:uid="{0F5898B1-3BBF-4184-B707-6794618A3F39}"/>
    <cellStyle name="40% - Accent3 19" xfId="429" xr:uid="{0D124364-9290-418A-9BE5-C7BFB680C950}"/>
    <cellStyle name="40% - Accent3 19 2" xfId="797" xr:uid="{4DA3EEA1-845A-4E7F-B93D-8E78F2E43A1F}"/>
    <cellStyle name="40% - Accent3 2" xfId="201" xr:uid="{E255F0B3-25EB-4840-A16F-DD77EAB4779F}"/>
    <cellStyle name="40% - Accent3 2 2" xfId="569" xr:uid="{6BF951AD-6786-489D-A5D6-84D976BB5842}"/>
    <cellStyle name="40% - Accent3 20" xfId="442" xr:uid="{957119D9-2FAE-43D8-AB10-9FE6C0EB89AC}"/>
    <cellStyle name="40% - Accent3 20 2" xfId="810" xr:uid="{AAC2B404-5F04-4D33-BA12-E476578FC197}"/>
    <cellStyle name="40% - Accent3 21" xfId="462" xr:uid="{6A04371F-660A-4572-A628-C4ACDC4A0AF3}"/>
    <cellStyle name="40% - Accent3 21 2" xfId="824" xr:uid="{EB0B81E3-21E6-4849-A57A-32CE8EB04536}"/>
    <cellStyle name="40% - Accent3 22" xfId="481" xr:uid="{0FE0935D-F80B-4FB5-95E6-4519D763ABB6}"/>
    <cellStyle name="40% - Accent3 22 2" xfId="838" xr:uid="{C7E4F3E1-E1EF-4D8A-832D-5A455D70AEC0}"/>
    <cellStyle name="40% - Accent3 23" xfId="498" xr:uid="{74946A4E-F955-4253-A036-DF970F2EEEC8}"/>
    <cellStyle name="40% - Accent3 23 2" xfId="851" xr:uid="{EDF58481-A51C-4C95-AFE4-6C0683FAD043}"/>
    <cellStyle name="40% - Accent3 24" xfId="513" xr:uid="{39FF140B-81A7-4746-AA6D-7B1D22F63BB0}"/>
    <cellStyle name="40% - Accent3 24 2" xfId="864" xr:uid="{D7AEF3F6-C2CC-425F-A42A-C5A2639C728B}"/>
    <cellStyle name="40% - Accent3 25" xfId="877" xr:uid="{B5C22A3F-561A-43C8-833F-479008F43C9A}"/>
    <cellStyle name="40% - Accent3 26" xfId="890" xr:uid="{DDE20951-A04D-40E9-BDA1-78CD7C674F0B}"/>
    <cellStyle name="40% - Accent3 27" xfId="903" xr:uid="{C4D6FF09-4094-443F-A3C7-EFCC121035CB}"/>
    <cellStyle name="40% - Accent3 28" xfId="916" xr:uid="{B05EADFE-896A-4224-9222-1A7ED5D10B65}"/>
    <cellStyle name="40% - Accent3 29" xfId="929" xr:uid="{69A1AF5E-39F0-4636-A719-BF376D0B4F09}"/>
    <cellStyle name="40% - Accent3 3" xfId="217" xr:uid="{4563F723-C283-4C33-8544-83E8EF4312C7}"/>
    <cellStyle name="40% - Accent3 3 2" xfId="584" xr:uid="{19AAD83E-4C0D-4625-BA7A-2921D1D893EA}"/>
    <cellStyle name="40% - Accent3 30" xfId="944" xr:uid="{1EC064C7-E77E-448C-A8DC-4CD3678DFE6D}"/>
    <cellStyle name="40% - Accent3 31" xfId="957" xr:uid="{F881A30E-1425-43AF-965D-7ADEB2FA8783}"/>
    <cellStyle name="40% - Accent3 32" xfId="970" xr:uid="{24CCE2BB-6967-426F-9179-589C3D5F9B30}"/>
    <cellStyle name="40% - Accent3 33" xfId="983" xr:uid="{DBD73D7C-7D63-463F-880D-0A921A846D37}"/>
    <cellStyle name="40% - Accent3 34" xfId="996" xr:uid="{2A14D629-BB65-47CD-B503-4019EF79FFDF}"/>
    <cellStyle name="40% - Accent3 35" xfId="1009" xr:uid="{2BEC3A47-365C-4C6B-B7AF-1033BCD18BEE}"/>
    <cellStyle name="40% - Accent3 36" xfId="1022" xr:uid="{AFBC1F7D-279F-4B05-AA30-FCB41DAB1AD0}"/>
    <cellStyle name="40% - Accent3 37" xfId="1040" xr:uid="{06086B62-B06B-45B4-8285-2A754BD279CC}"/>
    <cellStyle name="40% - Accent3 38" xfId="1060" xr:uid="{C97FA3A5-C8C6-47FE-B819-BEB46B19E365}"/>
    <cellStyle name="40% - Accent3 39" xfId="549" xr:uid="{704A1537-E2FA-4149-9D78-A912869FE893}"/>
    <cellStyle name="40% - Accent3 4" xfId="230" xr:uid="{C917E7C5-DF27-4BB5-B594-706820152C9A}"/>
    <cellStyle name="40% - Accent3 4 2" xfId="597" xr:uid="{313CECF2-EAD9-41A8-A00D-03BBB69BB5DD}"/>
    <cellStyle name="40% - Accent3 40" xfId="1079" xr:uid="{C81C1990-5C38-49E8-AF7B-BAA417695B54}"/>
    <cellStyle name="40% - Accent3 5" xfId="243" xr:uid="{5453D556-855F-46B3-99D7-E2F740829EDC}"/>
    <cellStyle name="40% - Accent3 5 2" xfId="610" xr:uid="{D0F55DFD-84E5-4F73-B8F4-94907C9EB3C7}"/>
    <cellStyle name="40% - Accent3 6" xfId="256" xr:uid="{5E2EEBC6-160D-438C-AEB1-76EC7B2C3EF0}"/>
    <cellStyle name="40% - Accent3 6 2" xfId="623" xr:uid="{3B0B94BA-8B4B-45E7-AF25-B779FA518906}"/>
    <cellStyle name="40% - Accent3 7" xfId="272" xr:uid="{D9B38A13-7CC9-4FE8-8E5E-9E3BB3D8DA05}"/>
    <cellStyle name="40% - Accent3 7 2" xfId="638" xr:uid="{62127333-7F67-4779-9B59-A90FDB76AB0C}"/>
    <cellStyle name="40% - Accent3 8" xfId="286" xr:uid="{FA0FBE69-9DD0-4CA7-8BF9-90BBECC6CA3D}"/>
    <cellStyle name="40% - Accent3 8 2" xfId="652" xr:uid="{E3B025FB-8AFB-4DE1-A895-9A36AD23A9C2}"/>
    <cellStyle name="40% - Accent3 9" xfId="299" xr:uid="{E32A76DD-567B-438A-BD7E-ACDA3B8DB650}"/>
    <cellStyle name="40% - Accent3 9 2" xfId="665" xr:uid="{09377C9D-C68F-4BE5-97E2-E9F31D0E10AC}"/>
    <cellStyle name="40% - Accent4" xfId="36" builtinId="43" customBuiltin="1"/>
    <cellStyle name="40% - Accent4 10" xfId="314" xr:uid="{DB76F839-28E6-45B5-A0CD-5064B77EAA47}"/>
    <cellStyle name="40% - Accent4 10 2" xfId="680" xr:uid="{0C2F143A-8713-4011-A6F0-9E17B1BF55E3}"/>
    <cellStyle name="40% - Accent4 11" xfId="327" xr:uid="{23F4DD07-7F3F-4115-BC5C-9E1F6D3DAE64}"/>
    <cellStyle name="40% - Accent4 11 2" xfId="693" xr:uid="{5886E227-22A7-4EAD-8B15-8FAE44D58490}"/>
    <cellStyle name="40% - Accent4 12" xfId="340" xr:uid="{9E13445F-046A-4DB9-B758-EA08EA0CE977}"/>
    <cellStyle name="40% - Accent4 12 2" xfId="706" xr:uid="{F20617CA-1FA4-4541-9CA5-FA601D42C610}"/>
    <cellStyle name="40% - Accent4 13" xfId="353" xr:uid="{DB2267E5-77E9-4F3E-A6BB-4DF0F172478B}"/>
    <cellStyle name="40% - Accent4 13 2" xfId="721" xr:uid="{60ED18D1-72A5-4CE3-AE1C-6E31140054EE}"/>
    <cellStyle name="40% - Accent4 14" xfId="366" xr:uid="{6CE972B3-225A-46A1-9E24-613A20A4B638}"/>
    <cellStyle name="40% - Accent4 14 2" xfId="734" xr:uid="{BAFB03D6-29B6-4E47-84F2-1FCB3CB65962}"/>
    <cellStyle name="40% - Accent4 15" xfId="379" xr:uid="{C46CABFB-FA63-431B-A32E-1527DFB8FDD4}"/>
    <cellStyle name="40% - Accent4 15 2" xfId="747" xr:uid="{C48EF9BB-349E-43C4-B365-BCE3ABB09287}"/>
    <cellStyle name="40% - Accent4 16" xfId="392" xr:uid="{9F0F353A-16CF-409F-8D04-88C881A3DF16}"/>
    <cellStyle name="40% - Accent4 16 2" xfId="760" xr:uid="{CA01D78A-9498-4AC6-BA4D-8450C59484C3}"/>
    <cellStyle name="40% - Accent4 17" xfId="405" xr:uid="{040F2F29-F712-473F-BFAB-A168ED1581CD}"/>
    <cellStyle name="40% - Accent4 17 2" xfId="773" xr:uid="{55B5C244-9DA5-44CD-9FAF-3D9D27FE1CAB}"/>
    <cellStyle name="40% - Accent4 18" xfId="418" xr:uid="{CC70EF08-9416-4139-9197-097098AAD000}"/>
    <cellStyle name="40% - Accent4 18 2" xfId="786" xr:uid="{EEFA92C5-DCCA-496F-81E5-16F9E83D74D1}"/>
    <cellStyle name="40% - Accent4 19" xfId="431" xr:uid="{1A29A922-4743-480A-B867-F57E121422C2}"/>
    <cellStyle name="40% - Accent4 19 2" xfId="799" xr:uid="{577FB243-3CCC-45B5-B3A7-37201C071C20}"/>
    <cellStyle name="40% - Accent4 2" xfId="203" xr:uid="{CA1C2A33-B08B-41FD-9D63-FA6FE870D1CD}"/>
    <cellStyle name="40% - Accent4 2 2" xfId="571" xr:uid="{DF6138DE-4046-4F8B-9511-5DF4F56A99E7}"/>
    <cellStyle name="40% - Accent4 20" xfId="444" xr:uid="{01BA3688-F401-480A-96C4-B1DE42F01A70}"/>
    <cellStyle name="40% - Accent4 20 2" xfId="812" xr:uid="{C083FBAE-DEBC-49C5-8332-C60F56C33BF5}"/>
    <cellStyle name="40% - Accent4 21" xfId="465" xr:uid="{948BBB0D-981E-40E2-A754-A3898EF93BC7}"/>
    <cellStyle name="40% - Accent4 21 2" xfId="826" xr:uid="{8295AC8F-6C0F-4E7F-AB35-1E511DA1A4DE}"/>
    <cellStyle name="40% - Accent4 22" xfId="484" xr:uid="{12F75099-EDB5-4C25-805E-645C58FCE5A0}"/>
    <cellStyle name="40% - Accent4 22 2" xfId="840" xr:uid="{901E0E9D-AA28-4DD2-AFA7-797F9F103750}"/>
    <cellStyle name="40% - Accent4 23" xfId="500" xr:uid="{1C3844BC-BD69-49D0-BAEF-B02E225C42BA}"/>
    <cellStyle name="40% - Accent4 23 2" xfId="853" xr:uid="{EF338044-F44A-40ED-8FB9-E5CB0991503C}"/>
    <cellStyle name="40% - Accent4 24" xfId="516" xr:uid="{3CDCA0BA-9B97-4087-89FB-0BC37E61D472}"/>
    <cellStyle name="40% - Accent4 24 2" xfId="866" xr:uid="{AFF0E52E-29A1-45E9-BA3F-3773EDAF5D01}"/>
    <cellStyle name="40% - Accent4 25" xfId="879" xr:uid="{A2ED5742-8108-45B5-A1B8-9596D59A4AE3}"/>
    <cellStyle name="40% - Accent4 26" xfId="892" xr:uid="{413F9181-9589-490A-BB89-B88688FC8723}"/>
    <cellStyle name="40% - Accent4 27" xfId="905" xr:uid="{582C0BD0-D455-4AAC-8626-10387D49F94F}"/>
    <cellStyle name="40% - Accent4 28" xfId="918" xr:uid="{45FECD4C-16B3-47D9-9043-9070C9C02E0B}"/>
    <cellStyle name="40% - Accent4 29" xfId="931" xr:uid="{C9A314BD-AE09-4CD2-8B7A-79BFE9951598}"/>
    <cellStyle name="40% - Accent4 3" xfId="219" xr:uid="{4BE679FE-551D-43AF-8DC5-427564E756DC}"/>
    <cellStyle name="40% - Accent4 3 2" xfId="586" xr:uid="{CA290FDB-AB2F-4F98-908C-DBBD773B9A2B}"/>
    <cellStyle name="40% - Accent4 30" xfId="946" xr:uid="{2881364D-4213-48AE-AE43-3FFD01C49DCB}"/>
    <cellStyle name="40% - Accent4 31" xfId="959" xr:uid="{17C18A1F-81EA-4F05-A353-A732B2EA636B}"/>
    <cellStyle name="40% - Accent4 32" xfId="972" xr:uid="{CAF344E1-1E7C-45EF-85FF-737E3F386466}"/>
    <cellStyle name="40% - Accent4 33" xfId="985" xr:uid="{C0DFF28F-6F1B-4C86-818A-A5DD3A2555CB}"/>
    <cellStyle name="40% - Accent4 34" xfId="998" xr:uid="{0674F33F-1E9F-4EEB-B107-027B6AF25BC0}"/>
    <cellStyle name="40% - Accent4 35" xfId="1011" xr:uid="{AC646B42-BC0B-492C-93F6-6DF385036530}"/>
    <cellStyle name="40% - Accent4 36" xfId="1024" xr:uid="{6152AB67-B1C3-49BD-8223-01FDA04C483D}"/>
    <cellStyle name="40% - Accent4 37" xfId="1043" xr:uid="{07B27422-0376-4D5B-A0D5-BC1DDA6252D7}"/>
    <cellStyle name="40% - Accent4 38" xfId="1063" xr:uid="{D1C9206C-88E2-4FBE-AF39-CB17D0F05E35}"/>
    <cellStyle name="40% - Accent4 39" xfId="551" xr:uid="{A05BE6C5-8847-472E-8C1F-CD54E473F97D}"/>
    <cellStyle name="40% - Accent4 4" xfId="232" xr:uid="{4C277400-D6BA-4637-8DB2-7C1DC9CD4BF6}"/>
    <cellStyle name="40% - Accent4 4 2" xfId="599" xr:uid="{673FE299-AEB9-4B94-87D9-94C2B46421A4}"/>
    <cellStyle name="40% - Accent4 40" xfId="1082" xr:uid="{FA5D56F8-51D2-4EE9-AEB7-26DFBA5BF63D}"/>
    <cellStyle name="40% - Accent4 5" xfId="245" xr:uid="{71F753F2-6761-4B3B-A847-3C03C1B99649}"/>
    <cellStyle name="40% - Accent4 5 2" xfId="612" xr:uid="{1964041D-17ED-4057-B24D-95C64B59D841}"/>
    <cellStyle name="40% - Accent4 6" xfId="258" xr:uid="{CA596463-7979-4E24-917E-D6D99CA4F832}"/>
    <cellStyle name="40% - Accent4 6 2" xfId="625" xr:uid="{EFB29D30-74BC-4027-AE1A-39C2542B17BA}"/>
    <cellStyle name="40% - Accent4 7" xfId="274" xr:uid="{61FDDCAD-61D0-4312-AD4B-2146A421B05F}"/>
    <cellStyle name="40% - Accent4 7 2" xfId="640" xr:uid="{01E1FEED-907F-4952-905C-55C2FA7BBD68}"/>
    <cellStyle name="40% - Accent4 8" xfId="288" xr:uid="{3AE836B6-8C73-476A-A885-7A1E84D41E7B}"/>
    <cellStyle name="40% - Accent4 8 2" xfId="654" xr:uid="{A419A01F-6248-4C09-ACAC-06BF88EB91DD}"/>
    <cellStyle name="40% - Accent4 9" xfId="301" xr:uid="{E2336FCB-5693-4841-9D39-371C5D1130A3}"/>
    <cellStyle name="40% - Accent4 9 2" xfId="667" xr:uid="{E9166E79-08EB-4609-AF33-84090C123E9E}"/>
    <cellStyle name="40% - Accent5" xfId="39" builtinId="47" customBuiltin="1"/>
    <cellStyle name="40% - Accent5 10" xfId="316" xr:uid="{0A584844-EA65-49B6-A6ED-B0FEAE9BC2FD}"/>
    <cellStyle name="40% - Accent5 10 2" xfId="682" xr:uid="{84C72069-95C4-466F-9B47-70D1FCE7B849}"/>
    <cellStyle name="40% - Accent5 11" xfId="329" xr:uid="{8E4FD1DF-8960-4043-85C1-755CB94605B4}"/>
    <cellStyle name="40% - Accent5 11 2" xfId="695" xr:uid="{7CFA4403-54B3-41FB-9629-46CB053F930D}"/>
    <cellStyle name="40% - Accent5 12" xfId="342" xr:uid="{22C25A1F-3772-409A-9113-66E5423FC381}"/>
    <cellStyle name="40% - Accent5 12 2" xfId="708" xr:uid="{CC338E75-9F33-4C45-AC98-86FA0F62F18D}"/>
    <cellStyle name="40% - Accent5 13" xfId="355" xr:uid="{B76ACEE4-35A3-43A2-B047-FA8E51D3692E}"/>
    <cellStyle name="40% - Accent5 13 2" xfId="723" xr:uid="{0D72775B-993A-42AE-AB1D-AE7F3CC4B9EC}"/>
    <cellStyle name="40% - Accent5 14" xfId="368" xr:uid="{5C4A840D-5F53-452E-A5E6-5211733E9CB5}"/>
    <cellStyle name="40% - Accent5 14 2" xfId="736" xr:uid="{42856DF6-2791-4B8E-9A28-E143AB903A9E}"/>
    <cellStyle name="40% - Accent5 15" xfId="381" xr:uid="{3D7F4CB3-1E8F-4981-94F6-3F48F864F55F}"/>
    <cellStyle name="40% - Accent5 15 2" xfId="749" xr:uid="{238FCB39-8574-44CE-8700-6CA9AF961CB5}"/>
    <cellStyle name="40% - Accent5 16" xfId="394" xr:uid="{00AA0EDD-8BEB-4D15-BFEA-3D9D81AA77DA}"/>
    <cellStyle name="40% - Accent5 16 2" xfId="762" xr:uid="{860552F2-02DA-4EFA-8B11-7B6B268EA43D}"/>
    <cellStyle name="40% - Accent5 17" xfId="407" xr:uid="{FEF6FA04-0E78-4740-88A8-D62C5EC1228F}"/>
    <cellStyle name="40% - Accent5 17 2" xfId="775" xr:uid="{C1D7680C-F32A-419F-BDB4-8AA2EA3E5EF9}"/>
    <cellStyle name="40% - Accent5 18" xfId="420" xr:uid="{BDC87BE9-1C6E-49C7-85B1-6506658C4C30}"/>
    <cellStyle name="40% - Accent5 18 2" xfId="788" xr:uid="{68B8F28C-9D78-41C6-A9D8-C9CF0A13DEE8}"/>
    <cellStyle name="40% - Accent5 19" xfId="433" xr:uid="{A423FB8D-FC61-41B8-93F2-F16DBE0C5F38}"/>
    <cellStyle name="40% - Accent5 19 2" xfId="801" xr:uid="{43A1E6FF-5074-4285-B7BC-D1D51E0F5843}"/>
    <cellStyle name="40% - Accent5 2" xfId="205" xr:uid="{0E9485A5-4ADD-441A-BDF5-55EDBB9C232F}"/>
    <cellStyle name="40% - Accent5 2 2" xfId="573" xr:uid="{9DCB05CA-DD6D-4926-9BB1-F15EAFE1189E}"/>
    <cellStyle name="40% - Accent5 20" xfId="446" xr:uid="{EC6A5D31-FBDB-4F43-A6CB-9352D04C5D81}"/>
    <cellStyle name="40% - Accent5 20 2" xfId="814" xr:uid="{707B9E79-3035-44B1-A478-3D3AA6C53EE6}"/>
    <cellStyle name="40% - Accent5 21" xfId="468" xr:uid="{0A03031D-945F-4D75-A2DB-3F8540A569F9}"/>
    <cellStyle name="40% - Accent5 21 2" xfId="828" xr:uid="{77FFD961-F1FB-48A9-9A24-D881EBD4B833}"/>
    <cellStyle name="40% - Accent5 22" xfId="487" xr:uid="{B403CFCF-92E9-455F-A2E9-DCBDD0B32CEE}"/>
    <cellStyle name="40% - Accent5 22 2" xfId="842" xr:uid="{FF457881-352E-4B53-A0D7-189C947AC6BE}"/>
    <cellStyle name="40% - Accent5 23" xfId="502" xr:uid="{31B27931-27B5-40EC-BAC0-E3B58C67BED3}"/>
    <cellStyle name="40% - Accent5 23 2" xfId="855" xr:uid="{40C00BA1-85DA-41EA-A8EC-9B98532793C8}"/>
    <cellStyle name="40% - Accent5 24" xfId="519" xr:uid="{C4FE21E0-8D64-4E02-A350-8F305C8FAAB6}"/>
    <cellStyle name="40% - Accent5 24 2" xfId="868" xr:uid="{BB9308AA-6994-4F69-91A3-5851D48FD94D}"/>
    <cellStyle name="40% - Accent5 25" xfId="881" xr:uid="{34CA53CF-7956-4A1D-8602-F28D432B8773}"/>
    <cellStyle name="40% - Accent5 26" xfId="894" xr:uid="{8B442ABC-6894-4F3E-9B6A-06B44DAB550F}"/>
    <cellStyle name="40% - Accent5 27" xfId="907" xr:uid="{99EA4E02-7A3F-4A85-9B59-F350294C321F}"/>
    <cellStyle name="40% - Accent5 28" xfId="920" xr:uid="{4D2B76CF-3D25-4B03-AEDC-A49303F6A513}"/>
    <cellStyle name="40% - Accent5 29" xfId="933" xr:uid="{F03C3E24-2C78-4806-A9C3-DE82E54007ED}"/>
    <cellStyle name="40% - Accent5 3" xfId="221" xr:uid="{F661CA96-07E1-460A-853D-1460F3556129}"/>
    <cellStyle name="40% - Accent5 3 2" xfId="588" xr:uid="{AE19DF8E-FD56-484B-B813-2182F3D60148}"/>
    <cellStyle name="40% - Accent5 30" xfId="948" xr:uid="{0AB2E8C0-697D-4FD4-B439-4877889B535C}"/>
    <cellStyle name="40% - Accent5 31" xfId="961" xr:uid="{B4C63953-D257-442B-B65C-C4B454FCE2F6}"/>
    <cellStyle name="40% - Accent5 32" xfId="974" xr:uid="{7A85D677-3B15-4B30-A095-04791C3BCDCB}"/>
    <cellStyle name="40% - Accent5 33" xfId="987" xr:uid="{1F805520-DDC1-4A2E-B861-C5C01821D1C2}"/>
    <cellStyle name="40% - Accent5 34" xfId="1000" xr:uid="{E9619D7F-0BA2-48B4-8623-14E8A9C3EB95}"/>
    <cellStyle name="40% - Accent5 35" xfId="1013" xr:uid="{B958682D-1D0D-4704-9EF8-E903B2A76EC7}"/>
    <cellStyle name="40% - Accent5 36" xfId="1026" xr:uid="{209AD6D9-C9E5-41D2-B5CB-7499C9DEAB2F}"/>
    <cellStyle name="40% - Accent5 37" xfId="1046" xr:uid="{00AFCCA6-6CD2-4F29-B84D-660033F4C7E1}"/>
    <cellStyle name="40% - Accent5 38" xfId="1066" xr:uid="{66F3EB7A-652A-4E24-A3EE-3BBDED4D87D6}"/>
    <cellStyle name="40% - Accent5 39" xfId="553" xr:uid="{AEBA69F2-9037-4E57-BC47-5061A80BE9E1}"/>
    <cellStyle name="40% - Accent5 4" xfId="234" xr:uid="{0F9E498A-2F62-4043-A28D-E9B3E3E4EE34}"/>
    <cellStyle name="40% - Accent5 4 2" xfId="601" xr:uid="{ED9623BE-F3C1-4DA0-BA0A-5001D0869D1C}"/>
    <cellStyle name="40% - Accent5 40" xfId="1085" xr:uid="{7CCB754E-F0B0-46F8-BA81-EF6DEB352B82}"/>
    <cellStyle name="40% - Accent5 5" xfId="247" xr:uid="{B996482D-4582-44CC-A511-7E286CCDADC8}"/>
    <cellStyle name="40% - Accent5 5 2" xfId="614" xr:uid="{A57F1DD3-B9BF-4649-BF2A-3FE8C23D6B80}"/>
    <cellStyle name="40% - Accent5 6" xfId="260" xr:uid="{49A68C31-B055-4B05-BF56-E9BC88140CBE}"/>
    <cellStyle name="40% - Accent5 6 2" xfId="627" xr:uid="{1852C7E1-F4C9-4B8E-A29D-C1264FEE3C58}"/>
    <cellStyle name="40% - Accent5 7" xfId="276" xr:uid="{22155AC4-9321-4EFE-94E0-8844EFF82F7A}"/>
    <cellStyle name="40% - Accent5 7 2" xfId="642" xr:uid="{82A02A36-6388-4098-AE56-D68A8ECFC6E2}"/>
    <cellStyle name="40% - Accent5 8" xfId="290" xr:uid="{5CD52405-D224-452C-B34E-80DA0D7E14A1}"/>
    <cellStyle name="40% - Accent5 8 2" xfId="656" xr:uid="{92F6502D-634F-4905-AC3F-AB9FDAABAB69}"/>
    <cellStyle name="40% - Accent5 9" xfId="303" xr:uid="{5DD38A5B-157C-432A-B64F-1004FB176B81}"/>
    <cellStyle name="40% - Accent5 9 2" xfId="669" xr:uid="{F7B6B107-67CA-4E10-BD51-AC8F53A64BD3}"/>
    <cellStyle name="40% - Accent6" xfId="42" builtinId="51" customBuiltin="1"/>
    <cellStyle name="40% - Accent6 10" xfId="318" xr:uid="{4C95992F-DA3B-43CE-8D89-A48E982C265E}"/>
    <cellStyle name="40% - Accent6 10 2" xfId="684" xr:uid="{9DBD5CFE-80AD-49A6-86DD-1FAE23AE4DB9}"/>
    <cellStyle name="40% - Accent6 11" xfId="331" xr:uid="{99C16DEC-832D-4303-949F-97AC91844041}"/>
    <cellStyle name="40% - Accent6 11 2" xfId="697" xr:uid="{62A3FFDE-FF9E-45B4-A6CF-846AD61359C8}"/>
    <cellStyle name="40% - Accent6 12" xfId="344" xr:uid="{10287E5A-8173-4BBE-96A7-80CBBAFACEFB}"/>
    <cellStyle name="40% - Accent6 12 2" xfId="710" xr:uid="{E135415B-CEED-4DF5-B769-35BACFBA64BD}"/>
    <cellStyle name="40% - Accent6 13" xfId="357" xr:uid="{7986801F-CE9E-4B63-AF36-BBD3109E32DA}"/>
    <cellStyle name="40% - Accent6 13 2" xfId="725" xr:uid="{DBBAAA48-B459-41F5-B2A7-33571953E907}"/>
    <cellStyle name="40% - Accent6 14" xfId="370" xr:uid="{ABC79F60-56BF-45A5-B503-828A0FFE6528}"/>
    <cellStyle name="40% - Accent6 14 2" xfId="738" xr:uid="{C13F33E8-2978-446C-87CB-8935E40727A6}"/>
    <cellStyle name="40% - Accent6 15" xfId="383" xr:uid="{0D3FD8DB-3EF3-41C3-BE36-B4BCD61F4E1C}"/>
    <cellStyle name="40% - Accent6 15 2" xfId="751" xr:uid="{FC273115-6E01-440B-96AB-82A0B6560ECA}"/>
    <cellStyle name="40% - Accent6 16" xfId="396" xr:uid="{44EBBB6E-24E5-475B-BAF5-2E3C103CA73B}"/>
    <cellStyle name="40% - Accent6 16 2" xfId="764" xr:uid="{E657783D-68FD-48EA-8647-8406547AD816}"/>
    <cellStyle name="40% - Accent6 17" xfId="409" xr:uid="{029A0D7A-FD93-4EDC-8A45-EE20481C6436}"/>
    <cellStyle name="40% - Accent6 17 2" xfId="777" xr:uid="{1284E2AA-DBDD-4D3E-A27A-D6EA82638194}"/>
    <cellStyle name="40% - Accent6 18" xfId="422" xr:uid="{096C9C2F-0EA4-456B-B112-ECC5D28E6128}"/>
    <cellStyle name="40% - Accent6 18 2" xfId="790" xr:uid="{AD673510-1ACB-4147-BA07-481C3EE3F78F}"/>
    <cellStyle name="40% - Accent6 19" xfId="435" xr:uid="{7BB6EAD4-C1F8-4570-B635-BCBAF362E04B}"/>
    <cellStyle name="40% - Accent6 19 2" xfId="803" xr:uid="{F5849B47-EE70-4766-81CC-DD873CBF9D58}"/>
    <cellStyle name="40% - Accent6 2" xfId="207" xr:uid="{644FD1FC-8109-4F39-81D6-76952579C478}"/>
    <cellStyle name="40% - Accent6 2 2" xfId="575" xr:uid="{6BAC7F1A-AE60-420B-B738-E485A3DA3D72}"/>
    <cellStyle name="40% - Accent6 20" xfId="448" xr:uid="{D483C86A-5A48-452F-9E16-26401F1BE638}"/>
    <cellStyle name="40% - Accent6 20 2" xfId="816" xr:uid="{C664DF5C-FEFD-4479-9ECF-B964EB7C3843}"/>
    <cellStyle name="40% - Accent6 21" xfId="471" xr:uid="{3B9EFBF7-138A-4CBB-A701-45B648A122FC}"/>
    <cellStyle name="40% - Accent6 21 2" xfId="830" xr:uid="{E84BF488-36C0-44B1-88C1-12347172CB9A}"/>
    <cellStyle name="40% - Accent6 22" xfId="490" xr:uid="{DE4E329C-228F-4A68-8681-3EF2C2B8E80C}"/>
    <cellStyle name="40% - Accent6 22 2" xfId="844" xr:uid="{6D23FACC-7E98-4DA9-A0A3-1560810A14E9}"/>
    <cellStyle name="40% - Accent6 23" xfId="504" xr:uid="{7732BFBC-6434-443D-A455-B169F95768AF}"/>
    <cellStyle name="40% - Accent6 23 2" xfId="857" xr:uid="{E5715822-7C56-4E4E-9273-0B4092E6AF71}"/>
    <cellStyle name="40% - Accent6 24" xfId="522" xr:uid="{65DB0E39-9D4A-4149-B416-682E505A1BA9}"/>
    <cellStyle name="40% - Accent6 24 2" xfId="870" xr:uid="{96222ED5-A6D0-44F2-9948-C4F847F8491A}"/>
    <cellStyle name="40% - Accent6 25" xfId="883" xr:uid="{84456C75-D761-4B8D-90AE-22E013100DEA}"/>
    <cellStyle name="40% - Accent6 26" xfId="896" xr:uid="{989BD2F8-FC4D-48F2-BDB8-0F9DEEC5CC58}"/>
    <cellStyle name="40% - Accent6 27" xfId="909" xr:uid="{09457F5C-608D-4E79-9613-B4973DB73AD3}"/>
    <cellStyle name="40% - Accent6 28" xfId="922" xr:uid="{2617A58A-A468-4166-A552-7E3A6EB9F690}"/>
    <cellStyle name="40% - Accent6 29" xfId="935" xr:uid="{1B3DA832-6280-4DE4-805D-9CAE3ED042B1}"/>
    <cellStyle name="40% - Accent6 3" xfId="223" xr:uid="{8BB7CD66-6129-4CF4-B17D-AF0B541A375B}"/>
    <cellStyle name="40% - Accent6 3 2" xfId="590" xr:uid="{B420B42C-75DE-4E03-B604-2036E9246617}"/>
    <cellStyle name="40% - Accent6 30" xfId="950" xr:uid="{F390C39C-1E70-4457-A4DE-9A0B143BA023}"/>
    <cellStyle name="40% - Accent6 31" xfId="963" xr:uid="{6AFBE398-F1AB-4A01-9006-C958EED66A97}"/>
    <cellStyle name="40% - Accent6 32" xfId="976" xr:uid="{D354F8AB-C20A-44C5-AEF7-CA27C47FB126}"/>
    <cellStyle name="40% - Accent6 33" xfId="989" xr:uid="{8819A021-BAC1-4264-88E8-BA32DF21CF8B}"/>
    <cellStyle name="40% - Accent6 34" xfId="1002" xr:uid="{42B0E748-04F4-401F-9896-41B55906E26F}"/>
    <cellStyle name="40% - Accent6 35" xfId="1015" xr:uid="{B94B4E60-CA86-41DB-802D-9B022FE03C30}"/>
    <cellStyle name="40% - Accent6 36" xfId="1028" xr:uid="{1A490023-1B0B-4ACF-856A-ECDE76BD42FE}"/>
    <cellStyle name="40% - Accent6 37" xfId="1049" xr:uid="{627C73D1-E0CA-4587-A6B9-0F15CBEF270D}"/>
    <cellStyle name="40% - Accent6 38" xfId="1069" xr:uid="{415382B8-4E64-4CD7-B446-0D1F2D3528FB}"/>
    <cellStyle name="40% - Accent6 39" xfId="555" xr:uid="{EB940F23-0909-43B1-A80A-85BF9B867322}"/>
    <cellStyle name="40% - Accent6 4" xfId="236" xr:uid="{0290BDA2-6AFD-4437-BCE8-AF0B4D894C55}"/>
    <cellStyle name="40% - Accent6 4 2" xfId="603" xr:uid="{9833B6AF-0572-4C67-A65D-490DBEB34657}"/>
    <cellStyle name="40% - Accent6 40" xfId="1088" xr:uid="{D3B9BF61-EF74-4398-81B6-088A893CED5B}"/>
    <cellStyle name="40% - Accent6 5" xfId="249" xr:uid="{EAD291B8-0BFD-4174-9F1F-BCB017825332}"/>
    <cellStyle name="40% - Accent6 5 2" xfId="616" xr:uid="{D6405FE6-DFF0-4B88-ABEB-BEF90F4D084E}"/>
    <cellStyle name="40% - Accent6 6" xfId="262" xr:uid="{0CD6F9E6-9796-4EC5-A68A-1823057330EF}"/>
    <cellStyle name="40% - Accent6 6 2" xfId="629" xr:uid="{C34F77F7-0779-48D4-A086-83B444693842}"/>
    <cellStyle name="40% - Accent6 7" xfId="278" xr:uid="{FAD8E6CE-A95E-4F9F-BD2D-30381AA7FC84}"/>
    <cellStyle name="40% - Accent6 7 2" xfId="644" xr:uid="{9948F3FD-C2E1-49E0-BB4F-66C317622356}"/>
    <cellStyle name="40% - Accent6 8" xfId="292" xr:uid="{35FCF6F0-A311-4D06-ABB3-D1F0720F34DF}"/>
    <cellStyle name="40% - Accent6 8 2" xfId="658" xr:uid="{96D8C377-5224-4E8A-AB9D-73A94A994809}"/>
    <cellStyle name="40% - Accent6 9" xfId="305" xr:uid="{74C46FD9-CD33-4AFA-9556-99D0BBBF9D6B}"/>
    <cellStyle name="40% - Accent6 9 2" xfId="671" xr:uid="{C75679ED-FEF3-47B8-A4F6-B9B6CC24E433}"/>
    <cellStyle name="60% - Accent1" xfId="167" builtinId="32" customBuiltin="1"/>
    <cellStyle name="60% - Accent1 2" xfId="126" xr:uid="{00000000-0005-0000-0000-00000E000000}"/>
    <cellStyle name="60% - Accent1 2 2" xfId="1035" xr:uid="{79CD0D59-13CC-4D14-BF3E-76E1779C2D7F}"/>
    <cellStyle name="60% - Accent1 2 3" xfId="1094" xr:uid="{080E49F2-1288-43CA-95F8-13A8FF22FEF5}"/>
    <cellStyle name="60% - Accent1 2 4" xfId="457" xr:uid="{F90FCC5E-263D-4F60-9DCD-9B24EA2D3740}"/>
    <cellStyle name="60% - Accent1 3" xfId="160" xr:uid="{00000000-0005-0000-0000-00000F000000}"/>
    <cellStyle name="60% - Accent1 3 2" xfId="1055" xr:uid="{EAA46CAE-4EBD-4918-961E-E0A33DD737EB}"/>
    <cellStyle name="60% - Accent1 3 3" xfId="476" xr:uid="{F4433A87-98BC-4719-B04E-B7C4CD74692A}"/>
    <cellStyle name="60% - Accent1 4" xfId="174" xr:uid="{00000000-0005-0000-0000-000010000000}"/>
    <cellStyle name="60% - Accent1 5" xfId="508" xr:uid="{A8386B4D-7231-4B80-8F42-908D6E20520C}"/>
    <cellStyle name="60% - Accent1 5 2" xfId="1114" xr:uid="{2878C7A0-C0D9-4F7E-9BE9-77AC54C233AA}"/>
    <cellStyle name="60% - Accent1 5 3" xfId="1108" xr:uid="{49E139B6-5254-4269-9019-3CD8B4D6598F}"/>
    <cellStyle name="60% - Accent1 6" xfId="1074" xr:uid="{DAAE7155-3C14-409A-9403-B62CC7A734E9}"/>
    <cellStyle name="60% - Accent1 7" xfId="185" xr:uid="{4661BF84-7F68-4B9F-AAA0-88E9CB0C6B27}"/>
    <cellStyle name="60% - Accent2" xfId="168" builtinId="36" customBuiltin="1"/>
    <cellStyle name="60% - Accent2 2" xfId="127" xr:uid="{00000000-0005-0000-0000-000011000000}"/>
    <cellStyle name="60% - Accent2 2 2" xfId="1038" xr:uid="{3145D2C4-D309-4388-BC4C-07E750D57420}"/>
    <cellStyle name="60% - Accent2 2 3" xfId="1095" xr:uid="{D217E14E-6C7B-4696-8248-9A5C48F2626A}"/>
    <cellStyle name="60% - Accent2 2 4" xfId="460" xr:uid="{9D5261B5-75F5-43F2-B57E-22BBA6429527}"/>
    <cellStyle name="60% - Accent2 3" xfId="161" xr:uid="{00000000-0005-0000-0000-000012000000}"/>
    <cellStyle name="60% - Accent2 3 2" xfId="1058" xr:uid="{F74DB191-FAAA-4D54-8D0B-48C0C368F216}"/>
    <cellStyle name="60% - Accent2 3 3" xfId="479" xr:uid="{67A25079-3CE3-41D1-8919-DC542B0895B6}"/>
    <cellStyle name="60% - Accent2 4" xfId="175" xr:uid="{00000000-0005-0000-0000-000014000000}"/>
    <cellStyle name="60% - Accent2 5" xfId="511" xr:uid="{9540605F-5110-4705-927F-DC74E701C5AA}"/>
    <cellStyle name="60% - Accent2 5 2" xfId="1115" xr:uid="{449A8A90-7021-490F-828F-996E08E8EC1C}"/>
    <cellStyle name="60% - Accent2 5 3" xfId="1109" xr:uid="{F8ECF761-5F07-491E-A0E1-32862991AED5}"/>
    <cellStyle name="60% - Accent2 6" xfId="1077" xr:uid="{F9EF2BCE-16F3-4D85-B249-4C95158AE2B4}"/>
    <cellStyle name="60% - Accent2 7" xfId="186" xr:uid="{A0987BB1-19B3-45D4-B382-C12AD6C6B5DA}"/>
    <cellStyle name="60% - Accent3" xfId="169" builtinId="40" customBuiltin="1"/>
    <cellStyle name="60% - Accent3 2" xfId="128" xr:uid="{00000000-0005-0000-0000-000014000000}"/>
    <cellStyle name="60% - Accent3 2 2" xfId="1041" xr:uid="{606794A0-4C6C-4FD9-8EF8-C6229E2CE9DF}"/>
    <cellStyle name="60% - Accent3 2 3" xfId="1096" xr:uid="{D72B3516-6EE2-4141-961E-04F9B74135ED}"/>
    <cellStyle name="60% - Accent3 2 4" xfId="463" xr:uid="{ACC95615-2A50-4C75-BF07-35783C1EDB1D}"/>
    <cellStyle name="60% - Accent3 3" xfId="162" xr:uid="{00000000-0005-0000-0000-000015000000}"/>
    <cellStyle name="60% - Accent3 3 2" xfId="1061" xr:uid="{DDECB82E-B818-49FD-962D-1E6C55C40060}"/>
    <cellStyle name="60% - Accent3 3 3" xfId="482" xr:uid="{A63A8A42-8B93-44A9-A78C-C97BF593B144}"/>
    <cellStyle name="60% - Accent3 4" xfId="176" xr:uid="{00000000-0005-0000-0000-000018000000}"/>
    <cellStyle name="60% - Accent3 5" xfId="514" xr:uid="{A3D869AA-14A5-464C-997B-30FCFF4FFD30}"/>
    <cellStyle name="60% - Accent3 5 2" xfId="1116" xr:uid="{745759F2-2E63-47E4-AE63-D72D1E0563FE}"/>
    <cellStyle name="60% - Accent3 5 3" xfId="1110" xr:uid="{AB51EA6F-B0A3-44AE-81C3-7E6B15309FF7}"/>
    <cellStyle name="60% - Accent3 6" xfId="1080" xr:uid="{4273E710-96FD-40C3-9897-07CB0A8E2673}"/>
    <cellStyle name="60% - Accent3 7" xfId="187" xr:uid="{CDA321EA-6BD9-4F11-B492-11F70C35BF46}"/>
    <cellStyle name="60% - Accent4" xfId="170" builtinId="44" customBuiltin="1"/>
    <cellStyle name="60% - Accent4 2" xfId="129" xr:uid="{00000000-0005-0000-0000-000017000000}"/>
    <cellStyle name="60% - Accent4 2 2" xfId="1044" xr:uid="{668CB661-A242-4EAA-BABD-0BFD8B791BE8}"/>
    <cellStyle name="60% - Accent4 2 3" xfId="1097" xr:uid="{FB18F7C7-1B1A-45E1-B44E-27FECC621CED}"/>
    <cellStyle name="60% - Accent4 2 4" xfId="466" xr:uid="{1200E420-0F2B-4554-A8B9-3BA269DA9461}"/>
    <cellStyle name="60% - Accent4 3" xfId="163" xr:uid="{00000000-0005-0000-0000-000018000000}"/>
    <cellStyle name="60% - Accent4 3 2" xfId="1064" xr:uid="{5E9E1894-1604-4F2B-87BA-2C4302E76BE9}"/>
    <cellStyle name="60% - Accent4 3 3" xfId="485" xr:uid="{46BF0261-3F15-400A-B404-7D2619A54367}"/>
    <cellStyle name="60% - Accent4 4" xfId="177" xr:uid="{00000000-0005-0000-0000-00001C000000}"/>
    <cellStyle name="60% - Accent4 5" xfId="517" xr:uid="{78AE3055-7D01-4558-AD0D-FFBD532ACB61}"/>
    <cellStyle name="60% - Accent4 5 2" xfId="1117" xr:uid="{17BE87C2-4F40-41D6-871D-5B496149205B}"/>
    <cellStyle name="60% - Accent4 5 3" xfId="1111" xr:uid="{16DE1AD0-4D4E-46A8-A6B4-0F5A66667755}"/>
    <cellStyle name="60% - Accent4 6" xfId="1083" xr:uid="{28EF5047-870D-49CB-AD12-82FACD17C767}"/>
    <cellStyle name="60% - Accent4 7" xfId="188" xr:uid="{0B91EBD2-0F38-45A1-81CE-7E2CB89A6CEA}"/>
    <cellStyle name="60% - Accent5" xfId="171" builtinId="48" customBuiltin="1"/>
    <cellStyle name="60% - Accent5 2" xfId="130" xr:uid="{00000000-0005-0000-0000-00001A000000}"/>
    <cellStyle name="60% - Accent5 2 2" xfId="1047" xr:uid="{C02FFD70-E11B-4B51-8EB9-291780CC894C}"/>
    <cellStyle name="60% - Accent5 2 3" xfId="1098" xr:uid="{6949990B-3253-4687-AD42-387EFBBABD24}"/>
    <cellStyle name="60% - Accent5 2 4" xfId="469" xr:uid="{1459CE1D-7423-4FFD-9627-1ED184F21615}"/>
    <cellStyle name="60% - Accent5 3" xfId="164" xr:uid="{00000000-0005-0000-0000-00001B000000}"/>
    <cellStyle name="60% - Accent5 3 2" xfId="1067" xr:uid="{108D3D4A-0579-45E8-BAFC-B96C38AD3E22}"/>
    <cellStyle name="60% - Accent5 3 3" xfId="488" xr:uid="{6BD5D241-6294-4CEE-AF6E-F1E9309FB6A0}"/>
    <cellStyle name="60% - Accent5 4" xfId="178" xr:uid="{00000000-0005-0000-0000-000020000000}"/>
    <cellStyle name="60% - Accent5 5" xfId="520" xr:uid="{8A8AEBDD-9A86-4D83-B905-4FF79C28AFC4}"/>
    <cellStyle name="60% - Accent5 5 2" xfId="1118" xr:uid="{7C4BB89E-692F-4AFD-AF37-117D578FDF4B}"/>
    <cellStyle name="60% - Accent5 5 3" xfId="1112" xr:uid="{15EA0D37-BF46-4022-A620-49DF26283ACF}"/>
    <cellStyle name="60% - Accent5 6" xfId="1086" xr:uid="{10C739D7-26D9-438B-AB2A-960E16DF048E}"/>
    <cellStyle name="60% - Accent5 7" xfId="189" xr:uid="{9328A295-E6D2-4D8C-82DD-35428F4A2EAA}"/>
    <cellStyle name="60% - Accent6" xfId="172" builtinId="52" customBuiltin="1"/>
    <cellStyle name="60% - Accent6 2" xfId="131" xr:uid="{00000000-0005-0000-0000-00001D000000}"/>
    <cellStyle name="60% - Accent6 2 2" xfId="1050" xr:uid="{FB50EE58-5EC7-4CE5-A33D-2D0BA5B11C50}"/>
    <cellStyle name="60% - Accent6 2 3" xfId="1099" xr:uid="{9932898B-B139-48E6-AD03-EAA982C4CD71}"/>
    <cellStyle name="60% - Accent6 2 4" xfId="472" xr:uid="{AD64353C-8AEB-4B30-9414-9B153FB2871D}"/>
    <cellStyle name="60% - Accent6 3" xfId="165" xr:uid="{00000000-0005-0000-0000-00001E000000}"/>
    <cellStyle name="60% - Accent6 3 2" xfId="1070" xr:uid="{F0D62985-61EA-4692-8639-93BE32671937}"/>
    <cellStyle name="60% - Accent6 3 3" xfId="491" xr:uid="{130A51BD-D27E-4822-9DC4-62CE371B4D78}"/>
    <cellStyle name="60% - Accent6 4" xfId="179" xr:uid="{00000000-0005-0000-0000-000024000000}"/>
    <cellStyle name="60% - Accent6 5" xfId="523" xr:uid="{C887F1B3-25DA-4131-8DBD-AB1DF9C28DAC}"/>
    <cellStyle name="60% - Accent6 5 2" xfId="1119" xr:uid="{79DCC7E4-ED35-49DE-BAA5-AEA0CFEB4D6F}"/>
    <cellStyle name="60% - Accent6 5 3" xfId="1113" xr:uid="{78604126-8D10-4554-A545-755A54A906A9}"/>
    <cellStyle name="60% - Accent6 6" xfId="1089" xr:uid="{8D88C351-4115-44D6-8D36-3BA2BD11A1FB}"/>
    <cellStyle name="60% - Accent6 7" xfId="190" xr:uid="{3BFBCDE8-046F-49CE-8E2D-C413446502E9}"/>
    <cellStyle name="Accent1" xfId="25" builtinId="29" customBuiltin="1"/>
    <cellStyle name="Accent1 2" xfId="69" xr:uid="{00000000-0005-0000-0000-000020000000}"/>
    <cellStyle name="Accent2" xfId="28" builtinId="33" customBuiltin="1"/>
    <cellStyle name="Accent3" xfId="31" builtinId="37" customBuiltin="1"/>
    <cellStyle name="Accent3 2" xfId="114" xr:uid="{00000000-0005-0000-0000-000023000000}"/>
    <cellStyle name="Accent4" xfId="34" builtinId="41" customBuiltin="1"/>
    <cellStyle name="Accent5" xfId="37" builtinId="45" customBuiltin="1"/>
    <cellStyle name="Accent6" xfId="40" builtinId="49" customBuiltin="1"/>
    <cellStyle name="ALSTEC Bottom" xfId="46" xr:uid="{00000000-0005-0000-0000-000027000000}"/>
    <cellStyle name="ALSTEC Bottom 2" xfId="524" xr:uid="{E4EDA0FD-BD25-4C13-89D1-E4BBF7E1691B}"/>
    <cellStyle name="ALSTEC Bottom Left" xfId="47" xr:uid="{00000000-0005-0000-0000-000028000000}"/>
    <cellStyle name="ALSTEC Bottom Right" xfId="48" xr:uid="{00000000-0005-0000-0000-000029000000}"/>
    <cellStyle name="ALSTEC Bottom_Copy of GVCS Oct Financials - v2 - sbc - 110508" xfId="70" xr:uid="{00000000-0005-0000-0000-00002A000000}"/>
    <cellStyle name="ALSTEC Currency" xfId="49" xr:uid="{00000000-0005-0000-0000-00002B000000}"/>
    <cellStyle name="ALSTEC Currency 2" xfId="71" xr:uid="{00000000-0005-0000-0000-00002C000000}"/>
    <cellStyle name="ALSTEC Date" xfId="50" xr:uid="{00000000-0005-0000-0000-00002D000000}"/>
    <cellStyle name="ALSTEC Date 2" xfId="525" xr:uid="{C76E4FFC-24A8-47AC-BD81-E3D61DE2689C}"/>
    <cellStyle name="ALSTEC Detail Header" xfId="51" xr:uid="{00000000-0005-0000-0000-00002E000000}"/>
    <cellStyle name="ALSTEC Detail Header 2" xfId="526" xr:uid="{AF7DC1D1-738F-483E-9916-69721DC15A57}"/>
    <cellStyle name="ALSTEC DOUBLE" xfId="52" xr:uid="{00000000-0005-0000-0000-00002F000000}"/>
    <cellStyle name="ALSTEC DOUBLE 2" xfId="72" xr:uid="{00000000-0005-0000-0000-000030000000}"/>
    <cellStyle name="ALSTEC DOUBLE_Copy of GVCS Oct Financials - v2 - sbc - 110508" xfId="73" xr:uid="{00000000-0005-0000-0000-000031000000}"/>
    <cellStyle name="ALSTEC Left" xfId="53" xr:uid="{00000000-0005-0000-0000-000032000000}"/>
    <cellStyle name="ALSTEC Middle" xfId="54" xr:uid="{00000000-0005-0000-0000-000033000000}"/>
    <cellStyle name="ALSTEC Normal" xfId="55" xr:uid="{00000000-0005-0000-0000-000034000000}"/>
    <cellStyle name="ALSTEC Normal 2" xfId="74" xr:uid="{00000000-0005-0000-0000-000035000000}"/>
    <cellStyle name="ALSTEC Normal 3" xfId="4" xr:uid="{00000000-0005-0000-0000-000036000000}"/>
    <cellStyle name="ALSTEC Normal_April BS " xfId="75" xr:uid="{00000000-0005-0000-0000-000037000000}"/>
    <cellStyle name="ALSTEC Report Body" xfId="56" xr:uid="{00000000-0005-0000-0000-000038000000}"/>
    <cellStyle name="ALSTEC Report Body 2" xfId="527" xr:uid="{7D47362B-2E18-4ED7-B60B-17441DEEF65C}"/>
    <cellStyle name="ALSTEC Right" xfId="57" xr:uid="{00000000-0005-0000-0000-000039000000}"/>
    <cellStyle name="ALSTEC Subtotal" xfId="58" xr:uid="{00000000-0005-0000-0000-00003A000000}"/>
    <cellStyle name="ALSTEC Subtotal 2" xfId="76" xr:uid="{00000000-0005-0000-0000-00003B000000}"/>
    <cellStyle name="ALSTEC Subtotal 2 2" xfId="534" xr:uid="{F7634698-C1CF-420A-8043-4A77F71FF800}"/>
    <cellStyle name="ALSTEC Subtotal 3" xfId="528" xr:uid="{3BFBEF91-6FB9-4262-A5C9-D291CDD449A7}"/>
    <cellStyle name="ALSTEC Subtotal_Copy of GVCS Oct Financials - v2 - sbc - 110508" xfId="77" xr:uid="{00000000-0005-0000-0000-00003C000000}"/>
    <cellStyle name="ALSTEC Top" xfId="59" xr:uid="{00000000-0005-0000-0000-00003D000000}"/>
    <cellStyle name="ALSTEC Top Left" xfId="60" xr:uid="{00000000-0005-0000-0000-00003E000000}"/>
    <cellStyle name="ALSTEC Top Right" xfId="61" xr:uid="{00000000-0005-0000-0000-00003F000000}"/>
    <cellStyle name="ALSTEC Top_GVCS June Financials w 08-09 budget PL v2 - sbc - 091208 (EXCEL 2003)" xfId="78" xr:uid="{00000000-0005-0000-0000-000040000000}"/>
    <cellStyle name="ALSTEC Total" xfId="62" xr:uid="{00000000-0005-0000-0000-000041000000}"/>
    <cellStyle name="ALSTEC Total 2" xfId="79" xr:uid="{00000000-0005-0000-0000-000042000000}"/>
    <cellStyle name="ALSTEC Total_Copy of GVCS Oct Financials - v2 - sbc - 110508" xfId="80" xr:uid="{00000000-0005-0000-0000-000043000000}"/>
    <cellStyle name="Bad" xfId="16" builtinId="27" customBuiltin="1"/>
    <cellStyle name="Calculation" xfId="19" builtinId="22" customBuiltin="1"/>
    <cellStyle name="Check Cell" xfId="21" builtinId="23" customBuiltin="1"/>
    <cellStyle name="Comma" xfId="1" builtinId="3"/>
    <cellStyle name="Comma 10" xfId="43" xr:uid="{00000000-0005-0000-0000-000048000000}"/>
    <cellStyle name="Comma 10 2" xfId="158" xr:uid="{00000000-0005-0000-0000-000049000000}"/>
    <cellStyle name="Comma 10 3" xfId="150" xr:uid="{00000000-0005-0000-0000-00004A000000}"/>
    <cellStyle name="Comma 11" xfId="180" xr:uid="{00000000-0005-0000-0000-00005D000000}"/>
    <cellStyle name="Comma 12" xfId="1105" xr:uid="{1A8761FB-62CB-4DC2-A86D-B752D4E4AAE9}"/>
    <cellStyle name="Comma 13" xfId="1120" xr:uid="{E10EB47E-9CC6-4ADB-9004-0AD6532BFF76}"/>
    <cellStyle name="Comma 2" xfId="8" xr:uid="{00000000-0005-0000-0000-00004B000000}"/>
    <cellStyle name="Comma 2 2" xfId="81" xr:uid="{00000000-0005-0000-0000-00004C000000}"/>
    <cellStyle name="Comma 2 3" xfId="82" xr:uid="{00000000-0005-0000-0000-00004D000000}"/>
    <cellStyle name="Comma 2 4" xfId="154" xr:uid="{00000000-0005-0000-0000-00004E000000}"/>
    <cellStyle name="Comma 3" xfId="83" xr:uid="{00000000-0005-0000-0000-00004F000000}"/>
    <cellStyle name="Comma 3 2" xfId="84" xr:uid="{00000000-0005-0000-0000-000050000000}"/>
    <cellStyle name="Comma 3 3" xfId="119" xr:uid="{00000000-0005-0000-0000-000051000000}"/>
    <cellStyle name="Comma 3 4" xfId="184" xr:uid="{BD84D9B0-D8EE-4F05-AC90-8CF162D1F5FA}"/>
    <cellStyle name="Comma 4" xfId="85" xr:uid="{00000000-0005-0000-0000-000052000000}"/>
    <cellStyle name="Comma 5" xfId="110" xr:uid="{00000000-0005-0000-0000-000053000000}"/>
    <cellStyle name="Comma 6" xfId="118" xr:uid="{00000000-0005-0000-0000-000054000000}"/>
    <cellStyle name="Comma 6 2" xfId="540" xr:uid="{46164151-3EEA-4549-8CB2-34D6A2306701}"/>
    <cellStyle name="Comma 7" xfId="139" xr:uid="{00000000-0005-0000-0000-000055000000}"/>
    <cellStyle name="Comma 7 2" xfId="561" xr:uid="{79795A7A-4041-4A13-8183-89E2AAD8663F}"/>
    <cellStyle name="Comma 8" xfId="141" xr:uid="{00000000-0005-0000-0000-000056000000}"/>
    <cellStyle name="Comma 8 2" xfId="711" xr:uid="{3B1F6F60-82EC-42ED-8FDF-92DD242683EE}"/>
    <cellStyle name="Comma 9" xfId="143" xr:uid="{00000000-0005-0000-0000-000057000000}"/>
    <cellStyle name="Currency [0] 2" xfId="112" xr:uid="{00000000-0005-0000-0000-000058000000}"/>
    <cellStyle name="Currency 2" xfId="9" xr:uid="{00000000-0005-0000-0000-000059000000}"/>
    <cellStyle name="Currency 2 2" xfId="86" xr:uid="{00000000-0005-0000-0000-00005A000000}"/>
    <cellStyle name="Currency 3" xfId="87" xr:uid="{00000000-0005-0000-0000-00005B000000}"/>
    <cellStyle name="Currency 3 2" xfId="152" xr:uid="{00000000-0005-0000-0000-00005C000000}"/>
    <cellStyle name="Currency 4" xfId="88" xr:uid="{00000000-0005-0000-0000-00005D000000}"/>
    <cellStyle name="Currency 4 2" xfId="535" xr:uid="{5FE24F7C-3550-4DBF-BD00-6F46C8FC71CE}"/>
    <cellStyle name="Currency 5" xfId="89" xr:uid="{00000000-0005-0000-0000-00005E000000}"/>
    <cellStyle name="Currency 6" xfId="120" xr:uid="{00000000-0005-0000-0000-00005F000000}"/>
    <cellStyle name="Currency 7" xfId="123" xr:uid="{00000000-0005-0000-0000-000060000000}"/>
    <cellStyle name="Currency 7 2" xfId="134" xr:uid="{00000000-0005-0000-0000-000061000000}"/>
    <cellStyle name="Currency 7 2 2" xfId="557" xr:uid="{085AB07A-2444-4DFC-A5CF-25E68F565BCD}"/>
    <cellStyle name="Currency 7 3" xfId="542" xr:uid="{1C5004F7-AAA0-4039-810D-4449CF8A0313}"/>
    <cellStyle name="Currency 8" xfId="145" xr:uid="{00000000-0005-0000-0000-000062000000}"/>
    <cellStyle name="Currency 8 2" xfId="1102" xr:uid="{FEEC8A1E-1851-42F9-AA63-56056F3FA6B8}"/>
    <cellStyle name="Currency 8 3" xfId="192" xr:uid="{17028E33-13D2-4A29-89BC-4CA5930A85B4}"/>
    <cellStyle name="Currency 9" xfId="147" xr:uid="{00000000-0005-0000-0000-000063000000}"/>
    <cellStyle name="Currency 9 2" xfId="1104" xr:uid="{D6CADB51-85C1-4A47-8C90-F872DB0FA5E6}"/>
    <cellStyle name="Currency 9 3" xfId="831" xr:uid="{C29C38A1-CBD7-4856-8F1A-BF3876ECB50D}"/>
    <cellStyle name="Explanatory Text" xfId="23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3 2" xfId="90" xr:uid="{00000000-0005-0000-0000-000069000000}"/>
    <cellStyle name="Heading 4" xfId="14" builtinId="19" customBuiltin="1"/>
    <cellStyle name="Hyperlink 2" xfId="117" xr:uid="{00000000-0005-0000-0000-00006B000000}"/>
    <cellStyle name="Input" xfId="17" builtinId="20" customBuiltin="1"/>
    <cellStyle name="Linked Cell" xfId="20" builtinId="24" customBuiltin="1"/>
    <cellStyle name="Neutral" xfId="166" builtinId="28" customBuiltin="1"/>
    <cellStyle name="Neutral 2" xfId="125" xr:uid="{00000000-0005-0000-0000-00006F000000}"/>
    <cellStyle name="Neutral 2 2" xfId="1093" xr:uid="{9BD7D48A-390B-4792-931D-37E588CEBE09}"/>
    <cellStyle name="Neutral 2 3" xfId="453" xr:uid="{045FA4DD-1E4F-4269-BE59-80E783C4A48D}"/>
    <cellStyle name="Neutral 3" xfId="159" xr:uid="{00000000-0005-0000-0000-000070000000}"/>
    <cellStyle name="Neutral 4" xfId="173" xr:uid="{00000000-0005-0000-0000-000077000000}"/>
    <cellStyle name="Neutral 5" xfId="1107" xr:uid="{BF49224A-CB14-4568-ABB8-D6BD28DC622E}"/>
    <cellStyle name="Normal" xfId="0" builtinId="0"/>
    <cellStyle name="Normal 10" xfId="5" xr:uid="{00000000-0005-0000-0000-000072000000}"/>
    <cellStyle name="Normal 10 2" xfId="265" xr:uid="{222A9F13-268A-4F95-A3D5-31BA5BDF510D}"/>
    <cellStyle name="Normal 10 2 2" xfId="631" xr:uid="{A8372B10-022F-4A5D-92DB-DC2361139965}"/>
    <cellStyle name="Normal 10 3" xfId="536" xr:uid="{94AD1A34-9995-428C-A266-9155198B4589}"/>
    <cellStyle name="Normal 11" xfId="91" xr:uid="{00000000-0005-0000-0000-000073000000}"/>
    <cellStyle name="Normal 12" xfId="92" xr:uid="{00000000-0005-0000-0000-000074000000}"/>
    <cellStyle name="Normal 12 2" xfId="537" xr:uid="{91FB1205-9AED-4128-8764-D149FC2DDDF5}"/>
    <cellStyle name="Normal 13" xfId="93" xr:uid="{00000000-0005-0000-0000-000075000000}"/>
    <cellStyle name="Normal 13 2" xfId="136" xr:uid="{00000000-0005-0000-0000-000076000000}"/>
    <cellStyle name="Normal 13 2 2" xfId="137" xr:uid="{00000000-0005-0000-0000-000077000000}"/>
    <cellStyle name="Normal 13 2 2 2" xfId="560" xr:uid="{5FFB2714-8052-4BD4-8AD9-1A4F50616632}"/>
    <cellStyle name="Normal 13 2 3" xfId="559" xr:uid="{2E707B2F-8F18-425A-A5B6-2403A4828A0B}"/>
    <cellStyle name="Normal 14" xfId="109" xr:uid="{00000000-0005-0000-0000-000078000000}"/>
    <cellStyle name="Normal 15" xfId="115" xr:uid="{00000000-0005-0000-0000-000079000000}"/>
    <cellStyle name="Normal 15 2" xfId="538" xr:uid="{CEC64E50-B31E-4A12-BE46-52C6D1F7F80F}"/>
    <cellStyle name="Normal 16" xfId="122" xr:uid="{00000000-0005-0000-0000-00007A000000}"/>
    <cellStyle name="Normal 16 2" xfId="133" xr:uid="{00000000-0005-0000-0000-00007B000000}"/>
    <cellStyle name="Normal 16 2 2" xfId="151" xr:uid="{00000000-0005-0000-0000-00007C000000}"/>
    <cellStyle name="Normal 16 3" xfId="541" xr:uid="{E875DB04-B845-4E59-937B-1EB1EC95E448}"/>
    <cellStyle name="Normal 17" xfId="140" xr:uid="{00000000-0005-0000-0000-00007D000000}"/>
    <cellStyle name="Normal 17 2" xfId="1100" xr:uid="{8FE9C2C1-7D28-472E-ADAF-4A5B67C743B3}"/>
    <cellStyle name="Normal 17 3" xfId="191" xr:uid="{6A26C28A-CA01-4FC6-843E-8AC1A8930F0F}"/>
    <cellStyle name="Normal 18" xfId="142" xr:uid="{00000000-0005-0000-0000-00007E000000}"/>
    <cellStyle name="Normal 18 2" xfId="562" xr:uid="{C44FDA85-9BE4-41DF-9536-3E7A8662401E}"/>
    <cellStyle name="Normal 19" xfId="45" xr:uid="{00000000-0005-0000-0000-00007F000000}"/>
    <cellStyle name="Normal 19 2" xfId="144" xr:uid="{00000000-0005-0000-0000-000080000000}"/>
    <cellStyle name="Normal 19 2 2" xfId="1101" xr:uid="{5A67D5FE-5067-4A40-B3C3-DC3DFE6D7298}"/>
    <cellStyle name="Normal 19 2 3" xfId="630" xr:uid="{946D1CE5-19E7-41EA-BD68-DA5B883969BB}"/>
    <cellStyle name="Normal 19 3" xfId="156" xr:uid="{00000000-0005-0000-0000-000081000000}"/>
    <cellStyle name="Normal 19 3 2" xfId="1091" xr:uid="{E49E1B73-EACB-41C6-8A15-68D3D901D9DD}"/>
    <cellStyle name="Normal 19 4" xfId="263" xr:uid="{88501B9A-DD4E-43C7-AB4E-9BF7C3F5E77A}"/>
    <cellStyle name="Normal 2" xfId="3" xr:uid="{00000000-0005-0000-0000-000082000000}"/>
    <cellStyle name="Normal 2 2" xfId="94" xr:uid="{00000000-0005-0000-0000-000083000000}"/>
    <cellStyle name="Normal 2 3" xfId="95" xr:uid="{00000000-0005-0000-0000-000084000000}"/>
    <cellStyle name="Normal 2 4" xfId="208" xr:uid="{7772AA0E-835A-4820-BBF7-F7445DDC94F3}"/>
    <cellStyle name="Normal 2_Budget_3YearProjection_10 8 08" xfId="96" xr:uid="{00000000-0005-0000-0000-000085000000}"/>
    <cellStyle name="Normal 20" xfId="146" xr:uid="{00000000-0005-0000-0000-000086000000}"/>
    <cellStyle name="Normal 20 2" xfId="1103" xr:uid="{C19127AD-18DA-4E14-9EBE-32C11B0F5E78}"/>
    <cellStyle name="Normal 20 3" xfId="264" xr:uid="{2B142362-A6C5-4976-B9F3-E20624694C61}"/>
    <cellStyle name="Normal 21" xfId="279" xr:uid="{6B01BCAB-AE18-45EC-9C37-288D4E81ED06}"/>
    <cellStyle name="Normal 21 2" xfId="645" xr:uid="{E73B553F-FD47-42FC-B29A-01E214C9F5AF}"/>
    <cellStyle name="Normal 22" xfId="936" xr:uid="{FCD0282F-8108-48DD-8DFA-F716E166AD1B}"/>
    <cellStyle name="Normal 23" xfId="937" xr:uid="{A3E69E3A-86AA-4110-A620-84D016BACCC4}"/>
    <cellStyle name="Normal 24" xfId="452" xr:uid="{66A94E7F-EE44-4C79-9472-6C597C9A6E70}"/>
    <cellStyle name="Normal 24 2" xfId="1029" xr:uid="{168759DB-69D0-40FF-A025-458B0C9155E2}"/>
    <cellStyle name="Normal 25" xfId="451" xr:uid="{B5F80D21-B0FC-495E-AB7F-D6FA019FD1CD}"/>
    <cellStyle name="Normal 25 2" xfId="1030" xr:uid="{DC6B9C82-9851-44A4-8D10-FD13D5BF3D54}"/>
    <cellStyle name="Normal 26" xfId="1052" xr:uid="{692D9997-A346-495D-898C-6CD6DFBE68C9}"/>
    <cellStyle name="Normal 3" xfId="6" xr:uid="{00000000-0005-0000-0000-000087000000}"/>
    <cellStyle name="Normal 3 2" xfId="97" xr:uid="{00000000-0005-0000-0000-000088000000}"/>
    <cellStyle name="Normal 3 3" xfId="98" xr:uid="{00000000-0005-0000-0000-000089000000}"/>
    <cellStyle name="Normal 3 4" xfId="113" xr:uid="{00000000-0005-0000-0000-00008A000000}"/>
    <cellStyle name="Normal 3 5" xfId="7" xr:uid="{00000000-0005-0000-0000-00008B000000}"/>
    <cellStyle name="Normal 3 5 2" xfId="157" xr:uid="{00000000-0005-0000-0000-00008C000000}"/>
    <cellStyle name="Normal 3 5 2 2" xfId="576" xr:uid="{2A7CC039-B348-4957-AEB4-1E996D721BF4}"/>
    <cellStyle name="Normal 3 5 3" xfId="153" xr:uid="{00000000-0005-0000-0000-00008D000000}"/>
    <cellStyle name="Normal 3 5 3 2" xfId="1090" xr:uid="{49F3973A-384F-4996-9479-CA7C28224CC0}"/>
    <cellStyle name="Normal 3 5 4" xfId="209" xr:uid="{02F4EB88-8187-422F-81C1-F3484DA56496}"/>
    <cellStyle name="Normal 3_GVCS - Feb financial update - sbc - 031609 - Non Macro Version" xfId="99" xr:uid="{00000000-0005-0000-0000-00008E000000}"/>
    <cellStyle name="Normal 4" xfId="66" xr:uid="{00000000-0005-0000-0000-00008F000000}"/>
    <cellStyle name="Normal 4 2" xfId="100" xr:uid="{00000000-0005-0000-0000-000090000000}"/>
    <cellStyle name="Normal 4 3" xfId="212" xr:uid="{51F5E039-D2E1-4F5C-9FD1-95E83C5C500E}"/>
    <cellStyle name="Normal 4 3 2" xfId="579" xr:uid="{47549E8F-1DFE-48B8-AB80-A5B0599ADAB2}"/>
    <cellStyle name="Normal 4 4" xfId="531" xr:uid="{A2A99DCC-5E54-4D07-BDA4-4D425B732A57}"/>
    <cellStyle name="Normal 4 5" xfId="183" xr:uid="{D20FAA6E-BBC3-40A7-84C6-4039626207BB}"/>
    <cellStyle name="Normal 4_GVCS - Feb financial update - sbc - 031609 - Non Macro Version" xfId="101" xr:uid="{00000000-0005-0000-0000-000091000000}"/>
    <cellStyle name="Normal 5" xfId="67" xr:uid="{00000000-0005-0000-0000-000092000000}"/>
    <cellStyle name="Normal 5 2" xfId="532" xr:uid="{BBB95425-6D4A-492F-A8FE-8AD55C77FA8E}"/>
    <cellStyle name="Normal 57" xfId="182" xr:uid="{F20D8CE4-12E8-4936-BED0-CDD333858CCA}"/>
    <cellStyle name="Normal 6" xfId="63" xr:uid="{00000000-0005-0000-0000-000093000000}"/>
    <cellStyle name="Normal 6 2" xfId="138" xr:uid="{00000000-0005-0000-0000-000094000000}"/>
    <cellStyle name="Normal 6 3" xfId="529" xr:uid="{91B57F02-A6CC-45D4-9A15-25893963D7BB}"/>
    <cellStyle name="Normal 7" xfId="102" xr:uid="{00000000-0005-0000-0000-000095000000}"/>
    <cellStyle name="Normal 8" xfId="103" xr:uid="{00000000-0005-0000-0000-000096000000}"/>
    <cellStyle name="Normal 9" xfId="104" xr:uid="{00000000-0005-0000-0000-000097000000}"/>
    <cellStyle name="Note" xfId="149" builtinId="10" customBuiltin="1"/>
    <cellStyle name="Note 10" xfId="306" xr:uid="{2C3F5570-5F40-471C-BD3B-6EB1D1E8641C}"/>
    <cellStyle name="Note 10 2" xfId="672" xr:uid="{3FBB4398-FA81-4612-9FB6-42988700BCA9}"/>
    <cellStyle name="Note 11" xfId="319" xr:uid="{3BC68416-ECF2-4751-90FC-A2B2FBB7E0BB}"/>
    <cellStyle name="Note 11 2" xfId="685" xr:uid="{4A743C76-617E-4192-A731-DE2139EC3841}"/>
    <cellStyle name="Note 12" xfId="332" xr:uid="{66C6E7A5-C907-4CEE-AA2D-FF091B329129}"/>
    <cellStyle name="Note 12 2" xfId="698" xr:uid="{7433190A-BDFA-4C41-A46C-F49AA82D71B2}"/>
    <cellStyle name="Note 13" xfId="345" xr:uid="{31654DD8-EA38-4313-A053-3DED2F8B299F}"/>
    <cellStyle name="Note 13 2" xfId="713" xr:uid="{55FFCF95-C804-4172-A29D-6A7FC1FFFDA1}"/>
    <cellStyle name="Note 14" xfId="358" xr:uid="{861FDCE6-B453-4BDA-B5A0-DCA0FEAA6567}"/>
    <cellStyle name="Note 14 2" xfId="726" xr:uid="{0F7AA246-071D-42E7-A7D5-CA0EEA10DB9D}"/>
    <cellStyle name="Note 15" xfId="371" xr:uid="{FFC5DA4B-A532-427E-86C8-7183ECE2899B}"/>
    <cellStyle name="Note 15 2" xfId="739" xr:uid="{9B46E871-5D5C-477C-846D-EBBD93D62391}"/>
    <cellStyle name="Note 16" xfId="384" xr:uid="{C4A68D59-67DB-4853-A0D6-2B5EE1E66B70}"/>
    <cellStyle name="Note 16 2" xfId="752" xr:uid="{183CE43C-28F5-4662-BB65-B1004FCE11B2}"/>
    <cellStyle name="Note 17" xfId="397" xr:uid="{540AB961-0782-4B4E-B734-79D024EFFE07}"/>
    <cellStyle name="Note 17 2" xfId="765" xr:uid="{BFB8829D-9E4F-4241-BFAD-91AA2AE44BAA}"/>
    <cellStyle name="Note 18" xfId="410" xr:uid="{40B2CFC6-65EA-485A-B167-DE2967B91210}"/>
    <cellStyle name="Note 18 2" xfId="778" xr:uid="{E5478858-3429-4B2D-9445-D71C961205E9}"/>
    <cellStyle name="Note 19" xfId="423" xr:uid="{3593E731-3107-49F1-B3D3-16C680232996}"/>
    <cellStyle name="Note 19 2" xfId="791" xr:uid="{EF39206C-9EE2-4D10-9998-F66AA11421D1}"/>
    <cellStyle name="Note 2" xfId="132" xr:uid="{00000000-0005-0000-0000-000099000000}"/>
    <cellStyle name="Note 2 2" xfId="210" xr:uid="{73EB7580-F6D6-470A-8BDD-BBDDC4C1667D}"/>
    <cellStyle name="Note 2 2 2" xfId="577" xr:uid="{7F4B9CB1-15E2-4CE9-AA88-2A02D77DF953}"/>
    <cellStyle name="Note 2 3" xfId="449" xr:uid="{D9AF392B-D375-40C2-9BED-4657E2CF4FF9}"/>
    <cellStyle name="Note 2 3 2" xfId="450" xr:uid="{A123B0DC-9B5B-43E2-BF49-8AE3348D85E7}"/>
    <cellStyle name="Note 2 3 2 2" xfId="1031" xr:uid="{AAF223AC-D5D4-4BB0-AB53-5574A1AC35C4}"/>
    <cellStyle name="Note 2 3 3" xfId="817" xr:uid="{85BF608B-CC45-4D3D-8F88-5908FB588CE5}"/>
    <cellStyle name="Note 2 4" xfId="556" xr:uid="{BB08B76A-7BBC-4FB7-90F6-6B5D6626DEE9}"/>
    <cellStyle name="Note 20" xfId="436" xr:uid="{6900DF5D-82F4-46F1-B6C5-520A0F3A99DC}"/>
    <cellStyle name="Note 20 2" xfId="804" xr:uid="{31B2BFB1-A805-467A-967D-F9586924EE15}"/>
    <cellStyle name="Note 21" xfId="454" xr:uid="{7CCD9520-E8AC-4BDC-B00F-FC230EA7A68B}"/>
    <cellStyle name="Note 21 2" xfId="818" xr:uid="{FF127818-1429-4472-B5F9-86FCB812578A}"/>
    <cellStyle name="Note 22" xfId="473" xr:uid="{F625296C-C9D9-498F-984C-E69ECDD3089F}"/>
    <cellStyle name="Note 22 2" xfId="832" xr:uid="{671ECF68-FC70-4592-B3A7-C6EFF09AE955}"/>
    <cellStyle name="Note 23" xfId="492" xr:uid="{B8CA7B25-1583-457D-8369-8500B74EA8AB}"/>
    <cellStyle name="Note 23 2" xfId="845" xr:uid="{5F69BF35-542C-4AB8-B9E1-F257EB056070}"/>
    <cellStyle name="Note 24" xfId="505" xr:uid="{ADFD6DEF-229A-4921-AF02-EF4D0C6F9C3D}"/>
    <cellStyle name="Note 24 2" xfId="858" xr:uid="{98EE80D0-3DD9-4852-8A72-CCBD31BBD2C8}"/>
    <cellStyle name="Note 25" xfId="871" xr:uid="{E33A6E74-9AC2-446D-A9D8-89C04E2B59B9}"/>
    <cellStyle name="Note 26" xfId="884" xr:uid="{03C7376B-4C9E-4521-A0CA-269F712C4ADE}"/>
    <cellStyle name="Note 27" xfId="897" xr:uid="{3F4B058A-9233-4E05-A34B-CEA6F47CBDCD}"/>
    <cellStyle name="Note 28" xfId="910" xr:uid="{2A13BFC1-5119-44AB-85A5-FA58210D0149}"/>
    <cellStyle name="Note 29" xfId="923" xr:uid="{601613AB-FDDC-4E09-B7D5-CFB6A245C5C8}"/>
    <cellStyle name="Note 3" xfId="195" xr:uid="{4EC46EE9-76ED-475C-9CD3-DBA4B0AE0906}"/>
    <cellStyle name="Note 3 2" xfId="563" xr:uid="{B24D8966-DD20-4484-85AA-4654BE602C1C}"/>
    <cellStyle name="Note 30" xfId="938" xr:uid="{82774896-61E8-4F4E-B0BC-6188B18B41B0}"/>
    <cellStyle name="Note 31" xfId="951" xr:uid="{3AAE8C00-61DE-45C7-B8A2-4600F3DC5C29}"/>
    <cellStyle name="Note 32" xfId="964" xr:uid="{32DF14CB-6B81-4FBC-AC03-1997A92DC793}"/>
    <cellStyle name="Note 33" xfId="977" xr:uid="{C980594A-7EAD-4F39-B901-B170BA4F7028}"/>
    <cellStyle name="Note 34" xfId="990" xr:uid="{24025335-B72F-45E9-A5D1-CE03CF1EFAD2}"/>
    <cellStyle name="Note 35" xfId="1003" xr:uid="{F73734B9-6152-4CE8-B4C0-3B5255DFE45C}"/>
    <cellStyle name="Note 36" xfId="1016" xr:uid="{E785B076-CEDC-4333-92A7-B6B8E7941A61}"/>
    <cellStyle name="Note 37" xfId="1032" xr:uid="{DCE5EFB5-5E0F-4C9F-807A-88D0C59EDA77}"/>
    <cellStyle name="Note 38" xfId="1051" xr:uid="{4303C4E0-4753-4F0F-890F-90B63957ED88}"/>
    <cellStyle name="Note 39" xfId="1071" xr:uid="{6CE66F9A-9B05-48B0-9CDD-8D1CEC54E5E5}"/>
    <cellStyle name="Note 4" xfId="224" xr:uid="{456949A5-A426-4E5A-B907-26DEAC57BFD1}"/>
    <cellStyle name="Note 4 2" xfId="591" xr:uid="{05DFC294-AE72-44F2-AFB7-0FAB6FCA41B4}"/>
    <cellStyle name="Note 5" xfId="237" xr:uid="{89EB7A6F-872B-45C1-BD74-DF2707CA905F}"/>
    <cellStyle name="Note 5 2" xfId="604" xr:uid="{5BB93AD2-C93A-4985-A8F3-9F138EEAC4D1}"/>
    <cellStyle name="Note 6" xfId="250" xr:uid="{611A5F01-C506-430D-AD49-54B250AA7B43}"/>
    <cellStyle name="Note 6 2" xfId="617" xr:uid="{B0515C20-8FD4-4533-AF1D-51F82CE4EF06}"/>
    <cellStyle name="Note 7" xfId="266" xr:uid="{36B27601-CFDD-41ED-8CE1-1831E80F2332}"/>
    <cellStyle name="Note 7 2" xfId="632" xr:uid="{D61AA120-CD0C-43C4-8D7C-F00956A0FC2E}"/>
    <cellStyle name="Note 8" xfId="280" xr:uid="{CB77E848-8836-4EED-9049-D3347A9D8812}"/>
    <cellStyle name="Note 8 2" xfId="646" xr:uid="{8AF35855-CC72-4F51-ACA4-9577E14264D0}"/>
    <cellStyle name="Note 9" xfId="293" xr:uid="{CE28D7FC-CFDE-454A-AB94-80A37ABAD58E}"/>
    <cellStyle name="Note 9 2" xfId="659" xr:uid="{B708B287-AD53-48DF-940C-92AB6F02E4C3}"/>
    <cellStyle name="Output" xfId="18" builtinId="21" customBuiltin="1"/>
    <cellStyle name="Percent" xfId="2" builtinId="5"/>
    <cellStyle name="Percent 10" xfId="44" xr:uid="{00000000-0005-0000-0000-00009C000000}"/>
    <cellStyle name="Percent 10 2" xfId="712" xr:uid="{709A61FC-C340-40BF-834D-C96EA2AD9033}"/>
    <cellStyle name="Percent 11" xfId="181" xr:uid="{00000000-0005-0000-0000-000097000000}"/>
    <cellStyle name="Percent 12" xfId="1106" xr:uid="{0ABE471B-3927-42EE-8AA3-C9ADFD935564}"/>
    <cellStyle name="Percent 13" xfId="1121" xr:uid="{168A5AB3-9926-41AC-BC6B-A11D840C7E2F}"/>
    <cellStyle name="Percent 2" xfId="65" xr:uid="{00000000-0005-0000-0000-00009D000000}"/>
    <cellStyle name="Percent 2 2" xfId="105" xr:uid="{00000000-0005-0000-0000-00009E000000}"/>
    <cellStyle name="Percent 2 3" xfId="155" xr:uid="{00000000-0005-0000-0000-00009F000000}"/>
    <cellStyle name="Percent 2 3 2" xfId="530" xr:uid="{04E8A818-7A27-4522-B397-049E2D294614}"/>
    <cellStyle name="Percent 3" xfId="106" xr:uid="{00000000-0005-0000-0000-0000A0000000}"/>
    <cellStyle name="Percent 3 2" xfId="107" xr:uid="{00000000-0005-0000-0000-0000A1000000}"/>
    <cellStyle name="Percent 4" xfId="108" xr:uid="{00000000-0005-0000-0000-0000A2000000}"/>
    <cellStyle name="Percent 5" xfId="111" xr:uid="{00000000-0005-0000-0000-0000A3000000}"/>
    <cellStyle name="Percent 6" xfId="116" xr:uid="{00000000-0005-0000-0000-0000A4000000}"/>
    <cellStyle name="Percent 6 2" xfId="539" xr:uid="{9B103316-9291-4B52-8F31-706ED2CC2E50}"/>
    <cellStyle name="Percent 7" xfId="121" xr:uid="{00000000-0005-0000-0000-0000A5000000}"/>
    <cellStyle name="Percent 8" xfId="124" xr:uid="{00000000-0005-0000-0000-0000A6000000}"/>
    <cellStyle name="Percent 8 2" xfId="135" xr:uid="{00000000-0005-0000-0000-0000A7000000}"/>
    <cellStyle name="Percent 8 2 2" xfId="558" xr:uid="{D15C7F25-38D9-4235-AE05-80F1686CC1CE}"/>
    <cellStyle name="Percent 8 3" xfId="543" xr:uid="{98E26C76-A6DD-45A0-B585-0271880A6AAE}"/>
    <cellStyle name="Percent 9" xfId="64" xr:uid="{00000000-0005-0000-0000-0000A8000000}"/>
    <cellStyle name="Percent 9 2" xfId="148" xr:uid="{00000000-0005-0000-0000-0000A9000000}"/>
    <cellStyle name="Percent 9 3" xfId="1092" xr:uid="{C4EE16F2-9F67-40A0-A0B5-B08CD77997AB}"/>
    <cellStyle name="Percent 9 4" xfId="193" xr:uid="{FE1F8F0F-9578-497D-A0A1-9DBA6C9C0D7E}"/>
    <cellStyle name="Title" xfId="10" builtinId="15" customBuiltin="1"/>
    <cellStyle name="Title 2" xfId="194" xr:uid="{9A225320-402A-465D-B77B-AACAB1214602}"/>
    <cellStyle name="Total" xfId="24" builtinId="25" customBuiltin="1"/>
    <cellStyle name="Warning Text" xfId="22" builtinId="11" customBuiltin="1"/>
  </cellStyles>
  <dxfs count="33">
    <dxf>
      <font>
        <strike val="0"/>
        <color auto="1"/>
      </font>
      <numFmt numFmtId="33" formatCode="_(* #,##0_);_(* \(#,##0\);_(* &quot;-&quot;_);_(@_)"/>
      <fill>
        <patternFill>
          <bgColor theme="0"/>
        </patternFill>
      </fill>
    </dxf>
    <dxf>
      <font>
        <strike val="0"/>
        <color auto="1"/>
      </font>
      <numFmt numFmtId="33" formatCode="_(* #,##0_);_(* \(#,##0\);_(* &quot;-&quot;_);_(@_)"/>
      <fill>
        <patternFill>
          <bgColor theme="0"/>
        </patternFill>
      </fill>
    </dxf>
    <dxf>
      <font>
        <strike val="0"/>
        <color auto="1"/>
      </font>
      <numFmt numFmtId="33" formatCode="_(* #,##0_);_(* \(#,##0\);_(* &quot;-&quot;_);_(@_)"/>
      <fill>
        <patternFill>
          <bgColor theme="0"/>
        </patternFill>
      </fill>
    </dxf>
    <dxf>
      <font>
        <strike val="0"/>
        <color auto="1"/>
      </font>
      <numFmt numFmtId="33" formatCode="_(* #,##0_);_(* \(#,##0\);_(* &quot;-&quot;_);_(@_)"/>
      <fill>
        <patternFill>
          <bgColor theme="0"/>
        </patternFill>
      </fill>
    </dxf>
    <dxf>
      <font>
        <strike val="0"/>
        <color auto="1"/>
      </font>
      <numFmt numFmtId="33" formatCode="_(* #,##0_);_(* \(#,##0\);_(* &quot;-&quot;_);_(@_)"/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CC99FF"/>
      <color rgb="FF66FF99"/>
      <color rgb="FF33CCFF"/>
      <color rgb="FF00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stin.dietz/Desktop/Temp/LVC%20MYP%20with%20C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P"/>
      <sheetName val="MYP-Multisite"/>
      <sheetName val="Cash Flow"/>
      <sheetName val="Payroll"/>
      <sheetName val="Rates"/>
      <sheetName val="Graphs"/>
      <sheetName val="vena.tmp.7EC47338204F4F1F"/>
    </sheetNames>
    <sheetDataSet>
      <sheetData sheetId="0">
        <row r="63">
          <cell r="I63" t="str">
            <v>0091-000-000 (Las Vegas Collegiate)</v>
          </cell>
        </row>
        <row r="64">
          <cell r="I64" t="str">
            <v>Dec Forecast 2021</v>
          </cell>
        </row>
        <row r="65">
          <cell r="I65">
            <v>2021</v>
          </cell>
        </row>
        <row r="66">
          <cell r="I66" t="str">
            <v>Nov Forecast 2021</v>
          </cell>
        </row>
        <row r="68">
          <cell r="H68" t="str">
            <v>Las Vegas Collegiate</v>
          </cell>
        </row>
        <row r="70">
          <cell r="H70" t="str">
            <v>As of Dec FY2021</v>
          </cell>
        </row>
        <row r="73">
          <cell r="P73" t="str">
            <v>Dec</v>
          </cell>
        </row>
        <row r="75">
          <cell r="H75" t="str">
            <v>0091-000-000</v>
          </cell>
        </row>
        <row r="78">
          <cell r="H78" t="str">
            <v>Revenue from Local Sources</v>
          </cell>
        </row>
        <row r="79">
          <cell r="H79" t="str">
            <v>Intermediate Revenue Sources</v>
          </cell>
        </row>
        <row r="80">
          <cell r="H80" t="str">
            <v>State Revenue</v>
          </cell>
        </row>
        <row r="81">
          <cell r="H81" t="str">
            <v>Federal Revenue</v>
          </cell>
        </row>
        <row r="82">
          <cell r="H82" t="str">
            <v>Other Financing Sources</v>
          </cell>
        </row>
        <row r="83">
          <cell r="H83" t="str">
            <v>Other Items</v>
          </cell>
        </row>
        <row r="85">
          <cell r="H85" t="str">
            <v>Personnel Services-Salaries</v>
          </cell>
        </row>
        <row r="86">
          <cell r="H86" t="str">
            <v>Personnel Services-Employee Benefits</v>
          </cell>
        </row>
        <row r="87">
          <cell r="H87" t="str">
            <v>Professional and Tech Services</v>
          </cell>
        </row>
        <row r="88">
          <cell r="H88" t="str">
            <v>Property Services</v>
          </cell>
        </row>
        <row r="89">
          <cell r="H89" t="str">
            <v>Other Services</v>
          </cell>
        </row>
        <row r="90">
          <cell r="H90" t="str">
            <v>Supplies</v>
          </cell>
        </row>
        <row r="91">
          <cell r="H91" t="str">
            <v>Depreciation Expense</v>
          </cell>
        </row>
        <row r="92">
          <cell r="H92" t="str">
            <v>Debt Service and Miscellaneous</v>
          </cell>
        </row>
        <row r="93">
          <cell r="H93" t="str">
            <v>Other Items - Expense</v>
          </cell>
        </row>
        <row r="96">
          <cell r="G96">
            <v>-1</v>
          </cell>
          <cell r="I96" t="str">
            <v>2018-19</v>
          </cell>
        </row>
        <row r="97">
          <cell r="G97">
            <v>0</v>
          </cell>
          <cell r="I97" t="str">
            <v>2019-20</v>
          </cell>
        </row>
        <row r="98">
          <cell r="G98">
            <v>1</v>
          </cell>
          <cell r="H98" t="str">
            <v>Year 1</v>
          </cell>
          <cell r="I98" t="str">
            <v>2020-21</v>
          </cell>
        </row>
        <row r="99">
          <cell r="G99">
            <v>2</v>
          </cell>
          <cell r="H99" t="str">
            <v>Year 2</v>
          </cell>
          <cell r="I99" t="str">
            <v>2021-22</v>
          </cell>
        </row>
        <row r="100">
          <cell r="G100">
            <v>3</v>
          </cell>
          <cell r="H100" t="str">
            <v>Year 3</v>
          </cell>
          <cell r="I100" t="str">
            <v>2022-23</v>
          </cell>
        </row>
        <row r="101">
          <cell r="G101">
            <v>4</v>
          </cell>
          <cell r="H101" t="str">
            <v>Year 4</v>
          </cell>
          <cell r="I101" t="str">
            <v>2023-24</v>
          </cell>
        </row>
        <row r="102">
          <cell r="G102">
            <v>5</v>
          </cell>
          <cell r="H102" t="str">
            <v>Year 5</v>
          </cell>
          <cell r="I102" t="str">
            <v>2024-25</v>
          </cell>
        </row>
        <row r="103">
          <cell r="G103">
            <v>6</v>
          </cell>
          <cell r="H103" t="str">
            <v>Year 6</v>
          </cell>
          <cell r="I103" t="str">
            <v>2025-26</v>
          </cell>
        </row>
        <row r="106">
          <cell r="G106">
            <v>1</v>
          </cell>
          <cell r="H106" t="str">
            <v>Jul</v>
          </cell>
        </row>
        <row r="107">
          <cell r="G107">
            <v>2</v>
          </cell>
          <cell r="H107" t="str">
            <v>Aug</v>
          </cell>
        </row>
        <row r="108">
          <cell r="G108">
            <v>3</v>
          </cell>
          <cell r="H108" t="str">
            <v>Sep</v>
          </cell>
        </row>
        <row r="109">
          <cell r="G109">
            <v>4</v>
          </cell>
          <cell r="H109" t="str">
            <v>Oct</v>
          </cell>
        </row>
        <row r="110">
          <cell r="G110">
            <v>5</v>
          </cell>
          <cell r="H110" t="str">
            <v>Nov</v>
          </cell>
        </row>
        <row r="111">
          <cell r="G111">
            <v>6</v>
          </cell>
          <cell r="H111" t="str">
            <v>Dec</v>
          </cell>
        </row>
        <row r="112">
          <cell r="G112">
            <v>7</v>
          </cell>
          <cell r="H112" t="str">
            <v>Jan</v>
          </cell>
        </row>
        <row r="113">
          <cell r="G113">
            <v>8</v>
          </cell>
          <cell r="H113" t="str">
            <v>Feb</v>
          </cell>
        </row>
        <row r="114">
          <cell r="G114">
            <v>9</v>
          </cell>
          <cell r="H114" t="str">
            <v>Mar</v>
          </cell>
        </row>
        <row r="115">
          <cell r="G115">
            <v>10</v>
          </cell>
          <cell r="H115" t="str">
            <v>Apr</v>
          </cell>
        </row>
        <row r="116">
          <cell r="G116">
            <v>11</v>
          </cell>
          <cell r="H116" t="str">
            <v>May</v>
          </cell>
        </row>
        <row r="117">
          <cell r="G117">
            <v>12</v>
          </cell>
          <cell r="H117" t="str">
            <v>Jun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EdTec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FC04B"/>
      </a:accent1>
      <a:accent2>
        <a:srgbClr val="005C9A"/>
      </a:accent2>
      <a:accent3>
        <a:srgbClr val="EEA25C"/>
      </a:accent3>
      <a:accent4>
        <a:srgbClr val="8E008E"/>
      </a:accent4>
      <a:accent5>
        <a:srgbClr val="61BFFF"/>
      </a:accent5>
      <a:accent6>
        <a:srgbClr val="00A3A3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744ED-D5C7-4D3A-BCC8-A22C3D770966}">
  <sheetPr published="0" codeName="Sheet6">
    <tabColor theme="6" tint="0.79998168889431442"/>
  </sheetPr>
  <dimension ref="A1:E52"/>
  <sheetViews>
    <sheetView showGridLines="0" workbookViewId="0">
      <selection activeCell="A2" sqref="A2:XFD2"/>
    </sheetView>
  </sheetViews>
  <sheetFormatPr defaultColWidth="9.140625" defaultRowHeight="12"/>
  <cols>
    <col min="1" max="1" width="3.140625" style="161" customWidth="1" collapsed="1"/>
    <col min="2" max="2" width="4.7109375" style="161" customWidth="1" collapsed="1"/>
    <col min="3" max="3" width="70.28515625" style="161" customWidth="1" collapsed="1"/>
    <col min="4" max="4" width="73.7109375" style="161" customWidth="1" collapsed="1"/>
    <col min="5" max="5" width="3.140625" style="161" customWidth="1" collapsed="1"/>
    <col min="6" max="16384" width="9.140625" style="161" collapsed="1"/>
  </cols>
  <sheetData>
    <row r="1" spans="1:5" ht="16.5" customHeight="1">
      <c r="A1" s="159"/>
      <c r="B1" s="159"/>
      <c r="C1" s="159"/>
      <c r="D1" s="159"/>
      <c r="E1" s="160"/>
    </row>
    <row r="2" spans="1:5" ht="15.75">
      <c r="A2" s="159"/>
      <c r="B2" s="450" t="s">
        <v>558</v>
      </c>
      <c r="C2" s="451"/>
      <c r="D2" s="159"/>
      <c r="E2" s="160"/>
    </row>
    <row r="3" spans="1:5" ht="12.75">
      <c r="A3" s="159"/>
      <c r="B3" s="452" t="s">
        <v>78</v>
      </c>
      <c r="C3" s="453"/>
      <c r="D3" s="159"/>
      <c r="E3" s="160"/>
    </row>
    <row r="4" spans="1:5">
      <c r="A4" s="159"/>
      <c r="B4" s="159"/>
      <c r="C4" s="159"/>
      <c r="D4" s="159"/>
      <c r="E4" s="160"/>
    </row>
    <row r="5" spans="1:5">
      <c r="A5" s="253"/>
      <c r="B5" s="255" t="s">
        <v>95</v>
      </c>
      <c r="C5" s="256"/>
      <c r="D5" s="255" t="s">
        <v>26</v>
      </c>
      <c r="E5" s="254"/>
    </row>
    <row r="6" spans="1:5">
      <c r="A6" s="253"/>
      <c r="B6" s="253"/>
      <c r="C6" s="257" t="s">
        <v>96</v>
      </c>
      <c r="D6" s="257"/>
      <c r="E6" s="254"/>
    </row>
    <row r="7" spans="1:5">
      <c r="A7" s="253"/>
      <c r="B7" s="253"/>
      <c r="C7" s="257" t="s">
        <v>130</v>
      </c>
      <c r="D7" s="257"/>
      <c r="E7" s="254"/>
    </row>
    <row r="8" spans="1:5">
      <c r="A8" s="253"/>
      <c r="B8" s="253"/>
      <c r="C8" s="253"/>
      <c r="D8" s="253"/>
      <c r="E8" s="254"/>
    </row>
    <row r="9" spans="1:5">
      <c r="A9" s="253"/>
      <c r="B9" s="255" t="s">
        <v>97</v>
      </c>
      <c r="C9" s="256"/>
      <c r="D9" s="255" t="s">
        <v>26</v>
      </c>
      <c r="E9" s="254"/>
    </row>
    <row r="10" spans="1:5">
      <c r="A10" s="253"/>
      <c r="B10" s="253"/>
      <c r="C10" s="257" t="s">
        <v>131</v>
      </c>
      <c r="D10" s="257"/>
      <c r="E10" s="254"/>
    </row>
    <row r="11" spans="1:5">
      <c r="A11" s="253"/>
      <c r="B11" s="253"/>
      <c r="C11" s="257" t="s">
        <v>98</v>
      </c>
      <c r="D11" s="257"/>
      <c r="E11" s="254"/>
    </row>
    <row r="12" spans="1:5">
      <c r="A12" s="253"/>
      <c r="B12" s="253"/>
      <c r="C12" s="257" t="s">
        <v>99</v>
      </c>
      <c r="D12" s="257"/>
      <c r="E12" s="254"/>
    </row>
    <row r="13" spans="1:5">
      <c r="A13" s="253"/>
      <c r="B13" s="253"/>
      <c r="C13" s="257" t="s">
        <v>100</v>
      </c>
      <c r="D13" s="257"/>
      <c r="E13" s="254"/>
    </row>
    <row r="14" spans="1:5">
      <c r="A14" s="253"/>
      <c r="B14" s="253"/>
      <c r="C14" s="253"/>
      <c r="D14" s="253"/>
      <c r="E14" s="254"/>
    </row>
    <row r="15" spans="1:5">
      <c r="A15" s="253"/>
      <c r="B15" s="255" t="s">
        <v>101</v>
      </c>
      <c r="C15" s="256"/>
      <c r="D15" s="255" t="s">
        <v>26</v>
      </c>
      <c r="E15" s="254"/>
    </row>
    <row r="16" spans="1:5">
      <c r="A16" s="253"/>
      <c r="B16" s="253"/>
      <c r="C16" s="257" t="s">
        <v>102</v>
      </c>
      <c r="D16" s="257"/>
      <c r="E16" s="254"/>
    </row>
    <row r="17" spans="1:5">
      <c r="A17" s="253"/>
      <c r="B17" s="253"/>
      <c r="C17" s="257" t="s">
        <v>103</v>
      </c>
      <c r="D17" s="257"/>
      <c r="E17" s="254"/>
    </row>
    <row r="18" spans="1:5">
      <c r="A18" s="253"/>
      <c r="B18" s="253"/>
      <c r="C18" s="253"/>
      <c r="D18" s="253"/>
      <c r="E18" s="254"/>
    </row>
    <row r="19" spans="1:5">
      <c r="A19" s="253"/>
      <c r="B19" s="255" t="s">
        <v>104</v>
      </c>
      <c r="C19" s="256"/>
      <c r="D19" s="255" t="s">
        <v>26</v>
      </c>
      <c r="E19" s="254"/>
    </row>
    <row r="20" spans="1:5">
      <c r="A20" s="253"/>
      <c r="B20" s="253"/>
      <c r="C20" s="257" t="s">
        <v>105</v>
      </c>
      <c r="D20" s="257"/>
      <c r="E20" s="254"/>
    </row>
    <row r="21" spans="1:5">
      <c r="A21" s="253"/>
      <c r="B21" s="253"/>
      <c r="C21" s="257" t="s">
        <v>106</v>
      </c>
      <c r="D21" s="257"/>
      <c r="E21" s="254"/>
    </row>
    <row r="22" spans="1:5">
      <c r="A22" s="253"/>
      <c r="B22" s="253"/>
      <c r="C22" s="257" t="s">
        <v>107</v>
      </c>
      <c r="D22" s="257"/>
      <c r="E22" s="254"/>
    </row>
    <row r="23" spans="1:5">
      <c r="A23" s="253"/>
      <c r="B23" s="253"/>
      <c r="C23" s="257" t="s">
        <v>108</v>
      </c>
      <c r="D23" s="257"/>
      <c r="E23" s="254"/>
    </row>
    <row r="24" spans="1:5">
      <c r="A24" s="253"/>
      <c r="B24" s="253"/>
      <c r="C24" s="257" t="s">
        <v>109</v>
      </c>
      <c r="D24" s="257"/>
      <c r="E24" s="254"/>
    </row>
    <row r="25" spans="1:5">
      <c r="A25" s="253"/>
      <c r="B25" s="253"/>
      <c r="C25" s="257" t="s">
        <v>110</v>
      </c>
      <c r="D25" s="257"/>
      <c r="E25" s="254"/>
    </row>
    <row r="26" spans="1:5">
      <c r="A26" s="253"/>
      <c r="B26" s="253"/>
      <c r="C26" s="253"/>
      <c r="D26" s="253"/>
      <c r="E26" s="254"/>
    </row>
    <row r="27" spans="1:5">
      <c r="A27" s="253"/>
      <c r="B27" s="255" t="s">
        <v>111</v>
      </c>
      <c r="C27" s="256"/>
      <c r="D27" s="255" t="s">
        <v>26</v>
      </c>
      <c r="E27" s="254"/>
    </row>
    <row r="28" spans="1:5">
      <c r="A28" s="253"/>
      <c r="B28" s="253"/>
      <c r="C28" s="257" t="s">
        <v>112</v>
      </c>
      <c r="D28" s="257"/>
      <c r="E28" s="254"/>
    </row>
    <row r="29" spans="1:5">
      <c r="A29" s="253"/>
      <c r="B29" s="253"/>
      <c r="C29" s="257" t="s">
        <v>113</v>
      </c>
      <c r="D29" s="257"/>
      <c r="E29" s="254"/>
    </row>
    <row r="30" spans="1:5">
      <c r="A30" s="253"/>
      <c r="B30" s="253"/>
      <c r="C30" s="257" t="s">
        <v>129</v>
      </c>
      <c r="D30" s="257"/>
      <c r="E30" s="254"/>
    </row>
    <row r="31" spans="1:5">
      <c r="A31" s="253"/>
      <c r="B31" s="253"/>
      <c r="C31" s="253"/>
      <c r="D31" s="253"/>
      <c r="E31" s="254"/>
    </row>
    <row r="32" spans="1:5">
      <c r="A32" s="253"/>
      <c r="B32" s="255" t="s">
        <v>114</v>
      </c>
      <c r="C32" s="256"/>
      <c r="D32" s="255" t="s">
        <v>26</v>
      </c>
      <c r="E32" s="254"/>
    </row>
    <row r="33" spans="1:5">
      <c r="A33" s="253"/>
      <c r="B33" s="253"/>
      <c r="C33" s="257" t="s">
        <v>115</v>
      </c>
      <c r="D33" s="257"/>
      <c r="E33" s="254"/>
    </row>
    <row r="34" spans="1:5">
      <c r="A34" s="253"/>
      <c r="B34" s="253"/>
      <c r="C34" s="257" t="s">
        <v>116</v>
      </c>
      <c r="D34" s="257"/>
      <c r="E34" s="254"/>
    </row>
    <row r="35" spans="1:5">
      <c r="A35" s="253"/>
      <c r="B35" s="253"/>
      <c r="C35" s="257" t="s">
        <v>117</v>
      </c>
      <c r="D35" s="257"/>
      <c r="E35" s="254"/>
    </row>
    <row r="36" spans="1:5">
      <c r="A36" s="253"/>
      <c r="B36" s="253"/>
      <c r="C36" s="257" t="s">
        <v>133</v>
      </c>
      <c r="D36" s="257"/>
      <c r="E36" s="254"/>
    </row>
    <row r="37" spans="1:5" ht="16.5" customHeight="1">
      <c r="A37" s="253"/>
      <c r="B37" s="253"/>
      <c r="C37" s="253"/>
      <c r="D37" s="253"/>
      <c r="E37" s="254"/>
    </row>
    <row r="38" spans="1:5">
      <c r="A38" s="253"/>
      <c r="B38" s="255" t="s">
        <v>118</v>
      </c>
      <c r="C38" s="256"/>
      <c r="D38" s="255" t="s">
        <v>26</v>
      </c>
      <c r="E38" s="254"/>
    </row>
    <row r="39" spans="1:5">
      <c r="A39" s="253"/>
      <c r="B39" s="253"/>
      <c r="C39" s="257" t="s">
        <v>119</v>
      </c>
      <c r="D39" s="257"/>
      <c r="E39" s="254"/>
    </row>
    <row r="40" spans="1:5">
      <c r="A40" s="253"/>
      <c r="B40" s="253"/>
      <c r="C40" s="257" t="s">
        <v>120</v>
      </c>
      <c r="D40" s="257"/>
      <c r="E40" s="254"/>
    </row>
    <row r="41" spans="1:5">
      <c r="A41" s="253"/>
      <c r="B41" s="253"/>
      <c r="C41" s="257" t="s">
        <v>121</v>
      </c>
      <c r="D41" s="257"/>
      <c r="E41" s="254"/>
    </row>
    <row r="42" spans="1:5">
      <c r="A42" s="253"/>
      <c r="B42" s="253"/>
      <c r="C42" s="253"/>
      <c r="D42" s="253"/>
      <c r="E42" s="254"/>
    </row>
    <row r="43" spans="1:5">
      <c r="A43" s="253"/>
      <c r="B43" s="255" t="s">
        <v>122</v>
      </c>
      <c r="C43" s="256"/>
      <c r="D43" s="255" t="s">
        <v>26</v>
      </c>
      <c r="E43" s="254"/>
    </row>
    <row r="44" spans="1:5">
      <c r="A44" s="253"/>
      <c r="B44" s="253"/>
      <c r="C44" s="257" t="s">
        <v>123</v>
      </c>
      <c r="D44" s="257"/>
      <c r="E44" s="254"/>
    </row>
    <row r="45" spans="1:5">
      <c r="A45" s="253"/>
      <c r="B45" s="253"/>
      <c r="C45" s="257" t="s">
        <v>132</v>
      </c>
      <c r="D45" s="257"/>
      <c r="E45" s="254"/>
    </row>
    <row r="46" spans="1:5">
      <c r="A46" s="253"/>
      <c r="B46" s="253"/>
      <c r="C46" s="257" t="s">
        <v>124</v>
      </c>
      <c r="D46" s="257"/>
      <c r="E46" s="254"/>
    </row>
    <row r="47" spans="1:5">
      <c r="A47" s="253"/>
      <c r="B47" s="253"/>
      <c r="C47" s="253"/>
      <c r="D47" s="253"/>
      <c r="E47" s="254"/>
    </row>
    <row r="48" spans="1:5">
      <c r="A48" s="253"/>
      <c r="B48" s="255" t="s">
        <v>125</v>
      </c>
      <c r="C48" s="256"/>
      <c r="D48" s="255" t="s">
        <v>26</v>
      </c>
      <c r="E48" s="254"/>
    </row>
    <row r="49" spans="1:5">
      <c r="A49" s="253"/>
      <c r="B49" s="253"/>
      <c r="C49" s="257" t="s">
        <v>126</v>
      </c>
      <c r="D49" s="257"/>
      <c r="E49" s="254"/>
    </row>
    <row r="50" spans="1:5">
      <c r="A50" s="253"/>
      <c r="B50" s="253"/>
      <c r="C50" s="257" t="s">
        <v>127</v>
      </c>
      <c r="D50" s="257"/>
      <c r="E50" s="254"/>
    </row>
    <row r="51" spans="1:5">
      <c r="A51" s="253"/>
      <c r="B51" s="253"/>
      <c r="C51" s="257" t="s">
        <v>128</v>
      </c>
      <c r="D51" s="257"/>
      <c r="E51" s="254"/>
    </row>
    <row r="52" spans="1:5">
      <c r="A52" s="258"/>
      <c r="B52" s="258"/>
      <c r="C52" s="258"/>
      <c r="D52" s="258"/>
      <c r="E52" s="259"/>
    </row>
  </sheetData>
  <mergeCells count="2">
    <mergeCell ref="B2:C2"/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3">
    <tabColor rgb="FF0070C0"/>
    <pageSetUpPr fitToPage="1"/>
  </sheetPr>
  <dimension ref="A1:AN507"/>
  <sheetViews>
    <sheetView showGridLines="0" tabSelected="1" zoomScaleNormal="100" workbookViewId="0">
      <pane xSplit="2" ySplit="9" topLeftCell="G33" activePane="bottomRight" state="frozen"/>
      <selection pane="topRight" activeCell="C1" sqref="C1"/>
      <selection pane="bottomLeft" activeCell="A10" sqref="A10"/>
      <selection pane="bottomRight" activeCell="G10" sqref="G10"/>
    </sheetView>
  </sheetViews>
  <sheetFormatPr defaultColWidth="9.140625" defaultRowHeight="12" outlineLevelRow="1" outlineLevelCol="2"/>
  <cols>
    <col min="1" max="1" width="9.140625" style="40" customWidth="1" collapsed="1"/>
    <col min="2" max="2" width="58.140625" style="17" customWidth="1" collapsed="1"/>
    <col min="3" max="4" width="11" style="17" hidden="1" customWidth="1" outlineLevel="1" collapsed="1"/>
    <col min="5" max="5" width="11" style="17" hidden="1" customWidth="1" outlineLevel="2" collapsed="1"/>
    <col min="6" max="6" width="9.42578125" style="17" hidden="1" customWidth="1" outlineLevel="2" collapsed="1"/>
    <col min="7" max="8" width="11" style="17" customWidth="1" collapsed="1"/>
    <col min="9" max="9" width="11" style="196" hidden="1" customWidth="1" outlineLevel="1" collapsed="1"/>
    <col min="10" max="13" width="11" style="17" customWidth="1" collapsed="1"/>
    <col min="14" max="14" width="53.42578125" style="18" customWidth="1" collapsed="1"/>
    <col min="15" max="40" width="9.140625" style="17"/>
    <col min="41" max="16384" width="9.140625" style="17" collapsed="1"/>
  </cols>
  <sheetData>
    <row r="1" spans="1:14" ht="15.75">
      <c r="A1" s="57" t="s">
        <v>558</v>
      </c>
    </row>
    <row r="2" spans="1:14" ht="12" customHeight="1">
      <c r="A2" s="59" t="s">
        <v>29</v>
      </c>
    </row>
    <row r="3" spans="1:14" ht="12" customHeight="1">
      <c r="A3" s="58" t="s">
        <v>559</v>
      </c>
      <c r="C3" s="330"/>
      <c r="D3" s="330"/>
      <c r="E3" s="330"/>
      <c r="F3" s="20"/>
    </row>
    <row r="4" spans="1:14" ht="12" customHeight="1" thickBot="1">
      <c r="B4" s="21"/>
      <c r="C4" s="22"/>
      <c r="D4" s="22"/>
      <c r="E4" s="22"/>
      <c r="F4" s="22"/>
      <c r="N4" s="301"/>
    </row>
    <row r="5" spans="1:14" ht="12" customHeight="1" thickTop="1">
      <c r="B5" s="21"/>
      <c r="C5" s="349" t="s">
        <v>163</v>
      </c>
      <c r="D5" s="351"/>
      <c r="E5" s="350" t="s">
        <v>164</v>
      </c>
      <c r="F5" s="351"/>
      <c r="G5" s="349" t="s">
        <v>166</v>
      </c>
      <c r="H5" s="349"/>
      <c r="I5" s="349"/>
      <c r="J5" s="349"/>
      <c r="K5" s="349"/>
      <c r="L5" s="349"/>
      <c r="M5" s="349"/>
    </row>
    <row r="6" spans="1:14" ht="13.5" customHeight="1">
      <c r="C6" s="454" t="s">
        <v>587</v>
      </c>
      <c r="D6" s="458" t="s">
        <v>588</v>
      </c>
      <c r="E6" s="335" t="s">
        <v>167</v>
      </c>
      <c r="F6" s="460" t="s">
        <v>165</v>
      </c>
      <c r="G6" s="399" t="s">
        <v>592</v>
      </c>
      <c r="H6" s="400" t="s">
        <v>576</v>
      </c>
      <c r="I6" s="456" t="s">
        <v>590</v>
      </c>
      <c r="J6" s="399" t="s">
        <v>589</v>
      </c>
      <c r="K6" s="399" t="s">
        <v>579</v>
      </c>
      <c r="L6" s="399" t="s">
        <v>581</v>
      </c>
      <c r="M6" s="399" t="s">
        <v>583</v>
      </c>
      <c r="N6" s="454" t="s">
        <v>31</v>
      </c>
    </row>
    <row r="7" spans="1:14" ht="12" customHeight="1">
      <c r="C7" s="455"/>
      <c r="D7" s="459"/>
      <c r="E7" s="275" t="s">
        <v>577</v>
      </c>
      <c r="F7" s="459"/>
      <c r="G7" s="23" t="s">
        <v>577</v>
      </c>
      <c r="H7" s="276" t="s">
        <v>591</v>
      </c>
      <c r="I7" s="457"/>
      <c r="J7" s="23" t="s">
        <v>580</v>
      </c>
      <c r="K7" s="23" t="s">
        <v>582</v>
      </c>
      <c r="L7" s="23" t="s">
        <v>584</v>
      </c>
      <c r="M7" s="23" t="s">
        <v>586</v>
      </c>
      <c r="N7" s="455"/>
    </row>
    <row r="8" spans="1:14" s="24" customFormat="1" ht="12" hidden="1" customHeight="1">
      <c r="A8" s="40"/>
      <c r="B8" s="17"/>
      <c r="C8" s="264"/>
      <c r="D8" s="305"/>
      <c r="E8" s="264"/>
      <c r="F8" s="305"/>
      <c r="G8" s="296"/>
      <c r="H8" s="277"/>
      <c r="I8" s="266"/>
      <c r="J8" s="265"/>
      <c r="K8" s="265"/>
      <c r="L8" s="265"/>
      <c r="M8" s="265"/>
      <c r="N8" s="264"/>
    </row>
    <row r="9" spans="1:14" s="24" customFormat="1" ht="12" hidden="1" customHeight="1">
      <c r="A9" s="40"/>
      <c r="B9" s="17"/>
      <c r="C9" s="264"/>
      <c r="D9" s="305"/>
      <c r="E9" s="264"/>
      <c r="F9" s="305"/>
      <c r="G9" s="265"/>
      <c r="H9" s="277"/>
      <c r="I9" s="266"/>
      <c r="J9" s="265"/>
      <c r="K9" s="265"/>
      <c r="L9" s="265"/>
      <c r="M9" s="265"/>
      <c r="N9" s="264"/>
    </row>
    <row r="10" spans="1:14" s="26" customFormat="1" ht="12" customHeight="1">
      <c r="A10" s="52" t="s">
        <v>0</v>
      </c>
      <c r="D10" s="290"/>
      <c r="F10" s="290"/>
      <c r="G10" s="261"/>
      <c r="H10" s="278"/>
      <c r="I10" s="197"/>
      <c r="N10" s="25"/>
    </row>
    <row r="11" spans="1:14" s="26" customFormat="1" ht="12" customHeight="1">
      <c r="A11" s="52" t="s">
        <v>1</v>
      </c>
      <c r="D11" s="290"/>
      <c r="F11" s="290"/>
      <c r="G11" s="261"/>
      <c r="H11" s="278"/>
      <c r="I11" s="197"/>
      <c r="N11" s="25"/>
    </row>
    <row r="12" spans="1:14" s="26" customFormat="1" ht="12" customHeight="1">
      <c r="A12" s="51"/>
      <c r="B12" s="53" t="s">
        <v>134</v>
      </c>
      <c r="C12" s="29">
        <f>C107</f>
        <v>0</v>
      </c>
      <c r="D12" s="317">
        <f>D107</f>
        <v>101919.1</v>
      </c>
      <c r="E12" s="29">
        <f>E107</f>
        <v>619.29999999999995</v>
      </c>
      <c r="F12" s="307">
        <f>IFERROR(E12/G12,"")</f>
        <v>0.61929999999999996</v>
      </c>
      <c r="G12" s="329">
        <f t="shared" ref="G12:M12" si="0">G107</f>
        <v>1000</v>
      </c>
      <c r="H12" s="279">
        <f t="shared" si="0"/>
        <v>1000</v>
      </c>
      <c r="I12" s="198">
        <f>H12-G12</f>
        <v>0</v>
      </c>
      <c r="J12" s="29">
        <f t="shared" si="0"/>
        <v>1000</v>
      </c>
      <c r="K12" s="29">
        <f t="shared" si="0"/>
        <v>1000</v>
      </c>
      <c r="L12" s="29">
        <f t="shared" si="0"/>
        <v>1000</v>
      </c>
      <c r="M12" s="29">
        <f t="shared" si="0"/>
        <v>1000</v>
      </c>
      <c r="N12" s="25"/>
    </row>
    <row r="13" spans="1:14" s="26" customFormat="1" ht="12" hidden="1" customHeight="1">
      <c r="A13" s="51"/>
      <c r="B13" s="53" t="s">
        <v>143</v>
      </c>
      <c r="C13" s="29">
        <f>C116</f>
        <v>0</v>
      </c>
      <c r="D13" s="317">
        <f>D116</f>
        <v>0</v>
      </c>
      <c r="E13" s="29">
        <f>E116</f>
        <v>0</v>
      </c>
      <c r="F13" s="307" t="str">
        <f t="shared" ref="F13:F18" si="1">IFERROR(E13/G13,"")</f>
        <v/>
      </c>
      <c r="G13" s="329">
        <f t="shared" ref="G13:M13" si="2">G116</f>
        <v>0</v>
      </c>
      <c r="H13" s="279">
        <f t="shared" si="2"/>
        <v>0</v>
      </c>
      <c r="I13" s="198">
        <f t="shared" ref="I13:I16" si="3">H13-G13</f>
        <v>0</v>
      </c>
      <c r="J13" s="29">
        <f t="shared" si="2"/>
        <v>0</v>
      </c>
      <c r="K13" s="29">
        <f t="shared" si="2"/>
        <v>0</v>
      </c>
      <c r="L13" s="29">
        <f t="shared" si="2"/>
        <v>0</v>
      </c>
      <c r="M13" s="29">
        <f t="shared" si="2"/>
        <v>0</v>
      </c>
      <c r="N13" s="25"/>
    </row>
    <row r="14" spans="1:14" s="26" customFormat="1" ht="12" customHeight="1">
      <c r="A14" s="51"/>
      <c r="B14" s="53" t="s">
        <v>144</v>
      </c>
      <c r="C14" s="29">
        <f>C128</f>
        <v>0</v>
      </c>
      <c r="D14" s="317">
        <f>D128</f>
        <v>0</v>
      </c>
      <c r="E14" s="29">
        <f>E128</f>
        <v>0</v>
      </c>
      <c r="F14" s="307" t="str">
        <f t="shared" si="1"/>
        <v/>
      </c>
      <c r="G14" s="329">
        <f t="shared" ref="G14:M14" si="4">G128</f>
        <v>0</v>
      </c>
      <c r="H14" s="279">
        <f t="shared" si="4"/>
        <v>1085643</v>
      </c>
      <c r="I14" s="198">
        <f t="shared" si="3"/>
        <v>1085643</v>
      </c>
      <c r="J14" s="29">
        <f t="shared" si="4"/>
        <v>1712633.79</v>
      </c>
      <c r="K14" s="29">
        <f t="shared" si="4"/>
        <v>2336405.9544000002</v>
      </c>
      <c r="L14" s="29">
        <f t="shared" si="4"/>
        <v>2983432.59186</v>
      </c>
      <c r="M14" s="29">
        <f t="shared" si="4"/>
        <v>3657629.6924366402</v>
      </c>
      <c r="N14" s="25"/>
    </row>
    <row r="15" spans="1:14" s="26" customFormat="1" ht="12" customHeight="1">
      <c r="A15" s="51"/>
      <c r="B15" s="53" t="s">
        <v>145</v>
      </c>
      <c r="C15" s="29">
        <f>C162</f>
        <v>0</v>
      </c>
      <c r="D15" s="317">
        <f>D162</f>
        <v>78623.34</v>
      </c>
      <c r="E15" s="29">
        <f>E162</f>
        <v>143762.38</v>
      </c>
      <c r="F15" s="307">
        <f t="shared" si="1"/>
        <v>0.27812848936555329</v>
      </c>
      <c r="G15" s="329">
        <f t="shared" ref="G15:M15" si="5">G162</f>
        <v>516891.96</v>
      </c>
      <c r="H15" s="279">
        <f t="shared" si="5"/>
        <v>347119.53</v>
      </c>
      <c r="I15" s="198">
        <f t="shared" si="3"/>
        <v>-169772.43</v>
      </c>
      <c r="J15" s="29">
        <f t="shared" si="5"/>
        <v>256753</v>
      </c>
      <c r="K15" s="29">
        <f t="shared" si="5"/>
        <v>339004</v>
      </c>
      <c r="L15" s="29">
        <f t="shared" si="5"/>
        <v>421255</v>
      </c>
      <c r="M15" s="29">
        <f t="shared" si="5"/>
        <v>503506</v>
      </c>
      <c r="N15" s="25"/>
    </row>
    <row r="16" spans="1:14" s="26" customFormat="1" ht="12" hidden="1" customHeight="1">
      <c r="A16" s="51"/>
      <c r="B16" s="53" t="s">
        <v>135</v>
      </c>
      <c r="C16" s="29">
        <f>C170</f>
        <v>0</v>
      </c>
      <c r="D16" s="317">
        <f>D170</f>
        <v>0</v>
      </c>
      <c r="E16" s="29">
        <f>E170</f>
        <v>0</v>
      </c>
      <c r="F16" s="307" t="str">
        <f t="shared" si="1"/>
        <v/>
      </c>
      <c r="G16" s="329">
        <f t="shared" ref="G16:M16" si="6">G170</f>
        <v>0</v>
      </c>
      <c r="H16" s="279">
        <f t="shared" si="6"/>
        <v>0</v>
      </c>
      <c r="I16" s="198">
        <f t="shared" si="3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5"/>
    </row>
    <row r="17" spans="1:14" s="26" customFormat="1" ht="12" hidden="1" customHeight="1">
      <c r="A17" s="51"/>
      <c r="B17" s="53" t="s">
        <v>136</v>
      </c>
      <c r="C17" s="29">
        <f>C176</f>
        <v>0</v>
      </c>
      <c r="D17" s="317">
        <f>D176</f>
        <v>0</v>
      </c>
      <c r="E17" s="29">
        <f>E176</f>
        <v>0</v>
      </c>
      <c r="F17" s="307" t="str">
        <f t="shared" si="1"/>
        <v/>
      </c>
      <c r="G17" s="329">
        <f t="shared" ref="G17:M17" si="7">G176</f>
        <v>0</v>
      </c>
      <c r="H17" s="279">
        <f t="shared" si="7"/>
        <v>0</v>
      </c>
      <c r="I17" s="29">
        <f t="shared" si="7"/>
        <v>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5"/>
    </row>
    <row r="18" spans="1:14" s="26" customFormat="1" ht="12" customHeight="1">
      <c r="A18" s="51"/>
      <c r="B18" s="334" t="s">
        <v>2</v>
      </c>
      <c r="C18" s="310">
        <f>SUM(C12:C17)</f>
        <v>0</v>
      </c>
      <c r="D18" s="314">
        <f>SUM(D12:D17)</f>
        <v>180542.44</v>
      </c>
      <c r="E18" s="310">
        <f>SUM(E12:E17)</f>
        <v>144381.68</v>
      </c>
      <c r="F18" s="315">
        <f t="shared" si="1"/>
        <v>0.27878725902599449</v>
      </c>
      <c r="G18" s="291">
        <f t="shared" ref="G18:M18" si="8">SUM(G12:G17)</f>
        <v>517891.96</v>
      </c>
      <c r="H18" s="310">
        <f t="shared" si="8"/>
        <v>1433762.53</v>
      </c>
      <c r="I18" s="310">
        <f t="shared" si="8"/>
        <v>915870.57000000007</v>
      </c>
      <c r="J18" s="310">
        <f t="shared" si="8"/>
        <v>1970386.79</v>
      </c>
      <c r="K18" s="310">
        <f t="shared" si="8"/>
        <v>2676409.9544000002</v>
      </c>
      <c r="L18" s="310">
        <f t="shared" si="8"/>
        <v>3405687.59186</v>
      </c>
      <c r="M18" s="310">
        <f t="shared" si="8"/>
        <v>4162135.6924366402</v>
      </c>
      <c r="N18" s="25"/>
    </row>
    <row r="19" spans="1:14" s="26" customFormat="1" ht="12" customHeight="1">
      <c r="A19" s="28"/>
      <c r="C19" s="29"/>
      <c r="D19" s="317"/>
      <c r="E19" s="29"/>
      <c r="F19" s="307"/>
      <c r="G19" s="329"/>
      <c r="H19" s="279"/>
      <c r="I19" s="198"/>
      <c r="J19" s="29"/>
      <c r="K19" s="29"/>
      <c r="L19" s="29"/>
      <c r="M19" s="29"/>
      <c r="N19" s="25"/>
    </row>
    <row r="20" spans="1:14" s="26" customFormat="1" ht="12" customHeight="1">
      <c r="A20" s="30" t="s">
        <v>3</v>
      </c>
      <c r="C20" s="29"/>
      <c r="D20" s="317"/>
      <c r="E20" s="29"/>
      <c r="F20" s="307"/>
      <c r="G20" s="329"/>
      <c r="H20" s="279"/>
      <c r="I20" s="198"/>
      <c r="J20" s="29"/>
      <c r="K20" s="29"/>
      <c r="L20" s="29"/>
      <c r="M20" s="29"/>
      <c r="N20" s="25"/>
    </row>
    <row r="21" spans="1:14" s="26" customFormat="1" ht="12" customHeight="1">
      <c r="A21" s="51"/>
      <c r="B21" s="53" t="s">
        <v>146</v>
      </c>
      <c r="C21" s="29">
        <f>C241</f>
        <v>0</v>
      </c>
      <c r="D21" s="317">
        <f>D241</f>
        <v>42000</v>
      </c>
      <c r="E21" s="29">
        <f>E241</f>
        <v>70000</v>
      </c>
      <c r="F21" s="307">
        <f t="shared" ref="F21:F30" si="9">IFERROR(E21/G21,"")</f>
        <v>0.4347826086956586</v>
      </c>
      <c r="G21" s="329">
        <f t="shared" ref="G21:M21" si="10">G241</f>
        <v>160999.99999999761</v>
      </c>
      <c r="H21" s="279">
        <f t="shared" si="10"/>
        <v>622300</v>
      </c>
      <c r="I21" s="198">
        <f t="shared" ref="I21:I28" si="11">H21-G21</f>
        <v>461300.00000000239</v>
      </c>
      <c r="J21" s="29">
        <f t="shared" si="10"/>
        <v>903376</v>
      </c>
      <c r="K21" s="29">
        <f t="shared" si="10"/>
        <v>1347634.72</v>
      </c>
      <c r="L21" s="29">
        <f t="shared" si="10"/>
        <v>1739517.4143999999</v>
      </c>
      <c r="M21" s="29">
        <f t="shared" si="10"/>
        <v>2075907.762688</v>
      </c>
      <c r="N21" s="25"/>
    </row>
    <row r="22" spans="1:14" s="26" customFormat="1" ht="12" customHeight="1">
      <c r="A22" s="51"/>
      <c r="B22" s="53" t="s">
        <v>138</v>
      </c>
      <c r="C22" s="29">
        <f>C257</f>
        <v>0</v>
      </c>
      <c r="D22" s="317">
        <f>D257</f>
        <v>3213</v>
      </c>
      <c r="E22" s="29">
        <f>E257</f>
        <v>5355</v>
      </c>
      <c r="F22" s="307">
        <f t="shared" si="9"/>
        <v>0.38118219868455255</v>
      </c>
      <c r="G22" s="329">
        <f t="shared" ref="G22:M22" si="12">G257</f>
        <v>14048.399999999821</v>
      </c>
      <c r="H22" s="279">
        <f t="shared" si="12"/>
        <v>173234.72</v>
      </c>
      <c r="I22" s="198">
        <f t="shared" si="11"/>
        <v>159186.32000000018</v>
      </c>
      <c r="J22" s="29">
        <f t="shared" si="12"/>
        <v>264998.06039999996</v>
      </c>
      <c r="K22" s="29">
        <f t="shared" si="12"/>
        <v>401280.70716799999</v>
      </c>
      <c r="L22" s="29">
        <f t="shared" si="12"/>
        <v>525348.52171135996</v>
      </c>
      <c r="M22" s="29">
        <f t="shared" si="12"/>
        <v>638310.17603558721</v>
      </c>
      <c r="N22" s="25"/>
    </row>
    <row r="23" spans="1:14" s="26" customFormat="1" ht="12" customHeight="1">
      <c r="A23" s="51"/>
      <c r="B23" s="53" t="s">
        <v>147</v>
      </c>
      <c r="C23" s="29">
        <f>C310</f>
        <v>0</v>
      </c>
      <c r="D23" s="317">
        <f>D310</f>
        <v>27154.080000000002</v>
      </c>
      <c r="E23" s="29">
        <f>E310</f>
        <v>19705.64</v>
      </c>
      <c r="F23" s="307">
        <f t="shared" si="9"/>
        <v>0.31891753146264862</v>
      </c>
      <c r="G23" s="329">
        <f t="shared" ref="G23:M23" si="13">G310</f>
        <v>61789.14</v>
      </c>
      <c r="H23" s="279">
        <f t="shared" si="13"/>
        <v>142851.59286034355</v>
      </c>
      <c r="I23" s="198">
        <f t="shared" si="11"/>
        <v>81062.452860343546</v>
      </c>
      <c r="J23" s="29">
        <f t="shared" si="13"/>
        <v>184614.05166666664</v>
      </c>
      <c r="K23" s="29">
        <f t="shared" si="13"/>
        <v>222481.25084135809</v>
      </c>
      <c r="L23" s="29">
        <f t="shared" si="13"/>
        <v>255481.62189275312</v>
      </c>
      <c r="M23" s="29">
        <f t="shared" si="13"/>
        <v>284773.27383225434</v>
      </c>
      <c r="N23" s="25"/>
    </row>
    <row r="24" spans="1:14" s="26" customFormat="1" ht="12" customHeight="1">
      <c r="A24" s="51"/>
      <c r="B24" s="53" t="s">
        <v>148</v>
      </c>
      <c r="C24" s="29">
        <f>C334</f>
        <v>0</v>
      </c>
      <c r="D24" s="317">
        <f>D334</f>
        <v>0</v>
      </c>
      <c r="E24" s="29">
        <f>E334</f>
        <v>0</v>
      </c>
      <c r="F24" s="307">
        <f t="shared" si="9"/>
        <v>0</v>
      </c>
      <c r="G24" s="329">
        <f t="shared" ref="G24:M24" si="14">G334</f>
        <v>14000</v>
      </c>
      <c r="H24" s="279">
        <f t="shared" si="14"/>
        <v>212400</v>
      </c>
      <c r="I24" s="198">
        <f t="shared" si="11"/>
        <v>198400</v>
      </c>
      <c r="J24" s="29">
        <f t="shared" si="14"/>
        <v>251220</v>
      </c>
      <c r="K24" s="29">
        <f t="shared" si="14"/>
        <v>297471</v>
      </c>
      <c r="L24" s="29">
        <f t="shared" si="14"/>
        <v>352600.05</v>
      </c>
      <c r="M24" s="29">
        <f t="shared" si="14"/>
        <v>418338.27749999997</v>
      </c>
      <c r="N24" s="25"/>
    </row>
    <row r="25" spans="1:14" s="26" customFormat="1" ht="12" customHeight="1">
      <c r="A25" s="51"/>
      <c r="B25" s="53" t="s">
        <v>149</v>
      </c>
      <c r="C25" s="29">
        <f>C389</f>
        <v>0</v>
      </c>
      <c r="D25" s="317">
        <f>D389</f>
        <v>10130</v>
      </c>
      <c r="E25" s="29">
        <f>E389</f>
        <v>5328.21</v>
      </c>
      <c r="F25" s="307">
        <f t="shared" si="9"/>
        <v>7.8010717266218652E-2</v>
      </c>
      <c r="G25" s="329">
        <f t="shared" ref="G25:M25" si="15">G389</f>
        <v>68301</v>
      </c>
      <c r="H25" s="279">
        <f t="shared" si="15"/>
        <v>57830.537499999999</v>
      </c>
      <c r="I25" s="198">
        <f t="shared" si="11"/>
        <v>-10470.462500000001</v>
      </c>
      <c r="J25" s="29">
        <f t="shared" si="15"/>
        <v>75570.627374999996</v>
      </c>
      <c r="K25" s="29">
        <f t="shared" si="15"/>
        <v>83529.511930000008</v>
      </c>
      <c r="L25" s="29">
        <f t="shared" si="15"/>
        <v>97202.096851374998</v>
      </c>
      <c r="M25" s="29">
        <f t="shared" si="15"/>
        <v>111471.8239484267</v>
      </c>
      <c r="N25" s="25"/>
    </row>
    <row r="26" spans="1:14" s="26" customFormat="1" ht="12" customHeight="1">
      <c r="A26" s="51"/>
      <c r="B26" s="53" t="s">
        <v>137</v>
      </c>
      <c r="C26" s="29">
        <f>C458</f>
        <v>0</v>
      </c>
      <c r="D26" s="317">
        <f>D458</f>
        <v>0</v>
      </c>
      <c r="E26" s="29">
        <f>E458</f>
        <v>28444.75</v>
      </c>
      <c r="F26" s="307">
        <f t="shared" si="9"/>
        <v>0.12709897229669348</v>
      </c>
      <c r="G26" s="329">
        <f t="shared" ref="G26:M26" si="16">G458</f>
        <v>223800</v>
      </c>
      <c r="H26" s="279">
        <f t="shared" si="16"/>
        <v>168160</v>
      </c>
      <c r="I26" s="198">
        <f t="shared" si="11"/>
        <v>-55640</v>
      </c>
      <c r="J26" s="29">
        <f t="shared" si="16"/>
        <v>211694.16666666663</v>
      </c>
      <c r="K26" s="29">
        <f t="shared" si="16"/>
        <v>282055</v>
      </c>
      <c r="L26" s="29">
        <f t="shared" si="16"/>
        <v>345495</v>
      </c>
      <c r="M26" s="29">
        <f t="shared" si="16"/>
        <v>408435</v>
      </c>
      <c r="N26" s="25"/>
    </row>
    <row r="27" spans="1:14" s="26" customFormat="1" ht="12" customHeight="1">
      <c r="A27" s="51"/>
      <c r="B27" s="53" t="s">
        <v>159</v>
      </c>
      <c r="C27" s="29">
        <f>C473</f>
        <v>0</v>
      </c>
      <c r="D27" s="317">
        <f>D473</f>
        <v>0</v>
      </c>
      <c r="E27" s="29">
        <f>E473</f>
        <v>0</v>
      </c>
      <c r="F27" s="307" t="str">
        <f t="shared" si="9"/>
        <v/>
      </c>
      <c r="G27" s="329">
        <f t="shared" ref="G27:M27" si="17">G473</f>
        <v>0</v>
      </c>
      <c r="H27" s="279">
        <f t="shared" si="17"/>
        <v>4166.6666666666697</v>
      </c>
      <c r="I27" s="198">
        <f t="shared" si="11"/>
        <v>4166.6666666666697</v>
      </c>
      <c r="J27" s="29">
        <f t="shared" si="17"/>
        <v>8333.3333333333303</v>
      </c>
      <c r="K27" s="29">
        <f t="shared" si="17"/>
        <v>8333.3333333333303</v>
      </c>
      <c r="L27" s="29">
        <f t="shared" si="17"/>
        <v>8333.3333333333303</v>
      </c>
      <c r="M27" s="29">
        <f t="shared" si="17"/>
        <v>8333.3333333333303</v>
      </c>
      <c r="N27" s="25"/>
    </row>
    <row r="28" spans="1:14" s="26" customFormat="1" ht="12" customHeight="1">
      <c r="A28" s="51"/>
      <c r="B28" s="53" t="s">
        <v>150</v>
      </c>
      <c r="C28" s="29">
        <f>C493</f>
        <v>0</v>
      </c>
      <c r="D28" s="317">
        <f>D493</f>
        <v>144.16</v>
      </c>
      <c r="E28" s="29">
        <f>E493</f>
        <v>29.98</v>
      </c>
      <c r="F28" s="307">
        <f t="shared" si="9"/>
        <v>0.11992</v>
      </c>
      <c r="G28" s="329">
        <f t="shared" ref="G28:M28" si="18">G493</f>
        <v>250</v>
      </c>
      <c r="H28" s="279">
        <f t="shared" si="18"/>
        <v>25250</v>
      </c>
      <c r="I28" s="198">
        <f t="shared" si="11"/>
        <v>25000</v>
      </c>
      <c r="J28" s="29">
        <f t="shared" si="18"/>
        <v>20250</v>
      </c>
      <c r="K28" s="29">
        <f t="shared" si="18"/>
        <v>15250</v>
      </c>
      <c r="L28" s="29">
        <f t="shared" si="18"/>
        <v>15250</v>
      </c>
      <c r="M28" s="29">
        <f t="shared" si="18"/>
        <v>15250</v>
      </c>
      <c r="N28" s="25"/>
    </row>
    <row r="29" spans="1:14" s="26" customFormat="1" ht="12" hidden="1" customHeight="1">
      <c r="A29" s="51"/>
      <c r="B29" s="53" t="s">
        <v>151</v>
      </c>
      <c r="C29" s="29">
        <f>C502</f>
        <v>0</v>
      </c>
      <c r="D29" s="317">
        <f>D502</f>
        <v>0</v>
      </c>
      <c r="E29" s="29">
        <f>E502</f>
        <v>0</v>
      </c>
      <c r="F29" s="307" t="str">
        <f t="shared" si="9"/>
        <v/>
      </c>
      <c r="G29" s="329">
        <f>G502</f>
        <v>0</v>
      </c>
      <c r="H29" s="279">
        <f t="shared" ref="H29:M29" si="19">H502</f>
        <v>0</v>
      </c>
      <c r="I29" s="29">
        <f t="shared" si="19"/>
        <v>0</v>
      </c>
      <c r="J29" s="29">
        <f t="shared" si="19"/>
        <v>0</v>
      </c>
      <c r="K29" s="29">
        <f t="shared" si="19"/>
        <v>0</v>
      </c>
      <c r="L29" s="29">
        <f t="shared" si="19"/>
        <v>0</v>
      </c>
      <c r="M29" s="29">
        <f t="shared" si="19"/>
        <v>0</v>
      </c>
      <c r="N29" s="25"/>
    </row>
    <row r="30" spans="1:14" s="27" customFormat="1" ht="12" customHeight="1">
      <c r="A30" s="52"/>
      <c r="B30" s="334" t="s">
        <v>4</v>
      </c>
      <c r="C30" s="310">
        <f>SUM(C21:C29)</f>
        <v>0</v>
      </c>
      <c r="D30" s="314">
        <f>SUM(D21:D29)</f>
        <v>82641.240000000005</v>
      </c>
      <c r="E30" s="310">
        <f>SUM(E21:E29)</f>
        <v>128863.58</v>
      </c>
      <c r="F30" s="315">
        <f t="shared" si="9"/>
        <v>0.23723545419422987</v>
      </c>
      <c r="G30" s="291">
        <f t="shared" ref="G30:M30" si="20">SUM(G21:G29)</f>
        <v>543188.53999999748</v>
      </c>
      <c r="H30" s="310">
        <f t="shared" si="20"/>
        <v>1406193.5170270104</v>
      </c>
      <c r="I30" s="310">
        <f t="shared" si="20"/>
        <v>863004.97702701273</v>
      </c>
      <c r="J30" s="310">
        <f t="shared" si="20"/>
        <v>1920056.2394416665</v>
      </c>
      <c r="K30" s="310">
        <f t="shared" si="20"/>
        <v>2658035.5232726918</v>
      </c>
      <c r="L30" s="310">
        <f t="shared" si="20"/>
        <v>3339228.0381888212</v>
      </c>
      <c r="M30" s="310">
        <f t="shared" si="20"/>
        <v>3960819.6473376015</v>
      </c>
      <c r="N30" s="33"/>
    </row>
    <row r="31" spans="1:14" s="26" customFormat="1" ht="12" customHeight="1">
      <c r="A31" s="51"/>
      <c r="C31" s="29"/>
      <c r="D31" s="317"/>
      <c r="E31" s="29"/>
      <c r="F31" s="303"/>
      <c r="G31" s="329"/>
      <c r="H31" s="279"/>
      <c r="I31" s="198"/>
      <c r="J31" s="29"/>
      <c r="K31" s="29"/>
      <c r="L31" s="29"/>
      <c r="M31" s="29"/>
      <c r="N31" s="25"/>
    </row>
    <row r="32" spans="1:14" s="26" customFormat="1" ht="12" customHeight="1" thickBot="1">
      <c r="A32" s="332" t="s">
        <v>5</v>
      </c>
      <c r="B32" s="298"/>
      <c r="C32" s="309">
        <f t="shared" ref="C32" si="21">C18-C30</f>
        <v>0</v>
      </c>
      <c r="D32" s="318">
        <f t="shared" ref="D32:E32" si="22">D18-D30</f>
        <v>97901.2</v>
      </c>
      <c r="E32" s="309">
        <f t="shared" si="22"/>
        <v>15518.099999999991</v>
      </c>
      <c r="F32" s="328"/>
      <c r="G32" s="309">
        <f t="shared" ref="G32:M32" si="23">G18-G30</f>
        <v>-25296.579999997455</v>
      </c>
      <c r="H32" s="309">
        <f t="shared" si="23"/>
        <v>27569.012972989585</v>
      </c>
      <c r="I32" s="333">
        <f t="shared" ref="I32" si="24">H32-G32</f>
        <v>52865.59297298704</v>
      </c>
      <c r="J32" s="309">
        <f t="shared" si="23"/>
        <v>50330.550558333518</v>
      </c>
      <c r="K32" s="309">
        <f t="shared" si="23"/>
        <v>18374.431127308402</v>
      </c>
      <c r="L32" s="309">
        <f t="shared" si="23"/>
        <v>66459.553671178874</v>
      </c>
      <c r="M32" s="309">
        <f t="shared" si="23"/>
        <v>201316.04509903863</v>
      </c>
      <c r="N32" s="25"/>
    </row>
    <row r="33" spans="1:14" s="26" customFormat="1" ht="12" customHeight="1" thickTop="1">
      <c r="A33" s="51"/>
      <c r="C33" s="29"/>
      <c r="D33" s="317"/>
      <c r="E33" s="29"/>
      <c r="F33" s="292"/>
      <c r="G33" s="329"/>
      <c r="H33" s="279"/>
      <c r="I33" s="198"/>
      <c r="J33" s="29"/>
      <c r="K33" s="29"/>
      <c r="L33" s="29"/>
      <c r="M33" s="29"/>
      <c r="N33" s="25"/>
    </row>
    <row r="34" spans="1:14" s="26" customFormat="1" ht="12" customHeight="1">
      <c r="A34" s="30" t="s">
        <v>6</v>
      </c>
      <c r="C34" s="31"/>
      <c r="D34" s="316"/>
      <c r="E34" s="31"/>
      <c r="F34" s="313"/>
      <c r="G34" s="329"/>
      <c r="H34" s="279"/>
      <c r="I34" s="198"/>
      <c r="J34" s="29"/>
      <c r="K34" s="29"/>
      <c r="L34" s="29"/>
      <c r="M34" s="29"/>
      <c r="N34" s="25"/>
    </row>
    <row r="35" spans="1:14" s="26" customFormat="1" ht="12" customHeight="1">
      <c r="A35" s="51"/>
      <c r="B35" s="28" t="s">
        <v>7</v>
      </c>
      <c r="C35" s="31">
        <v>0</v>
      </c>
      <c r="D35" s="316">
        <v>0</v>
      </c>
      <c r="E35" s="31">
        <v>0</v>
      </c>
      <c r="F35" s="313"/>
      <c r="G35" s="329">
        <v>97061.2</v>
      </c>
      <c r="H35" s="279">
        <f>G40</f>
        <v>71764.620000002542</v>
      </c>
      <c r="I35" s="198"/>
      <c r="J35" s="29">
        <f>H40</f>
        <v>99333.632972992127</v>
      </c>
      <c r="K35" s="29">
        <f t="shared" ref="K35:M35" si="25">J40</f>
        <v>149664.18353132566</v>
      </c>
      <c r="L35" s="29">
        <f t="shared" si="25"/>
        <v>168038.61465863406</v>
      </c>
      <c r="M35" s="29">
        <f t="shared" si="25"/>
        <v>234498.16832981294</v>
      </c>
      <c r="N35" s="25"/>
    </row>
    <row r="36" spans="1:14" s="26" customFormat="1" ht="12" customHeight="1">
      <c r="A36" s="30"/>
      <c r="B36" s="28" t="s">
        <v>8</v>
      </c>
      <c r="C36" s="31"/>
      <c r="D36" s="316"/>
      <c r="E36" s="31"/>
      <c r="F36" s="313"/>
      <c r="G36" s="329"/>
      <c r="H36" s="279"/>
      <c r="I36" s="198"/>
      <c r="J36" s="29"/>
      <c r="K36" s="29"/>
      <c r="L36" s="29"/>
      <c r="M36" s="29"/>
      <c r="N36" s="25"/>
    </row>
    <row r="37" spans="1:14" s="26" customFormat="1" ht="12" customHeight="1">
      <c r="A37" s="51"/>
      <c r="B37" s="28" t="s">
        <v>9</v>
      </c>
      <c r="C37" s="29">
        <f>C40-C38</f>
        <v>-840</v>
      </c>
      <c r="D37" s="317">
        <f>D40-D38</f>
        <v>-840</v>
      </c>
      <c r="E37" s="29">
        <f t="shared" ref="E37" si="26">SUM(E35:E36)</f>
        <v>0</v>
      </c>
      <c r="F37" s="307"/>
      <c r="G37" s="329">
        <f t="shared" ref="G37:M37" si="27">SUM(G35:G36)</f>
        <v>97061.2</v>
      </c>
      <c r="H37" s="279">
        <f t="shared" si="27"/>
        <v>71764.620000002542</v>
      </c>
      <c r="I37" s="198"/>
      <c r="J37" s="29">
        <f t="shared" si="27"/>
        <v>99333.632972992127</v>
      </c>
      <c r="K37" s="29">
        <f t="shared" si="27"/>
        <v>149664.18353132566</v>
      </c>
      <c r="L37" s="29">
        <f t="shared" si="27"/>
        <v>168038.61465863406</v>
      </c>
      <c r="M37" s="29">
        <f t="shared" si="27"/>
        <v>234498.16832981294</v>
      </c>
      <c r="N37" s="25"/>
    </row>
    <row r="38" spans="1:14" s="26" customFormat="1" ht="12" customHeight="1">
      <c r="A38" s="51"/>
      <c r="B38" s="28" t="s">
        <v>5</v>
      </c>
      <c r="C38" s="29">
        <f>+C32</f>
        <v>0</v>
      </c>
      <c r="D38" s="317">
        <f>+D32</f>
        <v>97901.2</v>
      </c>
      <c r="E38" s="29">
        <f>+E32</f>
        <v>15518.099999999991</v>
      </c>
      <c r="F38" s="307"/>
      <c r="G38" s="329">
        <f t="shared" ref="G38:M38" si="28">+G32</f>
        <v>-25296.579999997455</v>
      </c>
      <c r="H38" s="279">
        <f t="shared" si="28"/>
        <v>27569.012972989585</v>
      </c>
      <c r="I38" s="198"/>
      <c r="J38" s="29">
        <f t="shared" si="28"/>
        <v>50330.550558333518</v>
      </c>
      <c r="K38" s="29">
        <f t="shared" si="28"/>
        <v>18374.431127308402</v>
      </c>
      <c r="L38" s="29">
        <f t="shared" si="28"/>
        <v>66459.553671178874</v>
      </c>
      <c r="M38" s="29">
        <f t="shared" si="28"/>
        <v>201316.04509903863</v>
      </c>
      <c r="N38" s="25"/>
    </row>
    <row r="39" spans="1:14" s="26" customFormat="1" ht="12" customHeight="1">
      <c r="A39" s="51"/>
      <c r="B39" s="28"/>
      <c r="C39" s="29"/>
      <c r="D39" s="317"/>
      <c r="E39" s="29"/>
      <c r="F39" s="303"/>
      <c r="G39" s="329"/>
      <c r="H39" s="279"/>
      <c r="I39" s="198"/>
      <c r="J39" s="29"/>
      <c r="K39" s="29"/>
      <c r="L39" s="29"/>
      <c r="M39" s="29"/>
      <c r="N39" s="25"/>
    </row>
    <row r="40" spans="1:14" s="26" customFormat="1" ht="12" customHeight="1" thickBot="1">
      <c r="A40" s="332" t="s">
        <v>10</v>
      </c>
      <c r="B40" s="298"/>
      <c r="C40" s="309">
        <f>D37</f>
        <v>-840</v>
      </c>
      <c r="D40" s="318">
        <f>G37</f>
        <v>97061.2</v>
      </c>
      <c r="E40" s="309">
        <f>E37+E38</f>
        <v>15518.099999999991</v>
      </c>
      <c r="F40" s="328"/>
      <c r="G40" s="309">
        <f t="shared" ref="G40:M40" si="29">G37+G38</f>
        <v>71764.620000002542</v>
      </c>
      <c r="H40" s="309">
        <f t="shared" si="29"/>
        <v>99333.632972992127</v>
      </c>
      <c r="I40" s="333"/>
      <c r="J40" s="309">
        <f t="shared" si="29"/>
        <v>149664.18353132566</v>
      </c>
      <c r="K40" s="309">
        <f t="shared" si="29"/>
        <v>168038.61465863406</v>
      </c>
      <c r="L40" s="309">
        <f t="shared" si="29"/>
        <v>234498.16832981294</v>
      </c>
      <c r="M40" s="309">
        <f t="shared" si="29"/>
        <v>435814.21342885157</v>
      </c>
      <c r="N40" s="25"/>
    </row>
    <row r="41" spans="1:14" s="26" customFormat="1" ht="12" customHeight="1" thickTop="1">
      <c r="A41" s="51"/>
      <c r="B41" s="28"/>
      <c r="D41" s="261"/>
      <c r="E41" s="342"/>
      <c r="F41" s="292"/>
      <c r="G41" s="261"/>
      <c r="H41" s="278"/>
      <c r="I41" s="197"/>
      <c r="N41" s="25"/>
    </row>
    <row r="42" spans="1:14" s="26" customFormat="1" ht="12" customHeight="1">
      <c r="A42" s="50" t="s">
        <v>160</v>
      </c>
      <c r="B42" s="28"/>
      <c r="C42" s="329"/>
      <c r="D42" s="329"/>
      <c r="E42" s="262"/>
      <c r="F42" s="307"/>
      <c r="G42" s="329" t="str">
        <f t="shared" ref="G42:M42" si="30">IFERROR(G18/G68,"")</f>
        <v/>
      </c>
      <c r="H42" s="279">
        <f t="shared" si="30"/>
        <v>8850.3859876543211</v>
      </c>
      <c r="I42" s="29">
        <f t="shared" si="30"/>
        <v>5653.5220370370371</v>
      </c>
      <c r="J42" s="29">
        <f t="shared" si="30"/>
        <v>8108.5876131687246</v>
      </c>
      <c r="K42" s="29">
        <f t="shared" si="30"/>
        <v>8260.5245506172851</v>
      </c>
      <c r="L42" s="29">
        <f t="shared" si="30"/>
        <v>8409.1051650864192</v>
      </c>
      <c r="M42" s="29">
        <f t="shared" si="30"/>
        <v>8564.0652107749793</v>
      </c>
      <c r="N42" s="25"/>
    </row>
    <row r="43" spans="1:14" s="26" customFormat="1" ht="12" customHeight="1">
      <c r="A43" s="50" t="s">
        <v>161</v>
      </c>
      <c r="B43" s="28"/>
      <c r="C43" s="329"/>
      <c r="D43" s="329"/>
      <c r="E43" s="262"/>
      <c r="F43" s="307"/>
      <c r="G43" s="329" t="str">
        <f t="shared" ref="G43:M43" si="31">IFERROR(G30/G68,"")</f>
        <v/>
      </c>
      <c r="H43" s="279">
        <f t="shared" si="31"/>
        <v>8680.206895228459</v>
      </c>
      <c r="I43" s="29">
        <f t="shared" si="31"/>
        <v>5327.1912162161279</v>
      </c>
      <c r="J43" s="29">
        <f t="shared" si="31"/>
        <v>7901.4660059327844</v>
      </c>
      <c r="K43" s="29">
        <f t="shared" si="31"/>
        <v>8203.8133434342344</v>
      </c>
      <c r="L43" s="29">
        <f t="shared" si="31"/>
        <v>8245.007501700793</v>
      </c>
      <c r="M43" s="29">
        <f t="shared" si="31"/>
        <v>8149.834665303707</v>
      </c>
      <c r="N43" s="25"/>
    </row>
    <row r="44" spans="1:14" s="26" customFormat="1" ht="12" customHeight="1">
      <c r="A44" s="50" t="s">
        <v>162</v>
      </c>
      <c r="B44" s="28"/>
      <c r="C44" s="329"/>
      <c r="D44" s="329"/>
      <c r="E44" s="262"/>
      <c r="F44" s="307"/>
      <c r="G44" s="329" t="str">
        <f t="shared" ref="G44:M44" si="32">IFERROR(G32/G68,"")</f>
        <v/>
      </c>
      <c r="H44" s="279">
        <f t="shared" si="32"/>
        <v>170.17909242586163</v>
      </c>
      <c r="I44" s="29">
        <f t="shared" si="32"/>
        <v>326.33082082090766</v>
      </c>
      <c r="J44" s="29">
        <f t="shared" si="32"/>
        <v>207.12160723594042</v>
      </c>
      <c r="K44" s="29">
        <f t="shared" si="32"/>
        <v>56.711207183050625</v>
      </c>
      <c r="L44" s="29">
        <f t="shared" si="32"/>
        <v>164.09766338562684</v>
      </c>
      <c r="M44" s="29">
        <f t="shared" si="32"/>
        <v>414.23054547127288</v>
      </c>
      <c r="N44" s="25"/>
    </row>
    <row r="45" spans="1:14" s="26" customFormat="1" ht="12" customHeight="1">
      <c r="A45" s="50" t="s">
        <v>38</v>
      </c>
      <c r="B45" s="28"/>
      <c r="C45" s="294" t="str">
        <f>IFERROR(C40/C32,"")</f>
        <v/>
      </c>
      <c r="D45" s="294">
        <f>IFERROR(D40/D32,"")</f>
        <v>0.99141992130842116</v>
      </c>
      <c r="E45" s="343">
        <f>IFERROR(E40/E32,"")</f>
        <v>1</v>
      </c>
      <c r="F45" s="307"/>
      <c r="G45" s="294">
        <f>IFERROR(G40/G30,"")</f>
        <v>0.13211733075223361</v>
      </c>
      <c r="H45" s="280">
        <f t="shared" ref="H45:M45" si="33">IFERROR(H40/H30,"")</f>
        <v>7.0640087420545339E-2</v>
      </c>
      <c r="I45" s="199"/>
      <c r="J45" s="38">
        <f t="shared" si="33"/>
        <v>7.7947812390561297E-2</v>
      </c>
      <c r="K45" s="38">
        <f t="shared" si="33"/>
        <v>6.3219100417340329E-2</v>
      </c>
      <c r="L45" s="38">
        <f t="shared" si="33"/>
        <v>7.0225263338709695E-2</v>
      </c>
      <c r="M45" s="38">
        <f t="shared" si="33"/>
        <v>0.11003131983598365</v>
      </c>
      <c r="N45" s="25"/>
    </row>
    <row r="46" spans="1:14" s="26" customFormat="1" ht="12" customHeight="1">
      <c r="A46" s="51"/>
      <c r="B46" s="28"/>
      <c r="C46" s="261"/>
      <c r="D46" s="261"/>
      <c r="E46" s="262"/>
      <c r="F46" s="307"/>
      <c r="G46" s="261"/>
      <c r="H46" s="278"/>
      <c r="I46" s="197"/>
      <c r="N46" s="25"/>
    </row>
    <row r="47" spans="1:14" s="26" customFormat="1" ht="12" customHeight="1">
      <c r="A47" s="52" t="s">
        <v>27</v>
      </c>
      <c r="C47" s="261"/>
      <c r="D47" s="261"/>
      <c r="E47" s="262"/>
      <c r="F47" s="307"/>
      <c r="G47" s="261"/>
      <c r="H47" s="278"/>
      <c r="I47" s="197"/>
      <c r="N47" s="25"/>
    </row>
    <row r="48" spans="1:14" ht="12" customHeight="1">
      <c r="A48" s="52"/>
      <c r="B48" s="29"/>
      <c r="C48" s="308"/>
      <c r="D48" s="308"/>
      <c r="E48" s="344"/>
      <c r="F48" s="299"/>
      <c r="G48" s="308"/>
      <c r="H48" s="19"/>
      <c r="N48" s="25"/>
    </row>
    <row r="49" spans="1:14" ht="12" customHeight="1">
      <c r="A49" s="39" t="s">
        <v>11</v>
      </c>
      <c r="B49" s="29"/>
      <c r="C49" s="308"/>
      <c r="D49" s="308"/>
      <c r="E49" s="344"/>
      <c r="F49" s="299"/>
      <c r="G49" s="308"/>
      <c r="H49" s="19"/>
      <c r="N49" s="25"/>
    </row>
    <row r="50" spans="1:14" ht="12" customHeight="1">
      <c r="A50" s="39"/>
      <c r="B50" s="34" t="s">
        <v>12</v>
      </c>
      <c r="C50" s="311"/>
      <c r="D50" s="311"/>
      <c r="E50" s="344"/>
      <c r="F50" s="299"/>
      <c r="G50" s="311">
        <v>0</v>
      </c>
      <c r="H50" s="281">
        <v>81</v>
      </c>
      <c r="I50" s="201">
        <f t="shared" ref="I50:I62" si="34">H50-G50</f>
        <v>81</v>
      </c>
      <c r="J50" s="35">
        <v>81</v>
      </c>
      <c r="K50" s="35">
        <v>81</v>
      </c>
      <c r="L50" s="35">
        <v>81</v>
      </c>
      <c r="M50" s="35">
        <v>81</v>
      </c>
      <c r="N50" s="25"/>
    </row>
    <row r="51" spans="1:14" ht="12" customHeight="1">
      <c r="A51" s="39"/>
      <c r="B51" s="34">
        <v>1</v>
      </c>
      <c r="C51" s="311"/>
      <c r="D51" s="311"/>
      <c r="E51" s="344"/>
      <c r="F51" s="299"/>
      <c r="G51" s="311">
        <v>0</v>
      </c>
      <c r="H51" s="281">
        <v>81</v>
      </c>
      <c r="I51" s="201">
        <f t="shared" si="34"/>
        <v>81</v>
      </c>
      <c r="J51" s="35">
        <v>81</v>
      </c>
      <c r="K51" s="35">
        <v>81</v>
      </c>
      <c r="L51" s="35">
        <v>81</v>
      </c>
      <c r="M51" s="35">
        <v>81</v>
      </c>
      <c r="N51" s="25"/>
    </row>
    <row r="52" spans="1:14" ht="12" customHeight="1">
      <c r="A52" s="39"/>
      <c r="B52" s="34">
        <v>2</v>
      </c>
      <c r="C52" s="311"/>
      <c r="D52" s="311"/>
      <c r="E52" s="344"/>
      <c r="F52" s="299"/>
      <c r="G52" s="311">
        <v>0</v>
      </c>
      <c r="H52" s="281">
        <v>0</v>
      </c>
      <c r="I52" s="201">
        <f t="shared" si="34"/>
        <v>0</v>
      </c>
      <c r="J52" s="35">
        <v>81</v>
      </c>
      <c r="K52" s="35">
        <v>81</v>
      </c>
      <c r="L52" s="35">
        <v>81</v>
      </c>
      <c r="M52" s="35">
        <v>81</v>
      </c>
      <c r="N52" s="25"/>
    </row>
    <row r="53" spans="1:14" ht="12" customHeight="1">
      <c r="A53" s="39"/>
      <c r="B53" s="34">
        <v>3</v>
      </c>
      <c r="C53" s="311"/>
      <c r="D53" s="311"/>
      <c r="E53" s="344"/>
      <c r="F53" s="299"/>
      <c r="G53" s="311">
        <v>0</v>
      </c>
      <c r="H53" s="281">
        <v>0</v>
      </c>
      <c r="I53" s="201">
        <f t="shared" si="34"/>
        <v>0</v>
      </c>
      <c r="J53" s="35">
        <v>0</v>
      </c>
      <c r="K53" s="35">
        <v>81</v>
      </c>
      <c r="L53" s="35">
        <v>81</v>
      </c>
      <c r="M53" s="35">
        <v>81</v>
      </c>
      <c r="N53" s="25"/>
    </row>
    <row r="54" spans="1:14" ht="12" customHeight="1">
      <c r="A54" s="39"/>
      <c r="B54" s="34">
        <v>4</v>
      </c>
      <c r="C54" s="311"/>
      <c r="D54" s="311"/>
      <c r="E54" s="344"/>
      <c r="F54" s="299"/>
      <c r="G54" s="311">
        <v>0</v>
      </c>
      <c r="H54" s="281">
        <v>0</v>
      </c>
      <c r="I54" s="201">
        <f t="shared" si="34"/>
        <v>0</v>
      </c>
      <c r="J54" s="35">
        <v>0</v>
      </c>
      <c r="K54" s="35">
        <v>0</v>
      </c>
      <c r="L54" s="35">
        <v>81</v>
      </c>
      <c r="M54" s="35">
        <v>81</v>
      </c>
      <c r="N54" s="25"/>
    </row>
    <row r="55" spans="1:14" ht="12" customHeight="1">
      <c r="A55" s="39"/>
      <c r="B55" s="34">
        <v>5</v>
      </c>
      <c r="C55" s="311"/>
      <c r="D55" s="311"/>
      <c r="E55" s="344"/>
      <c r="F55" s="299"/>
      <c r="G55" s="311">
        <v>0</v>
      </c>
      <c r="H55" s="281">
        <v>0</v>
      </c>
      <c r="I55" s="201">
        <f t="shared" si="34"/>
        <v>0</v>
      </c>
      <c r="J55" s="35">
        <v>0</v>
      </c>
      <c r="K55" s="35">
        <v>0</v>
      </c>
      <c r="L55" s="35">
        <v>0</v>
      </c>
      <c r="M55" s="35">
        <v>81</v>
      </c>
      <c r="N55" s="25"/>
    </row>
    <row r="56" spans="1:14" ht="12" hidden="1" customHeight="1">
      <c r="A56" s="39"/>
      <c r="B56" s="34">
        <v>6</v>
      </c>
      <c r="C56" s="311"/>
      <c r="D56" s="311"/>
      <c r="E56" s="344"/>
      <c r="F56" s="299"/>
      <c r="G56" s="311">
        <v>0</v>
      </c>
      <c r="H56" s="281">
        <v>0</v>
      </c>
      <c r="I56" s="201">
        <f t="shared" si="34"/>
        <v>0</v>
      </c>
      <c r="J56" s="35">
        <v>0</v>
      </c>
      <c r="K56" s="35">
        <v>0</v>
      </c>
      <c r="L56" s="35">
        <v>0</v>
      </c>
      <c r="M56" s="35">
        <v>0</v>
      </c>
      <c r="N56" s="25"/>
    </row>
    <row r="57" spans="1:14" ht="12" hidden="1" customHeight="1">
      <c r="A57" s="39"/>
      <c r="B57" s="34">
        <v>7</v>
      </c>
      <c r="C57" s="311"/>
      <c r="D57" s="311"/>
      <c r="E57" s="344"/>
      <c r="F57" s="299"/>
      <c r="G57" s="311">
        <v>0</v>
      </c>
      <c r="H57" s="281">
        <v>0</v>
      </c>
      <c r="I57" s="201">
        <f t="shared" si="34"/>
        <v>0</v>
      </c>
      <c r="J57" s="35">
        <v>0</v>
      </c>
      <c r="K57" s="35">
        <v>0</v>
      </c>
      <c r="L57" s="35">
        <v>0</v>
      </c>
      <c r="M57" s="35">
        <v>0</v>
      </c>
      <c r="N57" s="25"/>
    </row>
    <row r="58" spans="1:14" ht="12" hidden="1" customHeight="1">
      <c r="A58" s="39"/>
      <c r="B58" s="34">
        <v>8</v>
      </c>
      <c r="C58" s="311"/>
      <c r="D58" s="311"/>
      <c r="E58" s="344"/>
      <c r="F58" s="299"/>
      <c r="G58" s="311">
        <v>0</v>
      </c>
      <c r="H58" s="281">
        <v>0</v>
      </c>
      <c r="I58" s="201">
        <f t="shared" si="34"/>
        <v>0</v>
      </c>
      <c r="J58" s="35">
        <v>0</v>
      </c>
      <c r="K58" s="35">
        <v>0</v>
      </c>
      <c r="L58" s="35">
        <v>0</v>
      </c>
      <c r="M58" s="35">
        <v>0</v>
      </c>
      <c r="N58" s="25"/>
    </row>
    <row r="59" spans="1:14" ht="12" hidden="1" customHeight="1">
      <c r="A59" s="39"/>
      <c r="B59" s="34">
        <v>9</v>
      </c>
      <c r="C59" s="311"/>
      <c r="D59" s="311"/>
      <c r="E59" s="344"/>
      <c r="F59" s="299"/>
      <c r="G59" s="311">
        <v>0</v>
      </c>
      <c r="H59" s="281">
        <v>0</v>
      </c>
      <c r="I59" s="201">
        <f t="shared" si="34"/>
        <v>0</v>
      </c>
      <c r="J59" s="35">
        <v>0</v>
      </c>
      <c r="K59" s="35">
        <v>0</v>
      </c>
      <c r="L59" s="35">
        <v>0</v>
      </c>
      <c r="M59" s="35">
        <v>0</v>
      </c>
      <c r="N59" s="25"/>
    </row>
    <row r="60" spans="1:14" ht="12" hidden="1" customHeight="1">
      <c r="A60" s="39"/>
      <c r="B60" s="34">
        <v>10</v>
      </c>
      <c r="C60" s="311"/>
      <c r="D60" s="311"/>
      <c r="E60" s="344"/>
      <c r="F60" s="299"/>
      <c r="G60" s="311">
        <v>0</v>
      </c>
      <c r="H60" s="281">
        <v>0</v>
      </c>
      <c r="I60" s="201">
        <f t="shared" si="34"/>
        <v>0</v>
      </c>
      <c r="J60" s="35">
        <v>0</v>
      </c>
      <c r="K60" s="35">
        <v>0</v>
      </c>
      <c r="L60" s="35">
        <v>0</v>
      </c>
      <c r="M60" s="35">
        <v>0</v>
      </c>
      <c r="N60" s="25"/>
    </row>
    <row r="61" spans="1:14" ht="12" hidden="1" customHeight="1">
      <c r="A61" s="39"/>
      <c r="B61" s="34">
        <v>11</v>
      </c>
      <c r="C61" s="311"/>
      <c r="D61" s="311"/>
      <c r="E61" s="344"/>
      <c r="F61" s="299"/>
      <c r="G61" s="311">
        <v>0</v>
      </c>
      <c r="H61" s="281">
        <v>0</v>
      </c>
      <c r="I61" s="201">
        <f t="shared" si="34"/>
        <v>0</v>
      </c>
      <c r="J61" s="35">
        <v>0</v>
      </c>
      <c r="K61" s="35">
        <v>0</v>
      </c>
      <c r="L61" s="35">
        <v>0</v>
      </c>
      <c r="M61" s="35">
        <v>0</v>
      </c>
      <c r="N61" s="25"/>
    </row>
    <row r="62" spans="1:14" ht="12" hidden="1" customHeight="1">
      <c r="A62" s="39"/>
      <c r="B62" s="34">
        <v>12</v>
      </c>
      <c r="C62" s="311"/>
      <c r="D62" s="311"/>
      <c r="E62" s="344"/>
      <c r="F62" s="299"/>
      <c r="G62" s="311">
        <v>0</v>
      </c>
      <c r="H62" s="281">
        <v>0</v>
      </c>
      <c r="I62" s="201">
        <f t="shared" si="34"/>
        <v>0</v>
      </c>
      <c r="J62" s="35">
        <v>0</v>
      </c>
      <c r="K62" s="35">
        <v>0</v>
      </c>
      <c r="L62" s="35">
        <v>0</v>
      </c>
      <c r="M62" s="35">
        <v>0</v>
      </c>
      <c r="N62" s="25"/>
    </row>
    <row r="63" spans="1:14" s="21" customFormat="1" ht="12" customHeight="1">
      <c r="A63" s="39" t="s">
        <v>13</v>
      </c>
      <c r="C63" s="326"/>
      <c r="D63" s="326"/>
      <c r="E63" s="345"/>
      <c r="F63" s="304"/>
      <c r="G63" s="326"/>
      <c r="H63" s="282"/>
      <c r="I63" s="202"/>
      <c r="N63" s="33"/>
    </row>
    <row r="64" spans="1:14" ht="12" customHeight="1">
      <c r="B64" s="17" t="s">
        <v>14</v>
      </c>
      <c r="C64" s="311"/>
      <c r="D64" s="311"/>
      <c r="E64" s="344"/>
      <c r="F64" s="299"/>
      <c r="G64" s="311">
        <f t="shared" ref="G64:M64" si="35">SUM(G50:G53)</f>
        <v>0</v>
      </c>
      <c r="H64" s="281">
        <f t="shared" si="35"/>
        <v>162</v>
      </c>
      <c r="I64" s="201">
        <f t="shared" ref="I64:I68" si="36">H64-G64</f>
        <v>162</v>
      </c>
      <c r="J64" s="35">
        <f t="shared" si="35"/>
        <v>243</v>
      </c>
      <c r="K64" s="35">
        <f t="shared" si="35"/>
        <v>324</v>
      </c>
      <c r="L64" s="35">
        <f t="shared" si="35"/>
        <v>324</v>
      </c>
      <c r="M64" s="35">
        <f t="shared" si="35"/>
        <v>324</v>
      </c>
      <c r="N64" s="25"/>
    </row>
    <row r="65" spans="1:14" ht="12" customHeight="1">
      <c r="B65" s="17" t="s">
        <v>15</v>
      </c>
      <c r="C65" s="311"/>
      <c r="D65" s="311"/>
      <c r="E65" s="344"/>
      <c r="F65" s="299"/>
      <c r="G65" s="311">
        <f t="shared" ref="G65:M65" si="37">SUM(G54:G56)</f>
        <v>0</v>
      </c>
      <c r="H65" s="281">
        <f t="shared" si="37"/>
        <v>0</v>
      </c>
      <c r="I65" s="201">
        <f t="shared" si="36"/>
        <v>0</v>
      </c>
      <c r="J65" s="35">
        <f t="shared" si="37"/>
        <v>0</v>
      </c>
      <c r="K65" s="35">
        <f t="shared" si="37"/>
        <v>0</v>
      </c>
      <c r="L65" s="35">
        <f t="shared" si="37"/>
        <v>81</v>
      </c>
      <c r="M65" s="35">
        <f t="shared" si="37"/>
        <v>162</v>
      </c>
      <c r="N65" s="25"/>
    </row>
    <row r="66" spans="1:14" ht="12" hidden="1" customHeight="1">
      <c r="B66" s="17" t="s">
        <v>16</v>
      </c>
      <c r="C66" s="311"/>
      <c r="D66" s="311"/>
      <c r="E66" s="344"/>
      <c r="F66" s="299"/>
      <c r="G66" s="311">
        <f t="shared" ref="G66:M66" si="38">SUM(G57:G58)</f>
        <v>0</v>
      </c>
      <c r="H66" s="281">
        <f t="shared" si="38"/>
        <v>0</v>
      </c>
      <c r="I66" s="201">
        <f t="shared" si="36"/>
        <v>0</v>
      </c>
      <c r="J66" s="35">
        <f t="shared" si="38"/>
        <v>0</v>
      </c>
      <c r="K66" s="35">
        <f t="shared" si="38"/>
        <v>0</v>
      </c>
      <c r="L66" s="35">
        <f t="shared" si="38"/>
        <v>0</v>
      </c>
      <c r="M66" s="35">
        <f t="shared" si="38"/>
        <v>0</v>
      </c>
      <c r="N66" s="25"/>
    </row>
    <row r="67" spans="1:14" ht="12" hidden="1" customHeight="1">
      <c r="B67" s="17" t="s">
        <v>17</v>
      </c>
      <c r="C67" s="311"/>
      <c r="D67" s="311"/>
      <c r="E67" s="344"/>
      <c r="F67" s="299"/>
      <c r="G67" s="311">
        <f t="shared" ref="G67:M67" si="39">SUM(G59:G62)</f>
        <v>0</v>
      </c>
      <c r="H67" s="281">
        <f t="shared" si="39"/>
        <v>0</v>
      </c>
      <c r="I67" s="201">
        <f t="shared" si="36"/>
        <v>0</v>
      </c>
      <c r="J67" s="35">
        <f t="shared" si="39"/>
        <v>0</v>
      </c>
      <c r="K67" s="35">
        <f t="shared" si="39"/>
        <v>0</v>
      </c>
      <c r="L67" s="35">
        <f t="shared" si="39"/>
        <v>0</v>
      </c>
      <c r="M67" s="35">
        <f t="shared" si="39"/>
        <v>0</v>
      </c>
      <c r="N67" s="25"/>
    </row>
    <row r="68" spans="1:14" s="21" customFormat="1" ht="12" customHeight="1">
      <c r="A68" s="55" t="s">
        <v>153</v>
      </c>
      <c r="C68" s="302"/>
      <c r="D68" s="302"/>
      <c r="E68" s="345"/>
      <c r="F68" s="304"/>
      <c r="G68" s="302">
        <f t="shared" ref="G68:M68" si="40">SUM(G64:G67)</f>
        <v>0</v>
      </c>
      <c r="H68" s="283">
        <f t="shared" si="40"/>
        <v>162</v>
      </c>
      <c r="I68" s="201">
        <f t="shared" si="36"/>
        <v>162</v>
      </c>
      <c r="J68" s="36">
        <f t="shared" si="40"/>
        <v>243</v>
      </c>
      <c r="K68" s="36">
        <f t="shared" si="40"/>
        <v>324</v>
      </c>
      <c r="L68" s="36">
        <f t="shared" si="40"/>
        <v>405</v>
      </c>
      <c r="M68" s="36">
        <f t="shared" si="40"/>
        <v>486</v>
      </c>
      <c r="N68" s="33"/>
    </row>
    <row r="69" spans="1:14" s="26" customFormat="1" ht="12" hidden="1" customHeight="1" outlineLevel="1">
      <c r="A69" s="40"/>
      <c r="B69" s="17"/>
      <c r="C69" s="261"/>
      <c r="D69" s="261"/>
      <c r="E69" s="262"/>
      <c r="F69" s="307"/>
      <c r="G69" s="261"/>
      <c r="H69" s="278"/>
      <c r="I69" s="197"/>
      <c r="N69" s="25"/>
    </row>
    <row r="70" spans="1:14" s="26" customFormat="1" ht="12" hidden="1" customHeight="1" outlineLevel="1">
      <c r="A70" s="39" t="s">
        <v>18</v>
      </c>
      <c r="B70" s="17"/>
      <c r="C70" s="261"/>
      <c r="D70" s="261"/>
      <c r="E70" s="262"/>
      <c r="F70" s="307"/>
      <c r="G70" s="261"/>
      <c r="H70" s="278"/>
      <c r="I70" s="197"/>
      <c r="N70" s="25"/>
    </row>
    <row r="71" spans="1:14" s="26" customFormat="1" ht="12" hidden="1" customHeight="1" outlineLevel="1">
      <c r="A71" s="40"/>
      <c r="B71" s="56" t="s">
        <v>34</v>
      </c>
      <c r="C71" s="321"/>
      <c r="D71" s="321">
        <v>0</v>
      </c>
      <c r="E71" s="262"/>
      <c r="F71" s="307"/>
      <c r="G71" s="321">
        <v>0</v>
      </c>
      <c r="H71" s="284">
        <v>154</v>
      </c>
      <c r="I71" s="200">
        <f t="shared" ref="I71:I74" si="41">H71-G71</f>
        <v>154</v>
      </c>
      <c r="J71" s="37">
        <v>231</v>
      </c>
      <c r="K71" s="37">
        <v>308</v>
      </c>
      <c r="L71" s="37">
        <v>385</v>
      </c>
      <c r="M71" s="37">
        <v>462</v>
      </c>
      <c r="N71" s="25"/>
    </row>
    <row r="72" spans="1:14" s="26" customFormat="1" ht="12" hidden="1" customHeight="1" outlineLevel="1">
      <c r="A72" s="40"/>
      <c r="B72" s="56" t="s">
        <v>35</v>
      </c>
      <c r="C72" s="321"/>
      <c r="D72" s="321">
        <v>0</v>
      </c>
      <c r="E72" s="262"/>
      <c r="F72" s="307"/>
      <c r="G72" s="321">
        <v>0</v>
      </c>
      <c r="H72" s="284">
        <v>32</v>
      </c>
      <c r="I72" s="200">
        <f t="shared" si="41"/>
        <v>32</v>
      </c>
      <c r="J72" s="37">
        <v>49</v>
      </c>
      <c r="K72" s="37">
        <v>65</v>
      </c>
      <c r="L72" s="37">
        <v>81</v>
      </c>
      <c r="M72" s="37">
        <v>97</v>
      </c>
      <c r="N72" s="25"/>
    </row>
    <row r="73" spans="1:14" s="26" customFormat="1" ht="12" hidden="1" customHeight="1" outlineLevel="1">
      <c r="A73" s="40"/>
      <c r="B73" s="56" t="s">
        <v>36</v>
      </c>
      <c r="C73" s="321"/>
      <c r="D73" s="321">
        <v>0</v>
      </c>
      <c r="E73" s="262"/>
      <c r="F73" s="307"/>
      <c r="G73" s="321">
        <v>0</v>
      </c>
      <c r="H73" s="284">
        <v>16</v>
      </c>
      <c r="I73" s="200">
        <f t="shared" si="41"/>
        <v>16</v>
      </c>
      <c r="J73" s="37">
        <v>24</v>
      </c>
      <c r="K73" s="37">
        <v>32</v>
      </c>
      <c r="L73" s="37">
        <v>41</v>
      </c>
      <c r="M73" s="37">
        <v>49</v>
      </c>
      <c r="N73" s="25"/>
    </row>
    <row r="74" spans="1:14" s="26" customFormat="1" ht="12" hidden="1" customHeight="1" outlineLevel="1">
      <c r="A74" s="40"/>
      <c r="B74" s="56" t="s">
        <v>37</v>
      </c>
      <c r="C74" s="321"/>
      <c r="D74" s="321">
        <v>0</v>
      </c>
      <c r="E74" s="262"/>
      <c r="F74" s="307"/>
      <c r="G74" s="321">
        <v>0</v>
      </c>
      <c r="H74" s="284">
        <v>162</v>
      </c>
      <c r="I74" s="200">
        <f t="shared" si="41"/>
        <v>162</v>
      </c>
      <c r="J74" s="37">
        <v>81</v>
      </c>
      <c r="K74" s="37">
        <v>81</v>
      </c>
      <c r="L74" s="37">
        <v>81</v>
      </c>
      <c r="M74" s="37">
        <v>81</v>
      </c>
      <c r="N74" s="25"/>
    </row>
    <row r="75" spans="1:14" s="26" customFormat="1" ht="12" hidden="1" customHeight="1" outlineLevel="1">
      <c r="A75" s="40"/>
      <c r="B75" s="17"/>
      <c r="C75" s="321"/>
      <c r="D75" s="321"/>
      <c r="E75" s="262"/>
      <c r="F75" s="307"/>
      <c r="G75" s="321"/>
      <c r="H75" s="284"/>
      <c r="I75" s="200"/>
      <c r="J75" s="37"/>
      <c r="K75" s="37"/>
      <c r="L75" s="37"/>
      <c r="M75" s="37"/>
      <c r="N75" s="25"/>
    </row>
    <row r="76" spans="1:14" s="26" customFormat="1" ht="12" hidden="1" customHeight="1" outlineLevel="1">
      <c r="A76" s="39" t="s">
        <v>19</v>
      </c>
      <c r="B76" s="17"/>
      <c r="C76" s="321"/>
      <c r="D76" s="321"/>
      <c r="E76" s="262"/>
      <c r="F76" s="307"/>
      <c r="G76" s="321"/>
      <c r="H76" s="284"/>
      <c r="I76" s="200"/>
      <c r="J76" s="37"/>
      <c r="K76" s="37"/>
      <c r="L76" s="37"/>
      <c r="M76" s="37"/>
      <c r="N76" s="25"/>
    </row>
    <row r="77" spans="1:14" s="26" customFormat="1" ht="12" hidden="1" customHeight="1" outlineLevel="1">
      <c r="A77" s="40"/>
      <c r="B77" s="17" t="s">
        <v>20</v>
      </c>
      <c r="C77" s="321"/>
      <c r="D77" s="321">
        <v>0.5</v>
      </c>
      <c r="E77" s="262"/>
      <c r="F77" s="307"/>
      <c r="G77" s="321">
        <v>1.9166685586258101</v>
      </c>
      <c r="H77" s="284">
        <v>11</v>
      </c>
      <c r="I77" s="200">
        <f t="shared" ref="I77:I80" si="42">H77-G77</f>
        <v>9.0833314413741899</v>
      </c>
      <c r="J77" s="37">
        <v>16.9583333333333</v>
      </c>
      <c r="K77" s="37">
        <v>25</v>
      </c>
      <c r="L77" s="37">
        <v>32</v>
      </c>
      <c r="M77" s="37">
        <v>38</v>
      </c>
      <c r="N77" s="25"/>
    </row>
    <row r="78" spans="1:14" s="26" customFormat="1" ht="12" hidden="1" customHeight="1" outlineLevel="1">
      <c r="A78" s="40"/>
      <c r="B78" s="17" t="s">
        <v>21</v>
      </c>
      <c r="C78" s="321"/>
      <c r="D78" s="321">
        <v>0</v>
      </c>
      <c r="E78" s="262"/>
      <c r="F78" s="307"/>
      <c r="G78" s="321">
        <v>0</v>
      </c>
      <c r="H78" s="284">
        <v>8</v>
      </c>
      <c r="I78" s="200">
        <f t="shared" si="42"/>
        <v>8</v>
      </c>
      <c r="J78" s="37">
        <v>11</v>
      </c>
      <c r="K78" s="37">
        <v>17</v>
      </c>
      <c r="L78" s="37">
        <v>20</v>
      </c>
      <c r="M78" s="37">
        <v>25</v>
      </c>
      <c r="N78" s="25"/>
    </row>
    <row r="79" spans="1:14" s="26" customFormat="1" ht="12" hidden="1" customHeight="1" outlineLevel="1">
      <c r="A79" s="40"/>
      <c r="B79" s="17" t="s">
        <v>22</v>
      </c>
      <c r="C79" s="321"/>
      <c r="D79" s="321"/>
      <c r="E79" s="262"/>
      <c r="F79" s="307"/>
      <c r="G79" s="321">
        <v>0</v>
      </c>
      <c r="H79" s="284">
        <v>186</v>
      </c>
      <c r="I79" s="200">
        <f t="shared" si="42"/>
        <v>186</v>
      </c>
      <c r="J79" s="37">
        <v>186</v>
      </c>
      <c r="K79" s="37">
        <v>186</v>
      </c>
      <c r="L79" s="37">
        <v>186</v>
      </c>
      <c r="M79" s="37">
        <v>186</v>
      </c>
      <c r="N79" s="25"/>
    </row>
    <row r="80" spans="1:14" s="26" customFormat="1" ht="12" hidden="1" customHeight="1" outlineLevel="1">
      <c r="A80" s="40"/>
      <c r="B80" s="17" t="s">
        <v>32</v>
      </c>
      <c r="C80" s="294"/>
      <c r="D80" s="294"/>
      <c r="E80" s="262"/>
      <c r="F80" s="307"/>
      <c r="G80" s="294"/>
      <c r="H80" s="280">
        <v>0</v>
      </c>
      <c r="I80" s="199">
        <f t="shared" si="42"/>
        <v>0</v>
      </c>
      <c r="J80" s="38">
        <v>0</v>
      </c>
      <c r="K80" s="38">
        <v>0</v>
      </c>
      <c r="L80" s="38">
        <v>0</v>
      </c>
      <c r="M80" s="38">
        <v>0</v>
      </c>
      <c r="N80" s="25"/>
    </row>
    <row r="81" spans="1:14" s="26" customFormat="1" ht="12" customHeight="1" collapsed="1">
      <c r="A81" s="40"/>
      <c r="B81" s="17"/>
      <c r="D81" s="261"/>
      <c r="E81" s="262"/>
      <c r="F81" s="307"/>
      <c r="G81" s="294"/>
      <c r="H81" s="280"/>
      <c r="I81" s="338"/>
      <c r="J81" s="38"/>
      <c r="K81" s="38"/>
      <c r="L81" s="38"/>
      <c r="M81" s="38"/>
      <c r="N81" s="25"/>
    </row>
    <row r="82" spans="1:14" s="26" customFormat="1" ht="12" hidden="1" customHeight="1">
      <c r="A82" s="273"/>
      <c r="B82" s="274"/>
      <c r="C82" s="337"/>
      <c r="D82" s="341"/>
      <c r="E82" s="346"/>
      <c r="F82" s="324"/>
      <c r="G82" s="203"/>
      <c r="H82" s="340"/>
      <c r="I82" s="339">
        <f t="shared" ref="I82" si="43">H82-G82</f>
        <v>0</v>
      </c>
      <c r="J82" s="203"/>
      <c r="K82" s="203"/>
      <c r="L82" s="203"/>
      <c r="M82" s="203"/>
      <c r="N82" s="25"/>
    </row>
    <row r="83" spans="1:14" s="26" customFormat="1" ht="12" customHeight="1">
      <c r="A83" s="40"/>
      <c r="B83" s="17"/>
      <c r="D83" s="261"/>
      <c r="E83" s="262"/>
      <c r="F83" s="307"/>
      <c r="G83" s="294"/>
      <c r="H83" s="280"/>
      <c r="I83" s="199"/>
      <c r="J83" s="38"/>
      <c r="K83" s="38"/>
      <c r="L83" s="38"/>
      <c r="M83" s="38"/>
      <c r="N83" s="25"/>
    </row>
    <row r="84" spans="1:14" s="26" customFormat="1" ht="12" customHeight="1">
      <c r="A84" s="39" t="s">
        <v>23</v>
      </c>
      <c r="B84" s="40"/>
      <c r="C84" s="29"/>
      <c r="D84" s="329"/>
      <c r="E84" s="347"/>
      <c r="F84" s="307"/>
      <c r="G84" s="329"/>
      <c r="H84" s="279"/>
      <c r="I84" s="198"/>
      <c r="J84" s="29"/>
      <c r="K84" s="29"/>
      <c r="L84" s="29"/>
      <c r="M84" s="29"/>
      <c r="N84" s="25"/>
    </row>
    <row r="85" spans="1:14" s="26" customFormat="1" ht="12" customHeight="1">
      <c r="A85" s="32"/>
      <c r="B85" s="27"/>
      <c r="C85" s="42"/>
      <c r="D85" s="323"/>
      <c r="E85" s="348"/>
      <c r="F85" s="307"/>
      <c r="G85" s="323"/>
      <c r="H85" s="285"/>
      <c r="I85" s="203"/>
      <c r="J85" s="42"/>
      <c r="K85" s="42"/>
      <c r="L85" s="42"/>
      <c r="M85" s="42"/>
      <c r="N85" s="25"/>
    </row>
    <row r="86" spans="1:14" s="26" customFormat="1" ht="12" customHeight="1">
      <c r="A86" s="48" t="s">
        <v>134</v>
      </c>
      <c r="C86" s="42"/>
      <c r="D86" s="319"/>
      <c r="E86" s="42"/>
      <c r="F86" s="307"/>
      <c r="G86" s="323"/>
      <c r="H86" s="285"/>
      <c r="I86" s="203"/>
      <c r="J86" s="42"/>
      <c r="K86" s="42"/>
      <c r="L86" s="42"/>
      <c r="M86" s="42"/>
      <c r="N86" s="25"/>
    </row>
    <row r="87" spans="1:14" s="26" customFormat="1" ht="12" hidden="1" customHeight="1">
      <c r="A87" s="56" t="s">
        <v>560</v>
      </c>
      <c r="B87" s="41"/>
      <c r="C87" s="42"/>
      <c r="D87" s="319"/>
      <c r="E87" s="42"/>
      <c r="F87" s="307" t="str">
        <f>IFERROR(E87/G87,"")</f>
        <v/>
      </c>
      <c r="G87" s="323"/>
      <c r="H87" s="285"/>
      <c r="I87" s="203">
        <f t="shared" ref="I87" si="44">H87-G87</f>
        <v>0</v>
      </c>
      <c r="J87" s="42"/>
      <c r="K87" s="42"/>
      <c r="L87" s="42"/>
      <c r="M87" s="42"/>
      <c r="N87" s="25"/>
    </row>
    <row r="88" spans="1:14" s="26" customFormat="1" ht="12" hidden="1" customHeight="1">
      <c r="A88" s="56">
        <v>1000</v>
      </c>
      <c r="B88" s="41" t="s">
        <v>134</v>
      </c>
      <c r="C88" s="42">
        <v>0</v>
      </c>
      <c r="D88" s="319">
        <v>0</v>
      </c>
      <c r="E88" s="42">
        <v>0</v>
      </c>
      <c r="F88" s="307" t="str">
        <f t="shared" ref="F88:F105" si="45">IFERROR(E88/G88,"")</f>
        <v/>
      </c>
      <c r="G88" s="323">
        <v>0</v>
      </c>
      <c r="H88" s="285">
        <v>0</v>
      </c>
      <c r="I88" s="339">
        <f t="shared" ref="I88:I105" si="46">H88-G88</f>
        <v>0</v>
      </c>
      <c r="J88" s="42">
        <v>0</v>
      </c>
      <c r="K88" s="42">
        <v>0</v>
      </c>
      <c r="L88" s="42">
        <v>0</v>
      </c>
      <c r="M88" s="42">
        <v>0</v>
      </c>
      <c r="N88" s="25"/>
    </row>
    <row r="89" spans="1:14" s="26" customFormat="1" ht="12" hidden="1" customHeight="1">
      <c r="A89" s="56">
        <v>1400</v>
      </c>
      <c r="B89" s="41" t="s">
        <v>168</v>
      </c>
      <c r="C89" s="42">
        <v>0</v>
      </c>
      <c r="D89" s="319">
        <v>0</v>
      </c>
      <c r="E89" s="42">
        <v>0</v>
      </c>
      <c r="F89" s="307" t="str">
        <f t="shared" si="45"/>
        <v/>
      </c>
      <c r="G89" s="323">
        <v>0</v>
      </c>
      <c r="H89" s="285">
        <v>0</v>
      </c>
      <c r="I89" s="339">
        <f t="shared" si="46"/>
        <v>0</v>
      </c>
      <c r="J89" s="42">
        <v>0</v>
      </c>
      <c r="K89" s="42">
        <v>0</v>
      </c>
      <c r="L89" s="42">
        <v>0</v>
      </c>
      <c r="M89" s="42">
        <v>0</v>
      </c>
      <c r="N89" s="25"/>
    </row>
    <row r="90" spans="1:14" s="26" customFormat="1" ht="12" hidden="1" customHeight="1">
      <c r="A90" s="56">
        <v>1500</v>
      </c>
      <c r="B90" s="41" t="s">
        <v>169</v>
      </c>
      <c r="C90" s="42">
        <v>0</v>
      </c>
      <c r="D90" s="319">
        <v>0</v>
      </c>
      <c r="E90" s="42">
        <v>0</v>
      </c>
      <c r="F90" s="307" t="str">
        <f t="shared" si="45"/>
        <v/>
      </c>
      <c r="G90" s="323">
        <v>0</v>
      </c>
      <c r="H90" s="285">
        <v>0</v>
      </c>
      <c r="I90" s="339">
        <f t="shared" si="46"/>
        <v>0</v>
      </c>
      <c r="J90" s="42">
        <v>0</v>
      </c>
      <c r="K90" s="42">
        <v>0</v>
      </c>
      <c r="L90" s="42">
        <v>0</v>
      </c>
      <c r="M90" s="42">
        <v>0</v>
      </c>
      <c r="N90" s="25"/>
    </row>
    <row r="91" spans="1:14" s="26" customFormat="1" ht="12" hidden="1" customHeight="1">
      <c r="A91" s="56">
        <v>1600</v>
      </c>
      <c r="B91" s="41" t="s">
        <v>170</v>
      </c>
      <c r="C91" s="42">
        <v>0</v>
      </c>
      <c r="D91" s="319">
        <v>0</v>
      </c>
      <c r="E91" s="42">
        <v>0</v>
      </c>
      <c r="F91" s="307" t="str">
        <f t="shared" si="45"/>
        <v/>
      </c>
      <c r="G91" s="323">
        <v>0</v>
      </c>
      <c r="H91" s="285">
        <v>0</v>
      </c>
      <c r="I91" s="339">
        <f t="shared" si="46"/>
        <v>0</v>
      </c>
      <c r="J91" s="42">
        <v>0</v>
      </c>
      <c r="K91" s="42">
        <v>0</v>
      </c>
      <c r="L91" s="42">
        <v>0</v>
      </c>
      <c r="M91" s="42">
        <v>0</v>
      </c>
      <c r="N91" s="25"/>
    </row>
    <row r="92" spans="1:14" s="26" customFormat="1" ht="12" customHeight="1">
      <c r="A92" s="56">
        <v>1900</v>
      </c>
      <c r="B92" s="41" t="s">
        <v>171</v>
      </c>
      <c r="C92" s="42">
        <v>0</v>
      </c>
      <c r="D92" s="319">
        <v>101479.02</v>
      </c>
      <c r="E92" s="42">
        <v>524</v>
      </c>
      <c r="F92" s="307">
        <f t="shared" si="45"/>
        <v>0.52400000000000002</v>
      </c>
      <c r="G92" s="323">
        <v>1000</v>
      </c>
      <c r="H92" s="285">
        <v>1000</v>
      </c>
      <c r="I92" s="339">
        <f t="shared" si="46"/>
        <v>0</v>
      </c>
      <c r="J92" s="42">
        <v>1000</v>
      </c>
      <c r="K92" s="42">
        <v>1000</v>
      </c>
      <c r="L92" s="42">
        <v>1000</v>
      </c>
      <c r="M92" s="42">
        <v>1000</v>
      </c>
      <c r="N92" s="25"/>
    </row>
    <row r="93" spans="1:14" s="26" customFormat="1" ht="12" hidden="1" customHeight="1">
      <c r="A93" s="273"/>
      <c r="B93" s="274" t="s">
        <v>539</v>
      </c>
      <c r="C93" s="337"/>
      <c r="D93" s="341"/>
      <c r="E93" s="346"/>
      <c r="F93" s="324"/>
      <c r="G93" s="339">
        <v>0</v>
      </c>
      <c r="H93" s="340">
        <v>0</v>
      </c>
      <c r="I93" s="339">
        <f t="shared" si="46"/>
        <v>0</v>
      </c>
      <c r="J93" s="339">
        <v>0</v>
      </c>
      <c r="K93" s="339">
        <v>0</v>
      </c>
      <c r="L93" s="339">
        <v>0</v>
      </c>
      <c r="M93" s="339">
        <v>0</v>
      </c>
      <c r="N93" s="25"/>
    </row>
    <row r="94" spans="1:14" s="26" customFormat="1" ht="12" hidden="1" customHeight="1">
      <c r="A94" s="273"/>
      <c r="B94" s="274" t="s">
        <v>540</v>
      </c>
      <c r="C94" s="337"/>
      <c r="D94" s="341"/>
      <c r="E94" s="346"/>
      <c r="F94" s="324"/>
      <c r="G94" s="339">
        <v>0</v>
      </c>
      <c r="H94" s="340">
        <v>0</v>
      </c>
      <c r="I94" s="339">
        <f t="shared" si="46"/>
        <v>0</v>
      </c>
      <c r="J94" s="339">
        <v>0</v>
      </c>
      <c r="K94" s="339">
        <v>0</v>
      </c>
      <c r="L94" s="339">
        <v>0</v>
      </c>
      <c r="M94" s="339">
        <v>0</v>
      </c>
      <c r="N94" s="25"/>
    </row>
    <row r="95" spans="1:14" s="26" customFormat="1" ht="12" customHeight="1">
      <c r="A95" s="273"/>
      <c r="B95" s="274" t="s">
        <v>541</v>
      </c>
      <c r="C95" s="337"/>
      <c r="D95" s="341"/>
      <c r="E95" s="346"/>
      <c r="F95" s="324"/>
      <c r="G95" s="339">
        <v>1000</v>
      </c>
      <c r="H95" s="340">
        <v>1000</v>
      </c>
      <c r="I95" s="339">
        <f t="shared" si="46"/>
        <v>0</v>
      </c>
      <c r="J95" s="339">
        <v>1000</v>
      </c>
      <c r="K95" s="339">
        <v>1000</v>
      </c>
      <c r="L95" s="339">
        <v>1000</v>
      </c>
      <c r="M95" s="339">
        <v>1000</v>
      </c>
      <c r="N95" s="25"/>
    </row>
    <row r="96" spans="1:14" s="26" customFormat="1" ht="12" hidden="1" customHeight="1">
      <c r="A96" s="273"/>
      <c r="B96" s="274"/>
      <c r="C96" s="337"/>
      <c r="D96" s="341"/>
      <c r="E96" s="346"/>
      <c r="F96" s="324"/>
      <c r="G96" s="339">
        <v>0</v>
      </c>
      <c r="H96" s="340">
        <v>0</v>
      </c>
      <c r="I96" s="339">
        <f t="shared" si="46"/>
        <v>0</v>
      </c>
      <c r="J96" s="339">
        <v>0</v>
      </c>
      <c r="K96" s="339">
        <v>0</v>
      </c>
      <c r="L96" s="339">
        <v>0</v>
      </c>
      <c r="M96" s="339">
        <v>0</v>
      </c>
      <c r="N96" s="25"/>
    </row>
    <row r="97" spans="1:14" s="389" customFormat="1" ht="12" hidden="1" customHeight="1">
      <c r="A97" s="390"/>
      <c r="B97" s="391"/>
      <c r="C97" s="392"/>
      <c r="D97" s="393"/>
      <c r="E97" s="394"/>
      <c r="F97" s="395"/>
      <c r="G97" s="396"/>
      <c r="H97" s="397"/>
      <c r="I97" s="396">
        <f t="shared" si="46"/>
        <v>0</v>
      </c>
      <c r="J97" s="396"/>
      <c r="K97" s="396"/>
      <c r="L97" s="396"/>
      <c r="M97" s="396"/>
      <c r="N97" s="398"/>
    </row>
    <row r="98" spans="1:14" s="26" customFormat="1" ht="12" hidden="1" customHeight="1">
      <c r="A98" s="56">
        <v>1910</v>
      </c>
      <c r="B98" s="41" t="s">
        <v>172</v>
      </c>
      <c r="C98" s="42">
        <v>0</v>
      </c>
      <c r="D98" s="319">
        <v>0</v>
      </c>
      <c r="E98" s="42">
        <v>0</v>
      </c>
      <c r="F98" s="307" t="str">
        <f t="shared" si="45"/>
        <v/>
      </c>
      <c r="G98" s="323">
        <v>0</v>
      </c>
      <c r="H98" s="285">
        <v>0</v>
      </c>
      <c r="I98" s="339">
        <f t="shared" si="46"/>
        <v>0</v>
      </c>
      <c r="J98" s="42">
        <v>0</v>
      </c>
      <c r="K98" s="42">
        <v>0</v>
      </c>
      <c r="L98" s="42">
        <v>0</v>
      </c>
      <c r="M98" s="42">
        <v>0</v>
      </c>
      <c r="N98" s="25"/>
    </row>
    <row r="99" spans="1:14" s="26" customFormat="1" ht="12" hidden="1" customHeight="1">
      <c r="A99" s="56">
        <v>1920</v>
      </c>
      <c r="B99" s="41" t="s">
        <v>173</v>
      </c>
      <c r="C99" s="42">
        <v>0</v>
      </c>
      <c r="D99" s="319">
        <v>0</v>
      </c>
      <c r="E99" s="42">
        <v>0</v>
      </c>
      <c r="F99" s="307" t="str">
        <f t="shared" si="45"/>
        <v/>
      </c>
      <c r="G99" s="323">
        <v>0</v>
      </c>
      <c r="H99" s="285">
        <v>0</v>
      </c>
      <c r="I99" s="339">
        <f t="shared" si="46"/>
        <v>0</v>
      </c>
      <c r="J99" s="42">
        <v>0</v>
      </c>
      <c r="K99" s="42">
        <v>0</v>
      </c>
      <c r="L99" s="42">
        <v>0</v>
      </c>
      <c r="M99" s="42">
        <v>0</v>
      </c>
      <c r="N99" s="25"/>
    </row>
    <row r="100" spans="1:14" s="26" customFormat="1" ht="12" hidden="1" customHeight="1">
      <c r="A100" s="56">
        <v>1930</v>
      </c>
      <c r="B100" s="41" t="s">
        <v>174</v>
      </c>
      <c r="C100" s="42">
        <v>0</v>
      </c>
      <c r="D100" s="319">
        <v>0</v>
      </c>
      <c r="E100" s="42">
        <v>0</v>
      </c>
      <c r="F100" s="307" t="str">
        <f t="shared" si="45"/>
        <v/>
      </c>
      <c r="G100" s="323">
        <v>0</v>
      </c>
      <c r="H100" s="285">
        <v>0</v>
      </c>
      <c r="I100" s="339">
        <f t="shared" si="46"/>
        <v>0</v>
      </c>
      <c r="J100" s="42">
        <v>0</v>
      </c>
      <c r="K100" s="42">
        <v>0</v>
      </c>
      <c r="L100" s="42">
        <v>0</v>
      </c>
      <c r="M100" s="42">
        <v>0</v>
      </c>
      <c r="N100" s="25"/>
    </row>
    <row r="101" spans="1:14" s="26" customFormat="1" ht="12" hidden="1" customHeight="1">
      <c r="A101" s="56">
        <v>1980</v>
      </c>
      <c r="B101" s="41" t="s">
        <v>175</v>
      </c>
      <c r="C101" s="42">
        <v>0</v>
      </c>
      <c r="D101" s="319">
        <v>0</v>
      </c>
      <c r="E101" s="42">
        <v>0</v>
      </c>
      <c r="F101" s="307" t="str">
        <f t="shared" si="45"/>
        <v/>
      </c>
      <c r="G101" s="323">
        <v>0</v>
      </c>
      <c r="H101" s="285">
        <v>0</v>
      </c>
      <c r="I101" s="339">
        <f t="shared" si="46"/>
        <v>0</v>
      </c>
      <c r="J101" s="42">
        <v>0</v>
      </c>
      <c r="K101" s="42">
        <v>0</v>
      </c>
      <c r="L101" s="42">
        <v>0</v>
      </c>
      <c r="M101" s="42">
        <v>0</v>
      </c>
      <c r="N101" s="25"/>
    </row>
    <row r="102" spans="1:14" s="26" customFormat="1" ht="12" hidden="1" customHeight="1">
      <c r="A102" s="56">
        <v>1990</v>
      </c>
      <c r="B102" s="41" t="s">
        <v>176</v>
      </c>
      <c r="C102" s="42">
        <v>0</v>
      </c>
      <c r="D102" s="319">
        <v>440.08</v>
      </c>
      <c r="E102" s="42">
        <v>95.3</v>
      </c>
      <c r="F102" s="307" t="str">
        <f t="shared" si="45"/>
        <v/>
      </c>
      <c r="G102" s="323">
        <v>0</v>
      </c>
      <c r="H102" s="285">
        <v>0</v>
      </c>
      <c r="I102" s="339">
        <f t="shared" si="46"/>
        <v>0</v>
      </c>
      <c r="J102" s="42">
        <v>0</v>
      </c>
      <c r="K102" s="42">
        <v>0</v>
      </c>
      <c r="L102" s="42">
        <v>0</v>
      </c>
      <c r="M102" s="42">
        <v>0</v>
      </c>
      <c r="N102" s="25"/>
    </row>
    <row r="103" spans="1:14" s="26" customFormat="1" ht="12" hidden="1" customHeight="1">
      <c r="A103" s="273"/>
      <c r="B103" s="274"/>
      <c r="C103" s="337"/>
      <c r="D103" s="341"/>
      <c r="E103" s="346"/>
      <c r="F103" s="324"/>
      <c r="G103" s="339">
        <v>0</v>
      </c>
      <c r="H103" s="340">
        <v>0</v>
      </c>
      <c r="I103" s="339">
        <f t="shared" si="46"/>
        <v>0</v>
      </c>
      <c r="J103" s="339">
        <v>0</v>
      </c>
      <c r="K103" s="339">
        <v>0</v>
      </c>
      <c r="L103" s="339">
        <v>0</v>
      </c>
      <c r="M103" s="339">
        <v>0</v>
      </c>
      <c r="N103" s="25"/>
    </row>
    <row r="104" spans="1:14" s="389" customFormat="1" ht="12" hidden="1" customHeight="1">
      <c r="A104" s="390"/>
      <c r="B104" s="391"/>
      <c r="C104" s="392"/>
      <c r="D104" s="393"/>
      <c r="E104" s="394"/>
      <c r="F104" s="395"/>
      <c r="G104" s="396"/>
      <c r="H104" s="397"/>
      <c r="I104" s="396">
        <f t="shared" si="46"/>
        <v>0</v>
      </c>
      <c r="J104" s="396"/>
      <c r="K104" s="396"/>
      <c r="L104" s="396"/>
      <c r="M104" s="396"/>
      <c r="N104" s="398"/>
    </row>
    <row r="105" spans="1:14" s="26" customFormat="1" ht="12" hidden="1" customHeight="1">
      <c r="A105" s="56">
        <v>1991</v>
      </c>
      <c r="B105" s="41" t="s">
        <v>177</v>
      </c>
      <c r="C105" s="42">
        <v>0</v>
      </c>
      <c r="D105" s="319">
        <v>0</v>
      </c>
      <c r="E105" s="42">
        <v>0</v>
      </c>
      <c r="F105" s="307" t="str">
        <f t="shared" si="45"/>
        <v/>
      </c>
      <c r="G105" s="323">
        <v>0</v>
      </c>
      <c r="H105" s="285">
        <v>0</v>
      </c>
      <c r="I105" s="339">
        <f t="shared" si="46"/>
        <v>0</v>
      </c>
      <c r="J105" s="42">
        <v>0</v>
      </c>
      <c r="K105" s="42">
        <v>0</v>
      </c>
      <c r="L105" s="42">
        <v>0</v>
      </c>
      <c r="M105" s="42">
        <v>0</v>
      </c>
      <c r="N105" s="25"/>
    </row>
    <row r="106" spans="1:14" s="26" customFormat="1" ht="12" hidden="1" customHeight="1">
      <c r="A106" s="56"/>
      <c r="B106" s="41"/>
      <c r="C106" s="42"/>
      <c r="D106" s="319"/>
      <c r="E106" s="42"/>
      <c r="F106" s="303"/>
      <c r="G106" s="323"/>
      <c r="H106" s="285"/>
      <c r="I106" s="203"/>
      <c r="J106" s="42"/>
      <c r="K106" s="42"/>
      <c r="L106" s="42"/>
      <c r="M106" s="42"/>
      <c r="N106" s="25"/>
    </row>
    <row r="107" spans="1:14" s="26" customFormat="1" ht="12" customHeight="1">
      <c r="A107" s="49"/>
      <c r="B107" s="48" t="s">
        <v>561</v>
      </c>
      <c r="C107" s="43">
        <f>SUM(C87:C106)</f>
        <v>0</v>
      </c>
      <c r="D107" s="297">
        <f>SUM(D87:D106)</f>
        <v>101919.1</v>
      </c>
      <c r="E107" s="43">
        <f>SUMIF($A87:$A106,"&gt;0",E87:E106)</f>
        <v>619.29999999999995</v>
      </c>
      <c r="F107" s="322">
        <f>IFERROR(E107/G107,"")</f>
        <v>0.61929999999999996</v>
      </c>
      <c r="G107" s="43">
        <f>SUMIF($A87:$A106,"&gt;0",G87:G106)</f>
        <v>1000</v>
      </c>
      <c r="H107" s="286">
        <f>SUMIF($A87:$A106,"&gt;0",H87:H106)</f>
        <v>1000</v>
      </c>
      <c r="I107" s="204">
        <f t="shared" ref="I107" si="47">H107-G107</f>
        <v>0</v>
      </c>
      <c r="J107" s="43">
        <f>SUMIF($A87:$A106,"&gt;0",J87:J106)</f>
        <v>1000</v>
      </c>
      <c r="K107" s="43">
        <f>SUMIF($A87:$A106,"&gt;0",K87:K106)</f>
        <v>1000</v>
      </c>
      <c r="L107" s="43">
        <f>SUMIF($A87:$A106,"&gt;0",L87:L106)</f>
        <v>1000</v>
      </c>
      <c r="M107" s="43">
        <f>SUMIF($A87:$A106,"&gt;0",M87:M106)</f>
        <v>1000</v>
      </c>
      <c r="N107" s="25"/>
    </row>
    <row r="108" spans="1:14" s="26" customFormat="1" ht="12" customHeight="1">
      <c r="A108" s="49"/>
      <c r="B108" s="48"/>
      <c r="C108" s="45"/>
      <c r="D108" s="300"/>
      <c r="E108" s="45"/>
      <c r="F108" s="293"/>
      <c r="G108" s="320"/>
      <c r="H108" s="287"/>
      <c r="I108" s="205"/>
      <c r="J108" s="45"/>
      <c r="K108" s="45"/>
      <c r="L108" s="45"/>
      <c r="M108" s="45"/>
      <c r="N108" s="25"/>
    </row>
    <row r="109" spans="1:14" s="26" customFormat="1" ht="12" hidden="1" customHeight="1">
      <c r="A109" s="48" t="s">
        <v>143</v>
      </c>
      <c r="C109" s="42"/>
      <c r="D109" s="319"/>
      <c r="E109" s="42"/>
      <c r="F109" s="307"/>
      <c r="G109" s="323"/>
      <c r="H109" s="285"/>
      <c r="I109" s="203"/>
      <c r="J109" s="42"/>
      <c r="K109" s="42"/>
      <c r="L109" s="42"/>
      <c r="M109" s="42"/>
      <c r="N109" s="25"/>
    </row>
    <row r="110" spans="1:14" s="26" customFormat="1" ht="12" hidden="1" customHeight="1">
      <c r="A110" s="56" t="s">
        <v>560</v>
      </c>
      <c r="B110" s="41"/>
      <c r="C110" s="42"/>
      <c r="D110" s="319"/>
      <c r="E110" s="42"/>
      <c r="F110" s="307" t="str">
        <f>IFERROR(E110/G110,"")</f>
        <v/>
      </c>
      <c r="G110" s="323"/>
      <c r="H110" s="285"/>
      <c r="I110" s="203">
        <f t="shared" ref="I110" si="48">H110-G110</f>
        <v>0</v>
      </c>
      <c r="J110" s="42"/>
      <c r="K110" s="42"/>
      <c r="L110" s="42"/>
      <c r="M110" s="42"/>
      <c r="N110" s="25"/>
    </row>
    <row r="111" spans="1:14" s="26" customFormat="1" ht="12" hidden="1" customHeight="1">
      <c r="A111" s="56">
        <v>2000</v>
      </c>
      <c r="B111" s="41" t="s">
        <v>143</v>
      </c>
      <c r="C111" s="42">
        <v>0</v>
      </c>
      <c r="D111" s="319">
        <v>0</v>
      </c>
      <c r="E111" s="42">
        <v>0</v>
      </c>
      <c r="F111" s="307" t="str">
        <f t="shared" ref="F111:F114" si="49">IFERROR(E111/G111,"")</f>
        <v/>
      </c>
      <c r="G111" s="323">
        <v>0</v>
      </c>
      <c r="H111" s="285">
        <v>0</v>
      </c>
      <c r="I111" s="339">
        <f t="shared" ref="I111:I114" si="50">H111-G111</f>
        <v>0</v>
      </c>
      <c r="J111" s="42">
        <v>0</v>
      </c>
      <c r="K111" s="42">
        <v>0</v>
      </c>
      <c r="L111" s="42">
        <v>0</v>
      </c>
      <c r="M111" s="42">
        <v>0</v>
      </c>
      <c r="N111" s="25"/>
    </row>
    <row r="112" spans="1:14" s="26" customFormat="1" ht="12" hidden="1" customHeight="1">
      <c r="A112" s="56">
        <v>2100</v>
      </c>
      <c r="B112" s="41" t="s">
        <v>178</v>
      </c>
      <c r="C112" s="42">
        <v>0</v>
      </c>
      <c r="D112" s="319">
        <v>0</v>
      </c>
      <c r="E112" s="42">
        <v>0</v>
      </c>
      <c r="F112" s="307" t="str">
        <f t="shared" si="49"/>
        <v/>
      </c>
      <c r="G112" s="323">
        <v>0</v>
      </c>
      <c r="H112" s="285">
        <v>0</v>
      </c>
      <c r="I112" s="339">
        <f t="shared" si="50"/>
        <v>0</v>
      </c>
      <c r="J112" s="42">
        <v>0</v>
      </c>
      <c r="K112" s="42">
        <v>0</v>
      </c>
      <c r="L112" s="42">
        <v>0</v>
      </c>
      <c r="M112" s="42">
        <v>0</v>
      </c>
      <c r="N112" s="25"/>
    </row>
    <row r="113" spans="1:14" s="26" customFormat="1" ht="12" hidden="1" customHeight="1">
      <c r="A113" s="56">
        <v>2200</v>
      </c>
      <c r="B113" s="41" t="s">
        <v>179</v>
      </c>
      <c r="C113" s="42">
        <v>0</v>
      </c>
      <c r="D113" s="319">
        <v>0</v>
      </c>
      <c r="E113" s="42">
        <v>0</v>
      </c>
      <c r="F113" s="307" t="str">
        <f t="shared" si="49"/>
        <v/>
      </c>
      <c r="G113" s="323">
        <v>0</v>
      </c>
      <c r="H113" s="285">
        <v>0</v>
      </c>
      <c r="I113" s="339">
        <f t="shared" si="50"/>
        <v>0</v>
      </c>
      <c r="J113" s="42">
        <v>0</v>
      </c>
      <c r="K113" s="42">
        <v>0</v>
      </c>
      <c r="L113" s="42">
        <v>0</v>
      </c>
      <c r="M113" s="42">
        <v>0</v>
      </c>
      <c r="N113" s="25"/>
    </row>
    <row r="114" spans="1:14" s="26" customFormat="1" ht="12" hidden="1" customHeight="1">
      <c r="A114" s="56">
        <v>2800</v>
      </c>
      <c r="B114" s="41" t="s">
        <v>180</v>
      </c>
      <c r="C114" s="42">
        <v>0</v>
      </c>
      <c r="D114" s="319">
        <v>0</v>
      </c>
      <c r="E114" s="42">
        <v>0</v>
      </c>
      <c r="F114" s="307" t="str">
        <f t="shared" si="49"/>
        <v/>
      </c>
      <c r="G114" s="323">
        <v>0</v>
      </c>
      <c r="H114" s="285">
        <v>0</v>
      </c>
      <c r="I114" s="339">
        <f t="shared" si="50"/>
        <v>0</v>
      </c>
      <c r="J114" s="42">
        <v>0</v>
      </c>
      <c r="K114" s="42">
        <v>0</v>
      </c>
      <c r="L114" s="42">
        <v>0</v>
      </c>
      <c r="M114" s="42">
        <v>0</v>
      </c>
      <c r="N114" s="25"/>
    </row>
    <row r="115" spans="1:14" s="26" customFormat="1" ht="12" hidden="1" customHeight="1">
      <c r="A115" s="56"/>
      <c r="B115" s="41"/>
      <c r="C115" s="42"/>
      <c r="D115" s="319"/>
      <c r="E115" s="42"/>
      <c r="F115" s="303"/>
      <c r="G115" s="323"/>
      <c r="H115" s="285"/>
      <c r="I115" s="203"/>
      <c r="J115" s="42"/>
      <c r="K115" s="42"/>
      <c r="L115" s="42"/>
      <c r="M115" s="42"/>
      <c r="N115" s="25"/>
    </row>
    <row r="116" spans="1:14" s="26" customFormat="1" ht="12" hidden="1" customHeight="1">
      <c r="A116" s="49"/>
      <c r="B116" s="48" t="s">
        <v>562</v>
      </c>
      <c r="C116" s="43">
        <f>SUM(C110:C115)</f>
        <v>0</v>
      </c>
      <c r="D116" s="297">
        <f>SUM(D110:D115)</f>
        <v>0</v>
      </c>
      <c r="E116" s="43">
        <f>SUMIF($A110:$A115,"&gt;0",E110:E115)</f>
        <v>0</v>
      </c>
      <c r="F116" s="322" t="str">
        <f>IFERROR(E116/G116,"")</f>
        <v/>
      </c>
      <c r="G116" s="43">
        <f>SUMIF($A110:$A115,"&gt;0",G110:G115)</f>
        <v>0</v>
      </c>
      <c r="H116" s="286">
        <f>SUMIF($A110:$A115,"&gt;0",H110:H115)</f>
        <v>0</v>
      </c>
      <c r="I116" s="204">
        <f t="shared" ref="I116" si="51">H116-G116</f>
        <v>0</v>
      </c>
      <c r="J116" s="43">
        <f>SUMIF($A110:$A115,"&gt;0",J110:J115)</f>
        <v>0</v>
      </c>
      <c r="K116" s="43">
        <f>SUMIF($A110:$A115,"&gt;0",K110:K115)</f>
        <v>0</v>
      </c>
      <c r="L116" s="43">
        <f>SUMIF($A110:$A115,"&gt;0",L110:L115)</f>
        <v>0</v>
      </c>
      <c r="M116" s="43">
        <f>SUMIF($A110:$A115,"&gt;0",M110:M115)</f>
        <v>0</v>
      </c>
      <c r="N116" s="25"/>
    </row>
    <row r="117" spans="1:14" s="26" customFormat="1" ht="12" hidden="1" customHeight="1">
      <c r="A117" s="32"/>
      <c r="B117" s="44"/>
      <c r="C117" s="42"/>
      <c r="D117" s="319"/>
      <c r="E117" s="42"/>
      <c r="F117" s="312"/>
      <c r="G117" s="323"/>
      <c r="H117" s="285"/>
      <c r="I117" s="203"/>
      <c r="J117" s="42"/>
      <c r="K117" s="42"/>
      <c r="L117" s="42"/>
      <c r="M117" s="42"/>
      <c r="N117" s="25"/>
    </row>
    <row r="118" spans="1:14" s="26" customFormat="1" ht="12" customHeight="1">
      <c r="A118" s="48" t="s">
        <v>144</v>
      </c>
      <c r="C118" s="42"/>
      <c r="D118" s="319"/>
      <c r="E118" s="42"/>
      <c r="F118" s="307"/>
      <c r="G118" s="323"/>
      <c r="H118" s="285"/>
      <c r="I118" s="203"/>
      <c r="J118" s="42"/>
      <c r="K118" s="42"/>
      <c r="L118" s="42"/>
      <c r="M118" s="42"/>
      <c r="N118" s="25"/>
    </row>
    <row r="119" spans="1:14" s="26" customFormat="1" ht="12" hidden="1" customHeight="1">
      <c r="A119" s="56" t="s">
        <v>560</v>
      </c>
      <c r="B119" s="41"/>
      <c r="C119" s="42"/>
      <c r="D119" s="319"/>
      <c r="E119" s="42"/>
      <c r="F119" s="307" t="str">
        <f>IFERROR(E119/G119,"")</f>
        <v/>
      </c>
      <c r="G119" s="323"/>
      <c r="H119" s="285"/>
      <c r="I119" s="203">
        <f t="shared" ref="I119" si="52">H119-G119</f>
        <v>0</v>
      </c>
      <c r="J119" s="42"/>
      <c r="K119" s="42"/>
      <c r="L119" s="42"/>
      <c r="M119" s="42"/>
      <c r="N119" s="25"/>
    </row>
    <row r="120" spans="1:14" s="26" customFormat="1" ht="12" hidden="1" customHeight="1">
      <c r="A120" s="56">
        <v>3000</v>
      </c>
      <c r="B120" s="41" t="s">
        <v>144</v>
      </c>
      <c r="C120" s="42">
        <v>0</v>
      </c>
      <c r="D120" s="319">
        <v>0</v>
      </c>
      <c r="E120" s="42">
        <v>0</v>
      </c>
      <c r="F120" s="307" t="str">
        <f t="shared" ref="F120:F126" si="53">IFERROR(E120/G120,"")</f>
        <v/>
      </c>
      <c r="G120" s="323">
        <v>0</v>
      </c>
      <c r="H120" s="285">
        <v>0</v>
      </c>
      <c r="I120" s="339">
        <f t="shared" ref="I120:I126" si="54">H120-G120</f>
        <v>0</v>
      </c>
      <c r="J120" s="42">
        <v>0</v>
      </c>
      <c r="K120" s="42">
        <v>0</v>
      </c>
      <c r="L120" s="42">
        <v>0</v>
      </c>
      <c r="M120" s="42">
        <v>0</v>
      </c>
      <c r="N120" s="25"/>
    </row>
    <row r="121" spans="1:14" s="26" customFormat="1" ht="12" hidden="1" customHeight="1">
      <c r="A121" s="56">
        <v>3100</v>
      </c>
      <c r="B121" s="41" t="s">
        <v>181</v>
      </c>
      <c r="C121" s="42">
        <v>0</v>
      </c>
      <c r="D121" s="319">
        <v>0</v>
      </c>
      <c r="E121" s="42">
        <v>0</v>
      </c>
      <c r="F121" s="307" t="str">
        <f t="shared" si="53"/>
        <v/>
      </c>
      <c r="G121" s="323">
        <v>0</v>
      </c>
      <c r="H121" s="285">
        <v>0</v>
      </c>
      <c r="I121" s="339">
        <f t="shared" si="54"/>
        <v>0</v>
      </c>
      <c r="J121" s="42">
        <v>0</v>
      </c>
      <c r="K121" s="42">
        <v>0</v>
      </c>
      <c r="L121" s="42">
        <v>0</v>
      </c>
      <c r="M121" s="42">
        <v>0</v>
      </c>
      <c r="N121" s="25"/>
    </row>
    <row r="122" spans="1:14" s="26" customFormat="1" ht="24">
      <c r="A122" s="56">
        <v>3110</v>
      </c>
      <c r="B122" s="41" t="s">
        <v>182</v>
      </c>
      <c r="C122" s="42">
        <v>0</v>
      </c>
      <c r="D122" s="319">
        <v>0</v>
      </c>
      <c r="E122" s="42">
        <v>0</v>
      </c>
      <c r="F122" s="307" t="str">
        <f t="shared" si="53"/>
        <v/>
      </c>
      <c r="G122" s="323">
        <v>0</v>
      </c>
      <c r="H122" s="285">
        <v>1085643</v>
      </c>
      <c r="I122" s="339">
        <f t="shared" si="54"/>
        <v>1085643</v>
      </c>
      <c r="J122" s="42">
        <v>1661033.79</v>
      </c>
      <c r="K122" s="42">
        <v>2259005.9544000002</v>
      </c>
      <c r="L122" s="42">
        <v>2880232.59186</v>
      </c>
      <c r="M122" s="42">
        <v>3525404.6924366402</v>
      </c>
      <c r="N122" s="404" t="s">
        <v>958</v>
      </c>
    </row>
    <row r="123" spans="1:14" s="26" customFormat="1" ht="12" customHeight="1">
      <c r="A123" s="56">
        <v>3115</v>
      </c>
      <c r="B123" s="41" t="s">
        <v>183</v>
      </c>
      <c r="C123" s="42">
        <v>0</v>
      </c>
      <c r="D123" s="319">
        <v>0</v>
      </c>
      <c r="E123" s="42">
        <v>0</v>
      </c>
      <c r="F123" s="307" t="str">
        <f t="shared" si="53"/>
        <v/>
      </c>
      <c r="G123" s="323">
        <v>0</v>
      </c>
      <c r="H123" s="285">
        <v>0</v>
      </c>
      <c r="I123" s="339">
        <f t="shared" si="54"/>
        <v>0</v>
      </c>
      <c r="J123" s="42">
        <v>51600</v>
      </c>
      <c r="K123" s="42">
        <v>77400</v>
      </c>
      <c r="L123" s="42">
        <v>103200</v>
      </c>
      <c r="M123" s="42">
        <v>132225</v>
      </c>
      <c r="N123" s="25" t="s">
        <v>371</v>
      </c>
    </row>
    <row r="124" spans="1:14" s="26" customFormat="1" ht="12" hidden="1" customHeight="1">
      <c r="A124" s="56">
        <v>3200</v>
      </c>
      <c r="B124" s="41" t="s">
        <v>184</v>
      </c>
      <c r="C124" s="42">
        <v>0</v>
      </c>
      <c r="D124" s="319">
        <v>0</v>
      </c>
      <c r="E124" s="42">
        <v>0</v>
      </c>
      <c r="F124" s="307" t="str">
        <f t="shared" si="53"/>
        <v/>
      </c>
      <c r="G124" s="323">
        <v>0</v>
      </c>
      <c r="H124" s="285">
        <v>0</v>
      </c>
      <c r="I124" s="339">
        <f t="shared" si="54"/>
        <v>0</v>
      </c>
      <c r="J124" s="42">
        <v>0</v>
      </c>
      <c r="K124" s="42">
        <v>0</v>
      </c>
      <c r="L124" s="42">
        <v>0</v>
      </c>
      <c r="M124" s="42">
        <v>0</v>
      </c>
      <c r="N124" s="25"/>
    </row>
    <row r="125" spans="1:14" s="26" customFormat="1" ht="12" hidden="1" customHeight="1">
      <c r="A125" s="56">
        <v>3230</v>
      </c>
      <c r="B125" s="41" t="s">
        <v>185</v>
      </c>
      <c r="C125" s="42">
        <v>0</v>
      </c>
      <c r="D125" s="319">
        <v>0</v>
      </c>
      <c r="E125" s="42">
        <v>0</v>
      </c>
      <c r="F125" s="307" t="str">
        <f t="shared" si="53"/>
        <v/>
      </c>
      <c r="G125" s="323">
        <v>0</v>
      </c>
      <c r="H125" s="285">
        <v>0</v>
      </c>
      <c r="I125" s="339">
        <f t="shared" si="54"/>
        <v>0</v>
      </c>
      <c r="J125" s="42">
        <v>0</v>
      </c>
      <c r="K125" s="42">
        <v>0</v>
      </c>
      <c r="L125" s="42">
        <v>0</v>
      </c>
      <c r="M125" s="42">
        <v>0</v>
      </c>
      <c r="N125" s="25"/>
    </row>
    <row r="126" spans="1:14" s="26" customFormat="1" ht="12" hidden="1" customHeight="1">
      <c r="A126" s="56">
        <v>3800</v>
      </c>
      <c r="B126" s="41" t="s">
        <v>186</v>
      </c>
      <c r="C126" s="42">
        <v>0</v>
      </c>
      <c r="D126" s="319">
        <v>0</v>
      </c>
      <c r="E126" s="42">
        <v>0</v>
      </c>
      <c r="F126" s="307" t="str">
        <f t="shared" si="53"/>
        <v/>
      </c>
      <c r="G126" s="323">
        <v>0</v>
      </c>
      <c r="H126" s="285">
        <v>0</v>
      </c>
      <c r="I126" s="339">
        <f t="shared" si="54"/>
        <v>0</v>
      </c>
      <c r="J126" s="42">
        <v>0</v>
      </c>
      <c r="K126" s="42">
        <v>0</v>
      </c>
      <c r="L126" s="42">
        <v>0</v>
      </c>
      <c r="M126" s="42">
        <v>0</v>
      </c>
      <c r="N126" s="25"/>
    </row>
    <row r="127" spans="1:14" s="26" customFormat="1" ht="12" hidden="1" customHeight="1">
      <c r="A127" s="56"/>
      <c r="B127" s="41"/>
      <c r="C127" s="42"/>
      <c r="D127" s="319"/>
      <c r="E127" s="42"/>
      <c r="F127" s="303"/>
      <c r="G127" s="323"/>
      <c r="H127" s="285"/>
      <c r="I127" s="203"/>
      <c r="J127" s="42"/>
      <c r="K127" s="42"/>
      <c r="L127" s="42"/>
      <c r="M127" s="42"/>
      <c r="N127" s="25"/>
    </row>
    <row r="128" spans="1:14" s="26" customFormat="1" ht="12" customHeight="1">
      <c r="A128" s="32"/>
      <c r="B128" s="48" t="s">
        <v>563</v>
      </c>
      <c r="C128" s="43">
        <f>SUM(C119:C127)</f>
        <v>0</v>
      </c>
      <c r="D128" s="297">
        <f>SUM(D119:D127)</f>
        <v>0</v>
      </c>
      <c r="E128" s="43">
        <f>SUMIF($A119:$A127,"&gt;0",E119:E127)</f>
        <v>0</v>
      </c>
      <c r="F128" s="322" t="str">
        <f>IFERROR(E128/G128,"")</f>
        <v/>
      </c>
      <c r="G128" s="43">
        <f>SUMIF($A119:$A127,"&gt;0",G119:G127)</f>
        <v>0</v>
      </c>
      <c r="H128" s="286">
        <f>SUMIF($A119:$A127,"&gt;0",H119:H127)</f>
        <v>1085643</v>
      </c>
      <c r="I128" s="204">
        <f t="shared" ref="I128" si="55">H128-G128</f>
        <v>1085643</v>
      </c>
      <c r="J128" s="43">
        <f>SUMIF($A119:$A127,"&gt;0",J119:J127)</f>
        <v>1712633.79</v>
      </c>
      <c r="K128" s="43">
        <f>SUMIF($A119:$A127,"&gt;0",K119:K127)</f>
        <v>2336405.9544000002</v>
      </c>
      <c r="L128" s="43">
        <f>SUMIF($A119:$A127,"&gt;0",L119:L127)</f>
        <v>2983432.59186</v>
      </c>
      <c r="M128" s="43">
        <f>SUMIF($A119:$A127,"&gt;0",M119:M127)</f>
        <v>3657629.6924366402</v>
      </c>
      <c r="N128" s="25"/>
    </row>
    <row r="129" spans="1:14" s="26" customFormat="1" ht="12" customHeight="1">
      <c r="A129" s="32"/>
      <c r="B129" s="44"/>
      <c r="C129" s="42"/>
      <c r="D129" s="319"/>
      <c r="E129" s="42"/>
      <c r="F129" s="312"/>
      <c r="G129" s="323"/>
      <c r="H129" s="285"/>
      <c r="I129" s="203"/>
      <c r="J129" s="42"/>
      <c r="K129" s="42"/>
      <c r="L129" s="42"/>
      <c r="M129" s="42"/>
      <c r="N129" s="25"/>
    </row>
    <row r="130" spans="1:14" s="26" customFormat="1" ht="12" customHeight="1">
      <c r="A130" s="48" t="s">
        <v>145</v>
      </c>
      <c r="C130" s="42"/>
      <c r="D130" s="319"/>
      <c r="E130" s="42"/>
      <c r="F130" s="307"/>
      <c r="G130" s="323"/>
      <c r="H130" s="285"/>
      <c r="I130" s="203"/>
      <c r="J130" s="42"/>
      <c r="K130" s="42"/>
      <c r="L130" s="42"/>
      <c r="M130" s="42"/>
      <c r="N130" s="25"/>
    </row>
    <row r="131" spans="1:14" s="26" customFormat="1" ht="12" hidden="1" customHeight="1">
      <c r="A131" s="56" t="s">
        <v>560</v>
      </c>
      <c r="B131" s="41"/>
      <c r="C131" s="42"/>
      <c r="D131" s="319"/>
      <c r="E131" s="42"/>
      <c r="F131" s="307" t="str">
        <f>IFERROR(E131/G131,"")</f>
        <v/>
      </c>
      <c r="G131" s="323"/>
      <c r="H131" s="285"/>
      <c r="I131" s="203">
        <f t="shared" ref="I131" si="56">H131-G131</f>
        <v>0</v>
      </c>
      <c r="J131" s="42"/>
      <c r="K131" s="42"/>
      <c r="L131" s="42"/>
      <c r="M131" s="42"/>
      <c r="N131" s="25"/>
    </row>
    <row r="132" spans="1:14" s="26" customFormat="1" ht="12" hidden="1" customHeight="1">
      <c r="A132" s="56">
        <v>4000</v>
      </c>
      <c r="B132" s="41" t="s">
        <v>145</v>
      </c>
      <c r="C132" s="42">
        <v>0</v>
      </c>
      <c r="D132" s="319">
        <v>0</v>
      </c>
      <c r="E132" s="42">
        <v>0</v>
      </c>
      <c r="F132" s="307" t="str">
        <f t="shared" ref="F132:F160" si="57">IFERROR(E132/G132,"")</f>
        <v/>
      </c>
      <c r="G132" s="323">
        <v>0</v>
      </c>
      <c r="H132" s="285">
        <v>0</v>
      </c>
      <c r="I132" s="339">
        <f t="shared" ref="I132:I160" si="58">H132-G132</f>
        <v>0</v>
      </c>
      <c r="J132" s="42">
        <v>0</v>
      </c>
      <c r="K132" s="42">
        <v>0</v>
      </c>
      <c r="L132" s="42">
        <v>0</v>
      </c>
      <c r="M132" s="42">
        <v>0</v>
      </c>
      <c r="N132" s="25"/>
    </row>
    <row r="133" spans="1:14" s="26" customFormat="1" ht="12" hidden="1" customHeight="1">
      <c r="A133" s="56">
        <v>4100</v>
      </c>
      <c r="B133" s="41" t="s">
        <v>187</v>
      </c>
      <c r="C133" s="42">
        <v>0</v>
      </c>
      <c r="D133" s="319">
        <v>0</v>
      </c>
      <c r="E133" s="42">
        <v>0</v>
      </c>
      <c r="F133" s="307" t="str">
        <f t="shared" si="57"/>
        <v/>
      </c>
      <c r="G133" s="323">
        <v>0</v>
      </c>
      <c r="H133" s="285">
        <v>0</v>
      </c>
      <c r="I133" s="339">
        <f t="shared" si="58"/>
        <v>0</v>
      </c>
      <c r="J133" s="42">
        <v>0</v>
      </c>
      <c r="K133" s="42">
        <v>0</v>
      </c>
      <c r="L133" s="42">
        <v>0</v>
      </c>
      <c r="M133" s="42">
        <v>0</v>
      </c>
      <c r="N133" s="25"/>
    </row>
    <row r="134" spans="1:14" s="26" customFormat="1" ht="12" hidden="1" customHeight="1">
      <c r="A134" s="56">
        <v>4200</v>
      </c>
      <c r="B134" s="41" t="s">
        <v>188</v>
      </c>
      <c r="C134" s="42">
        <v>0</v>
      </c>
      <c r="D134" s="319">
        <v>0</v>
      </c>
      <c r="E134" s="42">
        <v>0</v>
      </c>
      <c r="F134" s="307" t="str">
        <f t="shared" si="57"/>
        <v/>
      </c>
      <c r="G134" s="323">
        <v>0</v>
      </c>
      <c r="H134" s="285">
        <v>0</v>
      </c>
      <c r="I134" s="339">
        <f t="shared" si="58"/>
        <v>0</v>
      </c>
      <c r="J134" s="42">
        <v>0</v>
      </c>
      <c r="K134" s="42">
        <v>0</v>
      </c>
      <c r="L134" s="42">
        <v>0</v>
      </c>
      <c r="M134" s="42">
        <v>0</v>
      </c>
      <c r="N134" s="25"/>
    </row>
    <row r="135" spans="1:14" s="26" customFormat="1" ht="12" hidden="1" customHeight="1">
      <c r="A135" s="56">
        <v>4300</v>
      </c>
      <c r="B135" s="41" t="s">
        <v>189</v>
      </c>
      <c r="C135" s="42">
        <v>0</v>
      </c>
      <c r="D135" s="319">
        <v>0</v>
      </c>
      <c r="E135" s="42">
        <v>0</v>
      </c>
      <c r="F135" s="307" t="str">
        <f t="shared" si="57"/>
        <v/>
      </c>
      <c r="G135" s="323">
        <v>0</v>
      </c>
      <c r="H135" s="285">
        <v>0</v>
      </c>
      <c r="I135" s="339">
        <f t="shared" si="58"/>
        <v>0</v>
      </c>
      <c r="J135" s="42">
        <v>0</v>
      </c>
      <c r="K135" s="42">
        <v>0</v>
      </c>
      <c r="L135" s="42">
        <v>0</v>
      </c>
      <c r="M135" s="42">
        <v>0</v>
      </c>
      <c r="N135" s="25"/>
    </row>
    <row r="136" spans="1:14" s="26" customFormat="1" ht="12" hidden="1" customHeight="1">
      <c r="A136" s="56">
        <v>4500</v>
      </c>
      <c r="B136" s="41" t="s">
        <v>190</v>
      </c>
      <c r="C136" s="42">
        <v>0</v>
      </c>
      <c r="D136" s="319">
        <v>0</v>
      </c>
      <c r="E136" s="42">
        <v>0</v>
      </c>
      <c r="F136" s="307" t="str">
        <f t="shared" si="57"/>
        <v/>
      </c>
      <c r="G136" s="323">
        <v>0</v>
      </c>
      <c r="H136" s="285">
        <v>0</v>
      </c>
      <c r="I136" s="339">
        <f t="shared" si="58"/>
        <v>0</v>
      </c>
      <c r="J136" s="42">
        <v>0</v>
      </c>
      <c r="K136" s="42">
        <v>0</v>
      </c>
      <c r="L136" s="42">
        <v>0</v>
      </c>
      <c r="M136" s="42">
        <v>0</v>
      </c>
      <c r="N136" s="25"/>
    </row>
    <row r="137" spans="1:14" s="26" customFormat="1" ht="12" hidden="1" customHeight="1">
      <c r="A137" s="56">
        <v>4500.34</v>
      </c>
      <c r="B137" s="41"/>
      <c r="C137" s="42">
        <v>0</v>
      </c>
      <c r="D137" s="319">
        <v>0</v>
      </c>
      <c r="E137" s="42">
        <v>0</v>
      </c>
      <c r="F137" s="307" t="str">
        <f>IFERROR(E137/G137,"")</f>
        <v/>
      </c>
      <c r="G137" s="323">
        <v>0</v>
      </c>
      <c r="H137" s="285">
        <v>0</v>
      </c>
      <c r="I137" s="339">
        <f t="shared" si="58"/>
        <v>0</v>
      </c>
      <c r="J137" s="42">
        <v>0</v>
      </c>
      <c r="K137" s="42">
        <v>0</v>
      </c>
      <c r="L137" s="42">
        <v>0</v>
      </c>
      <c r="M137" s="42">
        <v>0</v>
      </c>
      <c r="N137" s="25"/>
    </row>
    <row r="138" spans="1:14" s="26" customFormat="1" ht="12" customHeight="1">
      <c r="A138" s="56">
        <v>4500.6329999999998</v>
      </c>
      <c r="B138" s="41" t="s">
        <v>191</v>
      </c>
      <c r="C138" s="42">
        <v>0</v>
      </c>
      <c r="D138" s="319">
        <v>0</v>
      </c>
      <c r="E138" s="42">
        <v>0</v>
      </c>
      <c r="F138" s="307" t="str">
        <f t="shared" si="57"/>
        <v/>
      </c>
      <c r="G138" s="323">
        <v>0</v>
      </c>
      <c r="H138" s="285">
        <v>48600</v>
      </c>
      <c r="I138" s="339">
        <f t="shared" si="58"/>
        <v>48600</v>
      </c>
      <c r="J138" s="42">
        <v>72900</v>
      </c>
      <c r="K138" s="42">
        <v>97200</v>
      </c>
      <c r="L138" s="42">
        <v>121500</v>
      </c>
      <c r="M138" s="42">
        <v>145800</v>
      </c>
      <c r="N138" s="25" t="s">
        <v>372</v>
      </c>
    </row>
    <row r="139" spans="1:14" s="26" customFormat="1" ht="12" customHeight="1">
      <c r="A139" s="56">
        <v>4500.6390000000001</v>
      </c>
      <c r="B139" s="41" t="s">
        <v>192</v>
      </c>
      <c r="C139" s="42">
        <v>0</v>
      </c>
      <c r="D139" s="319">
        <v>0</v>
      </c>
      <c r="E139" s="42">
        <v>0</v>
      </c>
      <c r="F139" s="307" t="str">
        <f>IFERROR(E139/G139,"")</f>
        <v/>
      </c>
      <c r="G139" s="323">
        <v>0</v>
      </c>
      <c r="H139" s="285">
        <v>22680</v>
      </c>
      <c r="I139" s="339">
        <f t="shared" si="58"/>
        <v>22680</v>
      </c>
      <c r="J139" s="42">
        <v>34020</v>
      </c>
      <c r="K139" s="42">
        <v>45360</v>
      </c>
      <c r="L139" s="42">
        <v>56700</v>
      </c>
      <c r="M139" s="42">
        <v>68040</v>
      </c>
      <c r="N139" s="25" t="s">
        <v>373</v>
      </c>
    </row>
    <row r="140" spans="1:14" s="26" customFormat="1" ht="12" hidden="1" customHeight="1">
      <c r="A140" s="56">
        <v>4500.6580000000004</v>
      </c>
      <c r="B140" s="41" t="s">
        <v>193</v>
      </c>
      <c r="C140" s="42">
        <v>0</v>
      </c>
      <c r="D140" s="319">
        <v>0</v>
      </c>
      <c r="E140" s="42">
        <v>0</v>
      </c>
      <c r="F140" s="307" t="str">
        <f>IFERROR(E140/G140,"")</f>
        <v/>
      </c>
      <c r="G140" s="323">
        <v>0</v>
      </c>
      <c r="H140" s="285">
        <v>0</v>
      </c>
      <c r="I140" s="339">
        <f t="shared" si="58"/>
        <v>0</v>
      </c>
      <c r="J140" s="42">
        <v>0</v>
      </c>
      <c r="K140" s="42">
        <v>0</v>
      </c>
      <c r="L140" s="42">
        <v>0</v>
      </c>
      <c r="M140" s="42">
        <v>0</v>
      </c>
      <c r="N140" s="25"/>
    </row>
    <row r="141" spans="1:14" s="26" customFormat="1" ht="12" hidden="1" customHeight="1">
      <c r="A141" s="56">
        <v>4500.6589999999997</v>
      </c>
      <c r="B141" s="41"/>
      <c r="C141" s="42">
        <v>0</v>
      </c>
      <c r="D141" s="319">
        <v>0</v>
      </c>
      <c r="E141" s="42">
        <v>0</v>
      </c>
      <c r="F141" s="307" t="str">
        <f>IFERROR(E141/G141,"")</f>
        <v/>
      </c>
      <c r="G141" s="323">
        <v>0</v>
      </c>
      <c r="H141" s="285">
        <v>0</v>
      </c>
      <c r="I141" s="339">
        <f t="shared" si="58"/>
        <v>0</v>
      </c>
      <c r="J141" s="42">
        <v>0</v>
      </c>
      <c r="K141" s="42">
        <v>0</v>
      </c>
      <c r="L141" s="42">
        <v>0</v>
      </c>
      <c r="M141" s="42">
        <v>0</v>
      </c>
      <c r="N141" s="25"/>
    </row>
    <row r="142" spans="1:14" s="26" customFormat="1" ht="12" customHeight="1">
      <c r="A142" s="56">
        <v>4500.6610000000001</v>
      </c>
      <c r="B142" s="41" t="s">
        <v>194</v>
      </c>
      <c r="C142" s="42">
        <v>0</v>
      </c>
      <c r="D142" s="319">
        <v>78623.34</v>
      </c>
      <c r="E142" s="42">
        <v>143762.38</v>
      </c>
      <c r="F142" s="307">
        <f>IFERROR(E142/G142,"")</f>
        <v>0.27812848936555329</v>
      </c>
      <c r="G142" s="323">
        <v>516891.96</v>
      </c>
      <c r="H142" s="285">
        <v>172617.53</v>
      </c>
      <c r="I142" s="339">
        <f t="shared" si="58"/>
        <v>-344274.43000000005</v>
      </c>
      <c r="J142" s="42">
        <v>0</v>
      </c>
      <c r="K142" s="42">
        <v>0</v>
      </c>
      <c r="L142" s="42">
        <v>0</v>
      </c>
      <c r="M142" s="42">
        <v>0</v>
      </c>
      <c r="N142" s="25"/>
    </row>
    <row r="143" spans="1:14" s="26" customFormat="1" ht="12" customHeight="1">
      <c r="A143" s="273"/>
      <c r="B143" s="274" t="s">
        <v>542</v>
      </c>
      <c r="C143" s="337"/>
      <c r="D143" s="341"/>
      <c r="E143" s="346"/>
      <c r="F143" s="324"/>
      <c r="G143" s="339">
        <v>405423.66</v>
      </c>
      <c r="H143" s="340">
        <v>20100</v>
      </c>
      <c r="I143" s="339">
        <f t="shared" si="58"/>
        <v>-385323.66</v>
      </c>
      <c r="J143" s="339">
        <v>0</v>
      </c>
      <c r="K143" s="339">
        <v>0</v>
      </c>
      <c r="L143" s="339">
        <v>0</v>
      </c>
      <c r="M143" s="339">
        <v>0</v>
      </c>
      <c r="N143" s="25"/>
    </row>
    <row r="144" spans="1:14" s="26" customFormat="1" ht="12" customHeight="1">
      <c r="A144" s="273"/>
      <c r="B144" s="274" t="s">
        <v>543</v>
      </c>
      <c r="C144" s="337"/>
      <c r="D144" s="341"/>
      <c r="E144" s="346"/>
      <c r="F144" s="324"/>
      <c r="G144" s="339">
        <v>111468.3</v>
      </c>
      <c r="H144" s="340">
        <v>152517.53</v>
      </c>
      <c r="I144" s="339">
        <f t="shared" si="58"/>
        <v>41049.229999999996</v>
      </c>
      <c r="J144" s="339">
        <v>0</v>
      </c>
      <c r="K144" s="339">
        <v>0</v>
      </c>
      <c r="L144" s="339">
        <v>0</v>
      </c>
      <c r="M144" s="339">
        <v>0</v>
      </c>
      <c r="N144" s="25"/>
    </row>
    <row r="145" spans="1:14" s="389" customFormat="1" ht="12" hidden="1" customHeight="1">
      <c r="A145" s="390"/>
      <c r="B145" s="391"/>
      <c r="C145" s="392"/>
      <c r="D145" s="393"/>
      <c r="E145" s="394"/>
      <c r="F145" s="395"/>
      <c r="G145" s="396"/>
      <c r="H145" s="397"/>
      <c r="I145" s="396">
        <f t="shared" si="58"/>
        <v>0</v>
      </c>
      <c r="J145" s="396"/>
      <c r="K145" s="396"/>
      <c r="L145" s="396"/>
      <c r="M145" s="396"/>
      <c r="N145" s="398"/>
    </row>
    <row r="146" spans="1:14" s="26" customFormat="1" ht="12" customHeight="1">
      <c r="A146" s="56">
        <v>4500.7089999999998</v>
      </c>
      <c r="B146" s="41" t="s">
        <v>195</v>
      </c>
      <c r="C146" s="42">
        <v>0</v>
      </c>
      <c r="D146" s="319">
        <v>0</v>
      </c>
      <c r="E146" s="42">
        <v>0</v>
      </c>
      <c r="F146" s="307" t="str">
        <f t="shared" si="57"/>
        <v/>
      </c>
      <c r="G146" s="323">
        <v>0</v>
      </c>
      <c r="H146" s="285">
        <v>7290</v>
      </c>
      <c r="I146" s="339">
        <f t="shared" si="58"/>
        <v>7290</v>
      </c>
      <c r="J146" s="42">
        <v>10935</v>
      </c>
      <c r="K146" s="42">
        <v>14580</v>
      </c>
      <c r="L146" s="42">
        <v>18225</v>
      </c>
      <c r="M146" s="42">
        <v>21870</v>
      </c>
      <c r="N146" s="25" t="s">
        <v>374</v>
      </c>
    </row>
    <row r="147" spans="1:14" s="26" customFormat="1" ht="12" customHeight="1">
      <c r="A147" s="56">
        <v>4500.7150000000001</v>
      </c>
      <c r="B147" s="41" t="s">
        <v>196</v>
      </c>
      <c r="C147" s="42">
        <v>0</v>
      </c>
      <c r="D147" s="319">
        <v>0</v>
      </c>
      <c r="E147" s="42">
        <v>0</v>
      </c>
      <c r="F147" s="307" t="str">
        <f t="shared" si="57"/>
        <v/>
      </c>
      <c r="G147" s="323">
        <v>0</v>
      </c>
      <c r="H147" s="285">
        <v>10000</v>
      </c>
      <c r="I147" s="339">
        <f t="shared" si="58"/>
        <v>10000</v>
      </c>
      <c r="J147" s="42">
        <v>10000</v>
      </c>
      <c r="K147" s="42">
        <v>10000</v>
      </c>
      <c r="L147" s="42">
        <v>10000</v>
      </c>
      <c r="M147" s="42">
        <v>10000</v>
      </c>
      <c r="N147" s="404" t="s">
        <v>959</v>
      </c>
    </row>
    <row r="148" spans="1:14" s="26" customFormat="1" ht="12" hidden="1" customHeight="1">
      <c r="A148" s="56">
        <v>4500.7160000000003</v>
      </c>
      <c r="B148" s="41" t="s">
        <v>197</v>
      </c>
      <c r="C148" s="42">
        <v>0</v>
      </c>
      <c r="D148" s="319">
        <v>0</v>
      </c>
      <c r="E148" s="42">
        <v>0</v>
      </c>
      <c r="F148" s="307" t="str">
        <f t="shared" si="57"/>
        <v/>
      </c>
      <c r="G148" s="323">
        <v>0</v>
      </c>
      <c r="H148" s="285">
        <v>0</v>
      </c>
      <c r="I148" s="339">
        <f t="shared" si="58"/>
        <v>0</v>
      </c>
      <c r="J148" s="42">
        <v>0</v>
      </c>
      <c r="K148" s="42">
        <v>0</v>
      </c>
      <c r="L148" s="42">
        <v>0</v>
      </c>
      <c r="M148" s="42">
        <v>0</v>
      </c>
      <c r="N148" s="25"/>
    </row>
    <row r="149" spans="1:14" s="26" customFormat="1" ht="12" hidden="1" customHeight="1">
      <c r="A149" s="56">
        <v>4500.7169999999996</v>
      </c>
      <c r="B149" s="41" t="s">
        <v>198</v>
      </c>
      <c r="C149" s="42">
        <v>0</v>
      </c>
      <c r="D149" s="319">
        <v>0</v>
      </c>
      <c r="E149" s="42">
        <v>0</v>
      </c>
      <c r="F149" s="307" t="str">
        <f t="shared" si="57"/>
        <v/>
      </c>
      <c r="G149" s="323">
        <v>0</v>
      </c>
      <c r="H149" s="285">
        <v>0</v>
      </c>
      <c r="I149" s="339">
        <f t="shared" si="58"/>
        <v>0</v>
      </c>
      <c r="J149" s="42">
        <v>0</v>
      </c>
      <c r="K149" s="42">
        <v>0</v>
      </c>
      <c r="L149" s="42">
        <v>0</v>
      </c>
      <c r="M149" s="42">
        <v>0</v>
      </c>
      <c r="N149" s="25"/>
    </row>
    <row r="150" spans="1:14" s="26" customFormat="1" ht="12" hidden="1" customHeight="1">
      <c r="A150" s="56">
        <v>4500.74</v>
      </c>
      <c r="B150" s="41"/>
      <c r="C150" s="42">
        <v>0</v>
      </c>
      <c r="D150" s="319">
        <v>0</v>
      </c>
      <c r="E150" s="42">
        <v>0</v>
      </c>
      <c r="F150" s="307" t="str">
        <f>IFERROR(E150/G150,"")</f>
        <v/>
      </c>
      <c r="G150" s="323">
        <v>0</v>
      </c>
      <c r="H150" s="285">
        <v>0</v>
      </c>
      <c r="I150" s="339">
        <f t="shared" si="58"/>
        <v>0</v>
      </c>
      <c r="J150" s="42">
        <v>0</v>
      </c>
      <c r="K150" s="42">
        <v>0</v>
      </c>
      <c r="L150" s="42">
        <v>0</v>
      </c>
      <c r="M150" s="42">
        <v>0</v>
      </c>
      <c r="N150" s="25"/>
    </row>
    <row r="151" spans="1:14" s="26" customFormat="1" ht="12" hidden="1" customHeight="1">
      <c r="A151" s="56">
        <v>4500.7439999999997</v>
      </c>
      <c r="B151" s="41"/>
      <c r="C151" s="42">
        <v>0</v>
      </c>
      <c r="D151" s="319">
        <v>0</v>
      </c>
      <c r="E151" s="42">
        <v>0</v>
      </c>
      <c r="F151" s="307" t="str">
        <f>IFERROR(E151/G151,"")</f>
        <v/>
      </c>
      <c r="G151" s="323">
        <v>0</v>
      </c>
      <c r="H151" s="285">
        <v>0</v>
      </c>
      <c r="I151" s="339">
        <f t="shared" si="58"/>
        <v>0</v>
      </c>
      <c r="J151" s="42">
        <v>0</v>
      </c>
      <c r="K151" s="42">
        <v>0</v>
      </c>
      <c r="L151" s="42">
        <v>0</v>
      </c>
      <c r="M151" s="42">
        <v>0</v>
      </c>
      <c r="N151" s="25"/>
    </row>
    <row r="152" spans="1:14" s="26" customFormat="1" ht="12" hidden="1" customHeight="1">
      <c r="A152" s="56">
        <v>4500.7449999999999</v>
      </c>
      <c r="B152" s="41"/>
      <c r="C152" s="42">
        <v>0</v>
      </c>
      <c r="D152" s="319">
        <v>0</v>
      </c>
      <c r="E152" s="42">
        <v>0</v>
      </c>
      <c r="F152" s="307" t="str">
        <f>IFERROR(E152/G152,"")</f>
        <v/>
      </c>
      <c r="G152" s="323">
        <v>0</v>
      </c>
      <c r="H152" s="285">
        <v>0</v>
      </c>
      <c r="I152" s="339">
        <f t="shared" si="58"/>
        <v>0</v>
      </c>
      <c r="J152" s="42">
        <v>0</v>
      </c>
      <c r="K152" s="42">
        <v>0</v>
      </c>
      <c r="L152" s="42">
        <v>0</v>
      </c>
      <c r="M152" s="42">
        <v>0</v>
      </c>
      <c r="N152" s="25"/>
    </row>
    <row r="153" spans="1:14" s="26" customFormat="1" ht="12" hidden="1" customHeight="1">
      <c r="A153" s="56">
        <v>4500.7460000000001</v>
      </c>
      <c r="B153" s="41"/>
      <c r="C153" s="42">
        <v>0</v>
      </c>
      <c r="D153" s="319">
        <v>0</v>
      </c>
      <c r="E153" s="42">
        <v>0</v>
      </c>
      <c r="F153" s="307" t="str">
        <f>IFERROR(E153/G153,"")</f>
        <v/>
      </c>
      <c r="G153" s="323">
        <v>0</v>
      </c>
      <c r="H153" s="285">
        <v>0</v>
      </c>
      <c r="I153" s="339">
        <f t="shared" si="58"/>
        <v>0</v>
      </c>
      <c r="J153" s="42">
        <v>0</v>
      </c>
      <c r="K153" s="42">
        <v>0</v>
      </c>
      <c r="L153" s="42">
        <v>0</v>
      </c>
      <c r="M153" s="42">
        <v>0</v>
      </c>
      <c r="N153" s="25"/>
    </row>
    <row r="154" spans="1:14" s="26" customFormat="1" ht="12" customHeight="1">
      <c r="A154" s="56">
        <v>4500.8019999999997</v>
      </c>
      <c r="B154" s="41" t="s">
        <v>199</v>
      </c>
      <c r="C154" s="42">
        <v>0</v>
      </c>
      <c r="D154" s="319">
        <v>0</v>
      </c>
      <c r="E154" s="42">
        <v>0</v>
      </c>
      <c r="F154" s="307" t="str">
        <f t="shared" si="57"/>
        <v/>
      </c>
      <c r="G154" s="323">
        <v>0</v>
      </c>
      <c r="H154" s="285">
        <v>85932</v>
      </c>
      <c r="I154" s="339">
        <f t="shared" si="58"/>
        <v>85932</v>
      </c>
      <c r="J154" s="42">
        <v>128898</v>
      </c>
      <c r="K154" s="42">
        <v>171864</v>
      </c>
      <c r="L154" s="42">
        <v>214830</v>
      </c>
      <c r="M154" s="42">
        <v>257796</v>
      </c>
      <c r="N154" s="25" t="s">
        <v>375</v>
      </c>
    </row>
    <row r="155" spans="1:14" s="26" customFormat="1" ht="12" hidden="1" customHeight="1">
      <c r="A155" s="56">
        <v>4500.808</v>
      </c>
      <c r="B155" s="41" t="s">
        <v>200</v>
      </c>
      <c r="C155" s="42">
        <v>0</v>
      </c>
      <c r="D155" s="319">
        <v>0</v>
      </c>
      <c r="E155" s="42">
        <v>0</v>
      </c>
      <c r="F155" s="307" t="str">
        <f t="shared" si="57"/>
        <v/>
      </c>
      <c r="G155" s="323">
        <v>0</v>
      </c>
      <c r="H155" s="285">
        <v>0</v>
      </c>
      <c r="I155" s="339">
        <f t="shared" si="58"/>
        <v>0</v>
      </c>
      <c r="J155" s="42">
        <v>0</v>
      </c>
      <c r="K155" s="42">
        <v>0</v>
      </c>
      <c r="L155" s="42">
        <v>0</v>
      </c>
      <c r="M155" s="42">
        <v>0</v>
      </c>
      <c r="N155" s="25"/>
    </row>
    <row r="156" spans="1:14" s="26" customFormat="1" ht="12" hidden="1" customHeight="1">
      <c r="A156" s="56">
        <v>4500.8109999999997</v>
      </c>
      <c r="B156" s="41" t="s">
        <v>201</v>
      </c>
      <c r="C156" s="42">
        <v>0</v>
      </c>
      <c r="D156" s="319">
        <v>0</v>
      </c>
      <c r="E156" s="42">
        <v>0</v>
      </c>
      <c r="F156" s="307" t="str">
        <f t="shared" si="57"/>
        <v/>
      </c>
      <c r="G156" s="323">
        <v>0</v>
      </c>
      <c r="H156" s="285">
        <v>0</v>
      </c>
      <c r="I156" s="339">
        <f t="shared" si="58"/>
        <v>0</v>
      </c>
      <c r="J156" s="42">
        <v>0</v>
      </c>
      <c r="K156" s="42">
        <v>0</v>
      </c>
      <c r="L156" s="42">
        <v>0</v>
      </c>
      <c r="M156" s="42">
        <v>0</v>
      </c>
      <c r="N156" s="25"/>
    </row>
    <row r="157" spans="1:14" s="26" customFormat="1" ht="12" hidden="1" customHeight="1">
      <c r="A157" s="56">
        <v>4700</v>
      </c>
      <c r="B157" s="41" t="s">
        <v>202</v>
      </c>
      <c r="C157" s="42">
        <v>0</v>
      </c>
      <c r="D157" s="319">
        <v>0</v>
      </c>
      <c r="E157" s="42">
        <v>0</v>
      </c>
      <c r="F157" s="307" t="str">
        <f t="shared" si="57"/>
        <v/>
      </c>
      <c r="G157" s="323">
        <v>0</v>
      </c>
      <c r="H157" s="285">
        <v>0</v>
      </c>
      <c r="I157" s="339">
        <f t="shared" si="58"/>
        <v>0</v>
      </c>
      <c r="J157" s="42">
        <v>0</v>
      </c>
      <c r="K157" s="42">
        <v>0</v>
      </c>
      <c r="L157" s="42">
        <v>0</v>
      </c>
      <c r="M157" s="42">
        <v>0</v>
      </c>
      <c r="N157" s="25"/>
    </row>
    <row r="158" spans="1:14" s="26" customFormat="1" ht="12" hidden="1" customHeight="1">
      <c r="A158" s="56">
        <v>4703</v>
      </c>
      <c r="B158" s="41" t="s">
        <v>203</v>
      </c>
      <c r="C158" s="42">
        <v>0</v>
      </c>
      <c r="D158" s="319">
        <v>0</v>
      </c>
      <c r="E158" s="42">
        <v>0</v>
      </c>
      <c r="F158" s="307" t="str">
        <f t="shared" si="57"/>
        <v/>
      </c>
      <c r="G158" s="323">
        <v>0</v>
      </c>
      <c r="H158" s="285">
        <v>0</v>
      </c>
      <c r="I158" s="339">
        <f t="shared" si="58"/>
        <v>0</v>
      </c>
      <c r="J158" s="42">
        <v>0</v>
      </c>
      <c r="K158" s="42">
        <v>0</v>
      </c>
      <c r="L158" s="42">
        <v>0</v>
      </c>
      <c r="M158" s="42">
        <v>0</v>
      </c>
      <c r="N158" s="25"/>
    </row>
    <row r="159" spans="1:14" s="26" customFormat="1" ht="12" hidden="1" customHeight="1">
      <c r="A159" s="56">
        <v>4800</v>
      </c>
      <c r="B159" s="41" t="s">
        <v>204</v>
      </c>
      <c r="C159" s="42">
        <v>0</v>
      </c>
      <c r="D159" s="319">
        <v>0</v>
      </c>
      <c r="E159" s="42">
        <v>0</v>
      </c>
      <c r="F159" s="307" t="str">
        <f t="shared" si="57"/>
        <v/>
      </c>
      <c r="G159" s="323">
        <v>0</v>
      </c>
      <c r="H159" s="285">
        <v>0</v>
      </c>
      <c r="I159" s="339">
        <f t="shared" si="58"/>
        <v>0</v>
      </c>
      <c r="J159" s="42">
        <v>0</v>
      </c>
      <c r="K159" s="42">
        <v>0</v>
      </c>
      <c r="L159" s="42">
        <v>0</v>
      </c>
      <c r="M159" s="42">
        <v>0</v>
      </c>
      <c r="N159" s="25"/>
    </row>
    <row r="160" spans="1:14" s="26" customFormat="1" ht="12" hidden="1" customHeight="1">
      <c r="A160" s="56">
        <v>4900</v>
      </c>
      <c r="B160" s="41" t="s">
        <v>205</v>
      </c>
      <c r="C160" s="42">
        <v>0</v>
      </c>
      <c r="D160" s="319">
        <v>0</v>
      </c>
      <c r="E160" s="42">
        <v>0</v>
      </c>
      <c r="F160" s="307" t="str">
        <f t="shared" si="57"/>
        <v/>
      </c>
      <c r="G160" s="323">
        <v>0</v>
      </c>
      <c r="H160" s="285">
        <v>0</v>
      </c>
      <c r="I160" s="339">
        <f t="shared" si="58"/>
        <v>0</v>
      </c>
      <c r="J160" s="42">
        <v>0</v>
      </c>
      <c r="K160" s="42">
        <v>0</v>
      </c>
      <c r="L160" s="42">
        <v>0</v>
      </c>
      <c r="M160" s="42">
        <v>0</v>
      </c>
      <c r="N160" s="25"/>
    </row>
    <row r="161" spans="1:14" s="26" customFormat="1" ht="12" hidden="1" customHeight="1">
      <c r="A161" s="56"/>
      <c r="B161" s="41"/>
      <c r="C161" s="42"/>
      <c r="D161" s="319"/>
      <c r="E161" s="42"/>
      <c r="F161" s="303"/>
      <c r="G161" s="323"/>
      <c r="H161" s="285"/>
      <c r="I161" s="203"/>
      <c r="J161" s="42"/>
      <c r="K161" s="42"/>
      <c r="L161" s="42"/>
      <c r="M161" s="42"/>
      <c r="N161" s="25"/>
    </row>
    <row r="162" spans="1:14" s="26" customFormat="1" ht="12" customHeight="1">
      <c r="A162" s="49"/>
      <c r="B162" s="48" t="s">
        <v>564</v>
      </c>
      <c r="C162" s="43">
        <f>SUM(C131:C161)</f>
        <v>0</v>
      </c>
      <c r="D162" s="297">
        <f>SUM(D131:D161)</f>
        <v>78623.34</v>
      </c>
      <c r="E162" s="43">
        <f>SUMIF($A131:$A161,"&gt;0",E131:E161)</f>
        <v>143762.38</v>
      </c>
      <c r="F162" s="322">
        <f>IFERROR(E162/G162,"")</f>
        <v>0.27812848936555329</v>
      </c>
      <c r="G162" s="43">
        <f>SUMIF($A131:$A161,"&gt;0",G131:G161)</f>
        <v>516891.96</v>
      </c>
      <c r="H162" s="286">
        <f>SUMIF($A131:$A161,"&gt;0",H131:H161)</f>
        <v>347119.53</v>
      </c>
      <c r="I162" s="204">
        <f t="shared" ref="I162" si="59">H162-G162</f>
        <v>-169772.43</v>
      </c>
      <c r="J162" s="43">
        <f>SUMIF($A131:$A161,"&gt;0",J131:J161)</f>
        <v>256753</v>
      </c>
      <c r="K162" s="43">
        <f>SUMIF($A131:$A161,"&gt;0",K131:K161)</f>
        <v>339004</v>
      </c>
      <c r="L162" s="43">
        <f>SUMIF($A131:$A161,"&gt;0",L131:L161)</f>
        <v>421255</v>
      </c>
      <c r="M162" s="43">
        <f>SUMIF($A131:$A161,"&gt;0",M131:M161)</f>
        <v>503506</v>
      </c>
      <c r="N162" s="25"/>
    </row>
    <row r="163" spans="1:14" s="26" customFormat="1" ht="12" customHeight="1">
      <c r="A163" s="49"/>
      <c r="B163" s="44"/>
      <c r="C163" s="42"/>
      <c r="D163" s="319"/>
      <c r="E163" s="42"/>
      <c r="F163" s="312"/>
      <c r="G163" s="323"/>
      <c r="H163" s="285"/>
      <c r="I163" s="203"/>
      <c r="J163" s="42"/>
      <c r="K163" s="42"/>
      <c r="L163" s="42"/>
      <c r="M163" s="42"/>
      <c r="N163" s="25"/>
    </row>
    <row r="164" spans="1:14" s="26" customFormat="1" ht="12" hidden="1" customHeight="1">
      <c r="A164" s="54" t="s">
        <v>135</v>
      </c>
      <c r="B164" s="27"/>
      <c r="C164" s="42"/>
      <c r="D164" s="319"/>
      <c r="E164" s="42"/>
      <c r="F164" s="307"/>
      <c r="G164" s="323"/>
      <c r="H164" s="285"/>
      <c r="I164" s="203"/>
      <c r="J164" s="42"/>
      <c r="K164" s="42"/>
      <c r="L164" s="42"/>
      <c r="M164" s="42"/>
      <c r="N164" s="25"/>
    </row>
    <row r="165" spans="1:14" s="26" customFormat="1" hidden="1">
      <c r="A165" s="56" t="s">
        <v>560</v>
      </c>
      <c r="C165" s="42"/>
      <c r="D165" s="319"/>
      <c r="E165" s="42"/>
      <c r="F165" s="307" t="str">
        <f>IFERROR(E165/G165,"")</f>
        <v/>
      </c>
      <c r="G165" s="323"/>
      <c r="H165" s="285"/>
      <c r="I165" s="203">
        <f t="shared" ref="I165" si="60">H165-G165</f>
        <v>0</v>
      </c>
      <c r="J165" s="42"/>
      <c r="K165" s="42"/>
      <c r="L165" s="42"/>
      <c r="M165" s="42"/>
      <c r="N165" s="25"/>
    </row>
    <row r="166" spans="1:14" s="26" customFormat="1" hidden="1">
      <c r="A166" s="56">
        <v>5000</v>
      </c>
      <c r="B166" s="26" t="s">
        <v>135</v>
      </c>
      <c r="C166" s="42">
        <v>0</v>
      </c>
      <c r="D166" s="319">
        <v>0</v>
      </c>
      <c r="E166" s="42">
        <v>0</v>
      </c>
      <c r="F166" s="307" t="str">
        <f t="shared" ref="F166:F168" si="61">IFERROR(E166/G166,"")</f>
        <v/>
      </c>
      <c r="G166" s="323">
        <v>0</v>
      </c>
      <c r="H166" s="285">
        <v>0</v>
      </c>
      <c r="I166" s="339">
        <f t="shared" ref="I166:I168" si="62">H166-G166</f>
        <v>0</v>
      </c>
      <c r="J166" s="42">
        <v>0</v>
      </c>
      <c r="K166" s="42">
        <v>0</v>
      </c>
      <c r="L166" s="42">
        <v>0</v>
      </c>
      <c r="M166" s="42">
        <v>0</v>
      </c>
      <c r="N166" s="25"/>
    </row>
    <row r="167" spans="1:14" s="26" customFormat="1" hidden="1">
      <c r="A167" s="56">
        <v>5200</v>
      </c>
      <c r="B167" s="26" t="s">
        <v>206</v>
      </c>
      <c r="C167" s="42">
        <v>0</v>
      </c>
      <c r="D167" s="319">
        <v>0</v>
      </c>
      <c r="E167" s="42">
        <v>0</v>
      </c>
      <c r="F167" s="307" t="str">
        <f t="shared" si="61"/>
        <v/>
      </c>
      <c r="G167" s="323">
        <v>0</v>
      </c>
      <c r="H167" s="285">
        <v>0</v>
      </c>
      <c r="I167" s="339">
        <f t="shared" si="62"/>
        <v>0</v>
      </c>
      <c r="J167" s="42">
        <v>0</v>
      </c>
      <c r="K167" s="42">
        <v>0</v>
      </c>
      <c r="L167" s="42">
        <v>0</v>
      </c>
      <c r="M167" s="42">
        <v>0</v>
      </c>
      <c r="N167" s="25"/>
    </row>
    <row r="168" spans="1:14" s="26" customFormat="1" hidden="1">
      <c r="A168" s="56">
        <v>5400</v>
      </c>
      <c r="B168" s="26" t="s">
        <v>207</v>
      </c>
      <c r="C168" s="42">
        <v>0</v>
      </c>
      <c r="D168" s="319">
        <v>0</v>
      </c>
      <c r="E168" s="42">
        <v>0</v>
      </c>
      <c r="F168" s="307" t="str">
        <f t="shared" si="61"/>
        <v/>
      </c>
      <c r="G168" s="323">
        <v>0</v>
      </c>
      <c r="H168" s="285">
        <v>0</v>
      </c>
      <c r="I168" s="339">
        <f t="shared" si="62"/>
        <v>0</v>
      </c>
      <c r="J168" s="42">
        <v>0</v>
      </c>
      <c r="K168" s="42">
        <v>0</v>
      </c>
      <c r="L168" s="42">
        <v>0</v>
      </c>
      <c r="M168" s="42">
        <v>0</v>
      </c>
      <c r="N168" s="25"/>
    </row>
    <row r="169" spans="1:14" s="26" customFormat="1" ht="12" hidden="1" customHeight="1">
      <c r="A169" s="56"/>
      <c r="B169" s="41"/>
      <c r="C169" s="42"/>
      <c r="D169" s="319"/>
      <c r="E169" s="42"/>
      <c r="F169" s="303"/>
      <c r="G169" s="323"/>
      <c r="H169" s="285"/>
      <c r="I169" s="203"/>
      <c r="J169" s="42"/>
      <c r="K169" s="42"/>
      <c r="L169" s="42"/>
      <c r="M169" s="42"/>
      <c r="N169" s="25"/>
    </row>
    <row r="170" spans="1:14" s="26" customFormat="1" ht="12" hidden="1" customHeight="1">
      <c r="A170" s="32"/>
      <c r="B170" s="48" t="s">
        <v>565</v>
      </c>
      <c r="C170" s="43">
        <f>SUM(C165:C169)</f>
        <v>0</v>
      </c>
      <c r="D170" s="297">
        <f>SUM(D165:D169)</f>
        <v>0</v>
      </c>
      <c r="E170" s="43">
        <f>SUMIF($A165:$A169,"&gt;0",E165:E169)</f>
        <v>0</v>
      </c>
      <c r="F170" s="322" t="str">
        <f>IFERROR(E170/G170,"")</f>
        <v/>
      </c>
      <c r="G170" s="43">
        <f>SUMIF($A165:$A169,"&gt;0",G165:G169)</f>
        <v>0</v>
      </c>
      <c r="H170" s="286">
        <f>SUMIF($A165:$A169,"&gt;0",H165:H169)</f>
        <v>0</v>
      </c>
      <c r="I170" s="204">
        <f t="shared" ref="I170" si="63">H170-G170</f>
        <v>0</v>
      </c>
      <c r="J170" s="43">
        <f>SUMIF($A165:$A169,"&gt;0",J165:J169)</f>
        <v>0</v>
      </c>
      <c r="K170" s="43">
        <f>SUMIF($A165:$A169,"&gt;0",K165:K169)</f>
        <v>0</v>
      </c>
      <c r="L170" s="43">
        <f>SUMIF($A165:$A169,"&gt;0",L165:L169)</f>
        <v>0</v>
      </c>
      <c r="M170" s="43">
        <f>SUMIF($A165:$A169,"&gt;0",M165:M169)</f>
        <v>0</v>
      </c>
      <c r="N170" s="25"/>
    </row>
    <row r="171" spans="1:14" s="26" customFormat="1" ht="12" hidden="1" customHeight="1">
      <c r="A171" s="49"/>
      <c r="B171" s="44"/>
      <c r="C171" s="42"/>
      <c r="D171" s="319"/>
      <c r="E171" s="42"/>
      <c r="F171" s="312"/>
      <c r="G171" s="323"/>
      <c r="H171" s="285"/>
      <c r="I171" s="203"/>
      <c r="J171" s="42"/>
      <c r="K171" s="42"/>
      <c r="L171" s="42"/>
      <c r="M171" s="42"/>
      <c r="N171" s="25"/>
    </row>
    <row r="172" spans="1:14" s="26" customFormat="1" ht="12" hidden="1" customHeight="1">
      <c r="A172" s="54" t="s">
        <v>136</v>
      </c>
      <c r="B172" s="27"/>
      <c r="C172" s="42"/>
      <c r="D172" s="319"/>
      <c r="E172" s="42"/>
      <c r="F172" s="307"/>
      <c r="G172" s="323"/>
      <c r="H172" s="285"/>
      <c r="I172" s="203"/>
      <c r="J172" s="42"/>
      <c r="K172" s="42"/>
      <c r="L172" s="42"/>
      <c r="M172" s="42"/>
      <c r="N172" s="25"/>
    </row>
    <row r="173" spans="1:14" s="26" customFormat="1" hidden="1">
      <c r="A173" s="56" t="s">
        <v>560</v>
      </c>
      <c r="B173" s="2"/>
      <c r="C173" s="331"/>
      <c r="D173" s="336"/>
      <c r="E173" s="331"/>
      <c r="F173" s="307" t="str">
        <f>IFERROR(E173/G173,"")</f>
        <v/>
      </c>
      <c r="G173" s="306"/>
      <c r="H173" s="288"/>
      <c r="I173" s="272">
        <f t="shared" ref="I173" si="64">H173-G173</f>
        <v>0</v>
      </c>
      <c r="J173" s="272"/>
      <c r="K173" s="272"/>
      <c r="L173" s="272"/>
      <c r="M173" s="272"/>
      <c r="N173" s="25"/>
    </row>
    <row r="174" spans="1:14" s="26" customFormat="1" hidden="1">
      <c r="A174" s="56">
        <v>6000</v>
      </c>
      <c r="B174" s="2" t="s">
        <v>136</v>
      </c>
      <c r="C174" s="331">
        <v>0</v>
      </c>
      <c r="D174" s="336">
        <v>0</v>
      </c>
      <c r="E174" s="331">
        <v>0</v>
      </c>
      <c r="F174" s="307" t="str">
        <f>IFERROR(E174/G174,"")</f>
        <v/>
      </c>
      <c r="G174" s="306">
        <v>0</v>
      </c>
      <c r="H174" s="288">
        <v>0</v>
      </c>
      <c r="I174" s="331">
        <f t="shared" ref="I174" si="65">H174-G174</f>
        <v>0</v>
      </c>
      <c r="J174" s="331">
        <v>0</v>
      </c>
      <c r="K174" s="331">
        <v>0</v>
      </c>
      <c r="L174" s="331">
        <v>0</v>
      </c>
      <c r="M174" s="331">
        <v>0</v>
      </c>
      <c r="N174" s="25"/>
    </row>
    <row r="175" spans="1:14" s="26" customFormat="1" ht="12" hidden="1" customHeight="1">
      <c r="A175" s="56"/>
      <c r="B175" s="41"/>
      <c r="C175" s="42"/>
      <c r="D175" s="319"/>
      <c r="E175" s="42"/>
      <c r="F175" s="303"/>
      <c r="G175" s="323"/>
      <c r="H175" s="285"/>
      <c r="I175" s="203"/>
      <c r="J175" s="42"/>
      <c r="K175" s="42"/>
      <c r="L175" s="42"/>
      <c r="M175" s="42"/>
      <c r="N175" s="25"/>
    </row>
    <row r="176" spans="1:14" s="26" customFormat="1" ht="12" hidden="1" customHeight="1">
      <c r="A176" s="32"/>
      <c r="B176" s="48" t="s">
        <v>566</v>
      </c>
      <c r="C176" s="43">
        <f>SUM(C173:C175)</f>
        <v>0</v>
      </c>
      <c r="D176" s="297">
        <f>SUM(D173:D175)</f>
        <v>0</v>
      </c>
      <c r="E176" s="43">
        <f>SUMIF($A173:$A175,"&gt;0",E173:E175)</f>
        <v>0</v>
      </c>
      <c r="F176" s="322" t="str">
        <f>IFERROR(E176/G176,"")</f>
        <v/>
      </c>
      <c r="G176" s="43">
        <f>SUMIF($A173:$A175,"&gt;0",G173:G175)</f>
        <v>0</v>
      </c>
      <c r="H176" s="286">
        <f>SUMIF($A173:$A175,"&gt;0",H173:H175)</f>
        <v>0</v>
      </c>
      <c r="I176" s="204">
        <f t="shared" ref="I176" si="66">H176-G176</f>
        <v>0</v>
      </c>
      <c r="J176" s="43">
        <f>SUMIF($A173:$A175,"&gt;0",J173:J175)</f>
        <v>0</v>
      </c>
      <c r="K176" s="43">
        <f>SUMIF($A173:$A175,"&gt;0",K173:K175)</f>
        <v>0</v>
      </c>
      <c r="L176" s="43">
        <f>SUMIF($A173:$A175,"&gt;0",L173:L175)</f>
        <v>0</v>
      </c>
      <c r="M176" s="43">
        <f>SUMIF($A173:$A175,"&gt;0",M173:M175)</f>
        <v>0</v>
      </c>
      <c r="N176" s="25"/>
    </row>
    <row r="177" spans="1:14" s="26" customFormat="1" ht="12" hidden="1" customHeight="1">
      <c r="A177" s="32"/>
      <c r="B177" s="44"/>
      <c r="C177" s="42"/>
      <c r="D177" s="319"/>
      <c r="E177" s="42"/>
      <c r="F177" s="307"/>
      <c r="G177" s="295"/>
      <c r="H177" s="285"/>
      <c r="I177" s="203"/>
      <c r="J177" s="42"/>
      <c r="K177" s="42"/>
      <c r="L177" s="42"/>
      <c r="M177" s="42"/>
      <c r="N177" s="25"/>
    </row>
    <row r="178" spans="1:14" s="27" customFormat="1" ht="12" customHeight="1">
      <c r="A178" s="49" t="s">
        <v>24</v>
      </c>
      <c r="B178" s="44"/>
      <c r="C178" s="43">
        <f>+C128+C107+C116+C162+C170+C176</f>
        <v>0</v>
      </c>
      <c r="D178" s="297">
        <f>+D128+D107+D116+D162+D170+D176</f>
        <v>180542.44</v>
      </c>
      <c r="E178" s="43">
        <f>+E128+E107+E116+E162+E170+E176</f>
        <v>144381.68</v>
      </c>
      <c r="F178" s="322">
        <f>IFERROR(E178/G178,"")</f>
        <v>0.27878725902599449</v>
      </c>
      <c r="G178" s="43">
        <f t="shared" ref="G178:M178" si="67">+G128+G107+G116+G162+G170+G176</f>
        <v>517891.96</v>
      </c>
      <c r="H178" s="286">
        <f t="shared" si="67"/>
        <v>1433762.53</v>
      </c>
      <c r="I178" s="43">
        <f t="shared" si="67"/>
        <v>915870.57000000007</v>
      </c>
      <c r="J178" s="43">
        <f t="shared" si="67"/>
        <v>1970386.79</v>
      </c>
      <c r="K178" s="43">
        <f t="shared" si="67"/>
        <v>2676409.9544000002</v>
      </c>
      <c r="L178" s="43">
        <f t="shared" si="67"/>
        <v>3405687.59186</v>
      </c>
      <c r="M178" s="43">
        <f t="shared" si="67"/>
        <v>4162135.6924366402</v>
      </c>
      <c r="N178" s="33"/>
    </row>
    <row r="179" spans="1:14" s="27" customFormat="1" ht="12" customHeight="1">
      <c r="A179" s="49"/>
      <c r="B179" s="44"/>
      <c r="C179" s="45"/>
      <c r="D179" s="300"/>
      <c r="E179" s="45"/>
      <c r="F179" s="313"/>
      <c r="G179" s="325"/>
      <c r="H179" s="289"/>
      <c r="I179" s="205"/>
      <c r="J179" s="46"/>
      <c r="K179" s="46"/>
      <c r="L179" s="46"/>
      <c r="M179" s="46"/>
      <c r="N179" s="33"/>
    </row>
    <row r="180" spans="1:14" s="27" customFormat="1" ht="12" customHeight="1">
      <c r="A180" s="49" t="s">
        <v>25</v>
      </c>
      <c r="B180" s="44"/>
      <c r="C180" s="45"/>
      <c r="D180" s="300"/>
      <c r="E180" s="45"/>
      <c r="F180" s="313"/>
      <c r="G180" s="327"/>
      <c r="H180" s="289"/>
      <c r="I180" s="205"/>
      <c r="J180" s="46"/>
      <c r="K180" s="46"/>
      <c r="L180" s="46"/>
      <c r="M180" s="46"/>
      <c r="N180" s="33"/>
    </row>
    <row r="181" spans="1:14" s="27" customFormat="1" ht="12" customHeight="1">
      <c r="A181" s="49"/>
      <c r="B181" s="44"/>
      <c r="C181" s="45"/>
      <c r="D181" s="300"/>
      <c r="E181" s="45"/>
      <c r="F181" s="313"/>
      <c r="G181" s="320"/>
      <c r="H181" s="287"/>
      <c r="I181" s="205"/>
      <c r="J181" s="45"/>
      <c r="K181" s="45"/>
      <c r="L181" s="45"/>
      <c r="M181" s="45"/>
      <c r="N181" s="33"/>
    </row>
    <row r="182" spans="1:14" s="26" customFormat="1" ht="12" customHeight="1">
      <c r="A182" s="48" t="s">
        <v>146</v>
      </c>
      <c r="C182" s="42"/>
      <c r="D182" s="319"/>
      <c r="E182" s="42"/>
      <c r="F182" s="307"/>
      <c r="G182" s="323"/>
      <c r="H182" s="285"/>
      <c r="I182" s="203"/>
      <c r="J182" s="42"/>
      <c r="K182" s="42"/>
      <c r="L182" s="42"/>
      <c r="M182" s="42"/>
      <c r="N182" s="25"/>
    </row>
    <row r="183" spans="1:14" s="26" customFormat="1" ht="12" hidden="1" customHeight="1">
      <c r="A183" s="56" t="s">
        <v>560</v>
      </c>
      <c r="B183" s="41"/>
      <c r="C183" s="42"/>
      <c r="D183" s="319"/>
      <c r="E183" s="42"/>
      <c r="F183" s="307" t="str">
        <f>IFERROR(E183/G183,"")</f>
        <v/>
      </c>
      <c r="G183" s="323"/>
      <c r="H183" s="285"/>
      <c r="I183" s="203">
        <f t="shared" ref="I183" si="68">H183-G183</f>
        <v>0</v>
      </c>
      <c r="J183" s="42"/>
      <c r="K183" s="42"/>
      <c r="L183" s="42"/>
      <c r="M183" s="42"/>
      <c r="N183" s="25"/>
    </row>
    <row r="184" spans="1:14" s="26" customFormat="1" ht="12" hidden="1" customHeight="1">
      <c r="A184" s="56">
        <v>100</v>
      </c>
      <c r="B184" s="41" t="s">
        <v>146</v>
      </c>
      <c r="C184" s="42">
        <v>0</v>
      </c>
      <c r="D184" s="319">
        <v>0</v>
      </c>
      <c r="E184" s="42">
        <v>0</v>
      </c>
      <c r="F184" s="307" t="str">
        <f t="shared" ref="F184:F239" si="69">IFERROR(E184/G184,"")</f>
        <v/>
      </c>
      <c r="G184" s="323">
        <v>0</v>
      </c>
      <c r="H184" s="285">
        <v>0</v>
      </c>
      <c r="I184" s="339">
        <f t="shared" ref="I184:I239" si="70">H184-G184</f>
        <v>0</v>
      </c>
      <c r="J184" s="42">
        <v>0</v>
      </c>
      <c r="K184" s="42">
        <v>0</v>
      </c>
      <c r="L184" s="42">
        <v>0</v>
      </c>
      <c r="M184" s="42">
        <v>0</v>
      </c>
      <c r="N184" s="25"/>
    </row>
    <row r="185" spans="1:14" s="26" customFormat="1" ht="12" customHeight="1">
      <c r="A185" s="56">
        <v>101</v>
      </c>
      <c r="B185" s="41" t="s">
        <v>208</v>
      </c>
      <c r="C185" s="42">
        <v>0</v>
      </c>
      <c r="D185" s="319">
        <v>0</v>
      </c>
      <c r="E185" s="42">
        <v>0</v>
      </c>
      <c r="F185" s="307" t="str">
        <f t="shared" si="69"/>
        <v/>
      </c>
      <c r="G185" s="323">
        <v>0</v>
      </c>
      <c r="H185" s="285">
        <v>384000</v>
      </c>
      <c r="I185" s="339">
        <f t="shared" si="70"/>
        <v>384000</v>
      </c>
      <c r="J185" s="42">
        <v>538680</v>
      </c>
      <c r="K185" s="42">
        <v>855453.6</v>
      </c>
      <c r="L185" s="42">
        <v>1027062.672</v>
      </c>
      <c r="M185" s="42">
        <v>1307603.9254399999</v>
      </c>
      <c r="N185" s="25" t="s">
        <v>376</v>
      </c>
    </row>
    <row r="186" spans="1:14" s="26" customFormat="1" ht="12" customHeight="1">
      <c r="A186" s="56">
        <v>102</v>
      </c>
      <c r="B186" s="41" t="s">
        <v>209</v>
      </c>
      <c r="C186" s="42">
        <v>0</v>
      </c>
      <c r="D186" s="319">
        <v>0</v>
      </c>
      <c r="E186" s="42">
        <v>0</v>
      </c>
      <c r="F186" s="307" t="str">
        <f t="shared" si="69"/>
        <v/>
      </c>
      <c r="G186" s="323">
        <v>0</v>
      </c>
      <c r="H186" s="285">
        <v>13500</v>
      </c>
      <c r="I186" s="339">
        <f t="shared" si="70"/>
        <v>13500</v>
      </c>
      <c r="J186" s="42">
        <v>64520</v>
      </c>
      <c r="K186" s="42">
        <v>119410.4</v>
      </c>
      <c r="L186" s="42">
        <v>175148.60800000001</v>
      </c>
      <c r="M186" s="42">
        <v>220251.58016000001</v>
      </c>
      <c r="N186" s="25" t="s">
        <v>377</v>
      </c>
    </row>
    <row r="187" spans="1:14" s="26" customFormat="1" ht="12" hidden="1" customHeight="1">
      <c r="A187" s="56">
        <v>103</v>
      </c>
      <c r="B187" s="41" t="s">
        <v>210</v>
      </c>
      <c r="C187" s="42">
        <v>0</v>
      </c>
      <c r="D187" s="319">
        <v>0</v>
      </c>
      <c r="E187" s="42">
        <v>0</v>
      </c>
      <c r="F187" s="307" t="str">
        <f t="shared" si="69"/>
        <v/>
      </c>
      <c r="G187" s="323">
        <v>0</v>
      </c>
      <c r="H187" s="285">
        <v>0</v>
      </c>
      <c r="I187" s="339">
        <f t="shared" si="70"/>
        <v>0</v>
      </c>
      <c r="J187" s="42">
        <v>0</v>
      </c>
      <c r="K187" s="42">
        <v>0</v>
      </c>
      <c r="L187" s="42">
        <v>0</v>
      </c>
      <c r="M187" s="42">
        <v>0</v>
      </c>
      <c r="N187" s="25"/>
    </row>
    <row r="188" spans="1:14" s="26" customFormat="1" ht="12" customHeight="1">
      <c r="A188" s="56">
        <v>104</v>
      </c>
      <c r="B188" s="41" t="s">
        <v>211</v>
      </c>
      <c r="C188" s="42">
        <v>0</v>
      </c>
      <c r="D188" s="319">
        <v>25750.02</v>
      </c>
      <c r="E188" s="42">
        <v>42916.7</v>
      </c>
      <c r="F188" s="307">
        <f t="shared" si="69"/>
        <v>0.43478441463711454</v>
      </c>
      <c r="G188" s="323">
        <v>98707.999999999302</v>
      </c>
      <c r="H188" s="285">
        <v>103000</v>
      </c>
      <c r="I188" s="339">
        <f t="shared" si="70"/>
        <v>4292.0000000006985</v>
      </c>
      <c r="J188" s="42">
        <v>105060</v>
      </c>
      <c r="K188" s="42">
        <v>172161.2</v>
      </c>
      <c r="L188" s="42">
        <v>307604.424</v>
      </c>
      <c r="M188" s="42">
        <v>313756.51247999998</v>
      </c>
      <c r="N188" s="25" t="s">
        <v>378</v>
      </c>
    </row>
    <row r="189" spans="1:14" s="26" customFormat="1" ht="12" hidden="1" customHeight="1">
      <c r="A189" s="56">
        <v>105</v>
      </c>
      <c r="B189" s="41" t="s">
        <v>212</v>
      </c>
      <c r="C189" s="42">
        <v>0</v>
      </c>
      <c r="D189" s="319">
        <v>0</v>
      </c>
      <c r="E189" s="42">
        <v>0</v>
      </c>
      <c r="F189" s="307" t="str">
        <f t="shared" si="69"/>
        <v/>
      </c>
      <c r="G189" s="323">
        <v>0</v>
      </c>
      <c r="H189" s="285">
        <v>0</v>
      </c>
      <c r="I189" s="339">
        <f t="shared" si="70"/>
        <v>0</v>
      </c>
      <c r="J189" s="42">
        <v>0</v>
      </c>
      <c r="K189" s="42">
        <v>0</v>
      </c>
      <c r="L189" s="42">
        <v>0</v>
      </c>
      <c r="M189" s="42">
        <v>0</v>
      </c>
      <c r="N189" s="25"/>
    </row>
    <row r="190" spans="1:14" s="26" customFormat="1" ht="12" hidden="1" customHeight="1">
      <c r="A190" s="56">
        <v>106</v>
      </c>
      <c r="B190" s="41" t="s">
        <v>213</v>
      </c>
      <c r="C190" s="42">
        <v>0</v>
      </c>
      <c r="D190" s="319">
        <v>0</v>
      </c>
      <c r="E190" s="42">
        <v>0</v>
      </c>
      <c r="F190" s="307" t="str">
        <f t="shared" si="69"/>
        <v/>
      </c>
      <c r="G190" s="323">
        <v>0</v>
      </c>
      <c r="H190" s="285">
        <v>0</v>
      </c>
      <c r="I190" s="339">
        <f t="shared" si="70"/>
        <v>0</v>
      </c>
      <c r="J190" s="42">
        <v>0</v>
      </c>
      <c r="K190" s="42">
        <v>0</v>
      </c>
      <c r="L190" s="42">
        <v>0</v>
      </c>
      <c r="M190" s="42">
        <v>0</v>
      </c>
      <c r="N190" s="25"/>
    </row>
    <row r="191" spans="1:14" s="26" customFormat="1" ht="12" customHeight="1">
      <c r="A191" s="56">
        <v>107</v>
      </c>
      <c r="B191" s="41" t="s">
        <v>214</v>
      </c>
      <c r="C191" s="42">
        <v>0</v>
      </c>
      <c r="D191" s="319">
        <v>16249.98</v>
      </c>
      <c r="E191" s="42">
        <v>27083.3</v>
      </c>
      <c r="F191" s="307">
        <f t="shared" si="69"/>
        <v>0.43477974699802124</v>
      </c>
      <c r="G191" s="323">
        <v>62291.999999998297</v>
      </c>
      <c r="H191" s="285">
        <v>101000</v>
      </c>
      <c r="I191" s="339">
        <f t="shared" si="70"/>
        <v>38708.000000001703</v>
      </c>
      <c r="J191" s="42">
        <v>173900</v>
      </c>
      <c r="K191" s="42">
        <v>178969.2</v>
      </c>
      <c r="L191" s="42">
        <v>207628.584</v>
      </c>
      <c r="M191" s="42">
        <v>211781.15568</v>
      </c>
      <c r="N191" s="25" t="s">
        <v>379</v>
      </c>
    </row>
    <row r="192" spans="1:14" s="26" customFormat="1" ht="12" hidden="1" customHeight="1">
      <c r="A192" s="56">
        <v>108</v>
      </c>
      <c r="B192" s="41" t="s">
        <v>215</v>
      </c>
      <c r="C192" s="42">
        <v>0</v>
      </c>
      <c r="D192" s="319">
        <v>0</v>
      </c>
      <c r="E192" s="42">
        <v>0</v>
      </c>
      <c r="F192" s="307" t="str">
        <f t="shared" si="69"/>
        <v/>
      </c>
      <c r="G192" s="323">
        <v>0</v>
      </c>
      <c r="H192" s="285">
        <v>0</v>
      </c>
      <c r="I192" s="339">
        <f t="shared" si="70"/>
        <v>0</v>
      </c>
      <c r="J192" s="42">
        <v>0</v>
      </c>
      <c r="K192" s="42">
        <v>0</v>
      </c>
      <c r="L192" s="42">
        <v>0</v>
      </c>
      <c r="M192" s="42">
        <v>0</v>
      </c>
      <c r="N192" s="25"/>
    </row>
    <row r="193" spans="1:14" s="26" customFormat="1" ht="12" hidden="1" customHeight="1">
      <c r="A193" s="56">
        <v>110</v>
      </c>
      <c r="B193" s="41" t="s">
        <v>216</v>
      </c>
      <c r="C193" s="42">
        <v>0</v>
      </c>
      <c r="D193" s="319">
        <v>0</v>
      </c>
      <c r="E193" s="42">
        <v>0</v>
      </c>
      <c r="F193" s="307" t="str">
        <f t="shared" si="69"/>
        <v/>
      </c>
      <c r="G193" s="323">
        <v>0</v>
      </c>
      <c r="H193" s="285">
        <v>0</v>
      </c>
      <c r="I193" s="339">
        <f t="shared" si="70"/>
        <v>0</v>
      </c>
      <c r="J193" s="42">
        <v>0</v>
      </c>
      <c r="K193" s="42">
        <v>0</v>
      </c>
      <c r="L193" s="42">
        <v>0</v>
      </c>
      <c r="M193" s="42">
        <v>0</v>
      </c>
      <c r="N193" s="25"/>
    </row>
    <row r="194" spans="1:14" s="26" customFormat="1" ht="12" hidden="1" customHeight="1">
      <c r="A194" s="56">
        <v>112</v>
      </c>
      <c r="B194" s="41" t="s">
        <v>217</v>
      </c>
      <c r="C194" s="42">
        <v>0</v>
      </c>
      <c r="D194" s="319">
        <v>0</v>
      </c>
      <c r="E194" s="42">
        <v>0</v>
      </c>
      <c r="F194" s="307" t="str">
        <f t="shared" si="69"/>
        <v/>
      </c>
      <c r="G194" s="323">
        <v>0</v>
      </c>
      <c r="H194" s="285">
        <v>0</v>
      </c>
      <c r="I194" s="339">
        <f t="shared" si="70"/>
        <v>0</v>
      </c>
      <c r="J194" s="42">
        <v>0</v>
      </c>
      <c r="K194" s="42">
        <v>0</v>
      </c>
      <c r="L194" s="42">
        <v>0</v>
      </c>
      <c r="M194" s="42">
        <v>0</v>
      </c>
      <c r="N194" s="25"/>
    </row>
    <row r="195" spans="1:14" s="26" customFormat="1" ht="12" hidden="1" customHeight="1">
      <c r="A195" s="56">
        <v>113</v>
      </c>
      <c r="B195" s="41" t="s">
        <v>218</v>
      </c>
      <c r="C195" s="42">
        <v>0</v>
      </c>
      <c r="D195" s="319">
        <v>0</v>
      </c>
      <c r="E195" s="42">
        <v>0</v>
      </c>
      <c r="F195" s="307" t="str">
        <f t="shared" si="69"/>
        <v/>
      </c>
      <c r="G195" s="323">
        <v>0</v>
      </c>
      <c r="H195" s="285">
        <v>0</v>
      </c>
      <c r="I195" s="339">
        <f t="shared" si="70"/>
        <v>0</v>
      </c>
      <c r="J195" s="42">
        <v>0</v>
      </c>
      <c r="K195" s="42">
        <v>0</v>
      </c>
      <c r="L195" s="42">
        <v>0</v>
      </c>
      <c r="M195" s="42">
        <v>0</v>
      </c>
      <c r="N195" s="25"/>
    </row>
    <row r="196" spans="1:14" s="26" customFormat="1" ht="12" hidden="1" customHeight="1">
      <c r="A196" s="56">
        <v>114</v>
      </c>
      <c r="B196" s="41" t="s">
        <v>219</v>
      </c>
      <c r="C196" s="42">
        <v>0</v>
      </c>
      <c r="D196" s="319">
        <v>0</v>
      </c>
      <c r="E196" s="42">
        <v>0</v>
      </c>
      <c r="F196" s="307" t="str">
        <f t="shared" si="69"/>
        <v/>
      </c>
      <c r="G196" s="323">
        <v>0</v>
      </c>
      <c r="H196" s="285">
        <v>0</v>
      </c>
      <c r="I196" s="339">
        <f t="shared" si="70"/>
        <v>0</v>
      </c>
      <c r="J196" s="42">
        <v>0</v>
      </c>
      <c r="K196" s="42">
        <v>0</v>
      </c>
      <c r="L196" s="42">
        <v>0</v>
      </c>
      <c r="M196" s="42">
        <v>0</v>
      </c>
      <c r="N196" s="25"/>
    </row>
    <row r="197" spans="1:14" s="26" customFormat="1" ht="12" hidden="1" customHeight="1">
      <c r="A197" s="56">
        <v>115</v>
      </c>
      <c r="B197" s="41" t="s">
        <v>220</v>
      </c>
      <c r="C197" s="42">
        <v>0</v>
      </c>
      <c r="D197" s="319">
        <v>0</v>
      </c>
      <c r="E197" s="42">
        <v>0</v>
      </c>
      <c r="F197" s="307" t="str">
        <f t="shared" si="69"/>
        <v/>
      </c>
      <c r="G197" s="323">
        <v>0</v>
      </c>
      <c r="H197" s="285">
        <v>0</v>
      </c>
      <c r="I197" s="339">
        <f t="shared" si="70"/>
        <v>0</v>
      </c>
      <c r="J197" s="42">
        <v>0</v>
      </c>
      <c r="K197" s="42">
        <v>0</v>
      </c>
      <c r="L197" s="42">
        <v>0</v>
      </c>
      <c r="M197" s="42">
        <v>0</v>
      </c>
      <c r="N197" s="25"/>
    </row>
    <row r="198" spans="1:14" s="26" customFormat="1" ht="12" hidden="1" customHeight="1">
      <c r="A198" s="56">
        <v>120</v>
      </c>
      <c r="B198" s="41" t="s">
        <v>221</v>
      </c>
      <c r="C198" s="42">
        <v>0</v>
      </c>
      <c r="D198" s="319">
        <v>0</v>
      </c>
      <c r="E198" s="42">
        <v>0</v>
      </c>
      <c r="F198" s="307" t="str">
        <f t="shared" si="69"/>
        <v/>
      </c>
      <c r="G198" s="323">
        <v>0</v>
      </c>
      <c r="H198" s="285">
        <v>0</v>
      </c>
      <c r="I198" s="339">
        <f t="shared" si="70"/>
        <v>0</v>
      </c>
      <c r="J198" s="42">
        <v>0</v>
      </c>
      <c r="K198" s="42">
        <v>0</v>
      </c>
      <c r="L198" s="42">
        <v>0</v>
      </c>
      <c r="M198" s="42">
        <v>0</v>
      </c>
      <c r="N198" s="25"/>
    </row>
    <row r="199" spans="1:14" s="26" customFormat="1" ht="12" hidden="1" customHeight="1">
      <c r="A199" s="56">
        <v>121</v>
      </c>
      <c r="B199" s="41" t="s">
        <v>222</v>
      </c>
      <c r="C199" s="42">
        <v>0</v>
      </c>
      <c r="D199" s="319">
        <v>0</v>
      </c>
      <c r="E199" s="42">
        <v>0</v>
      </c>
      <c r="F199" s="307" t="str">
        <f t="shared" si="69"/>
        <v/>
      </c>
      <c r="G199" s="323">
        <v>0</v>
      </c>
      <c r="H199" s="285">
        <v>0</v>
      </c>
      <c r="I199" s="339">
        <f t="shared" si="70"/>
        <v>0</v>
      </c>
      <c r="J199" s="42">
        <v>0</v>
      </c>
      <c r="K199" s="42">
        <v>0</v>
      </c>
      <c r="L199" s="42">
        <v>0</v>
      </c>
      <c r="M199" s="42">
        <v>0</v>
      </c>
      <c r="N199" s="25"/>
    </row>
    <row r="200" spans="1:14" s="26" customFormat="1" ht="12" hidden="1" customHeight="1">
      <c r="A200" s="56">
        <v>122</v>
      </c>
      <c r="B200" s="41" t="s">
        <v>223</v>
      </c>
      <c r="C200" s="42">
        <v>0</v>
      </c>
      <c r="D200" s="319">
        <v>0</v>
      </c>
      <c r="E200" s="42">
        <v>0</v>
      </c>
      <c r="F200" s="307" t="str">
        <f t="shared" si="69"/>
        <v/>
      </c>
      <c r="G200" s="323">
        <v>0</v>
      </c>
      <c r="H200" s="285">
        <v>0</v>
      </c>
      <c r="I200" s="339">
        <f t="shared" si="70"/>
        <v>0</v>
      </c>
      <c r="J200" s="42">
        <v>0</v>
      </c>
      <c r="K200" s="42">
        <v>0</v>
      </c>
      <c r="L200" s="42">
        <v>0</v>
      </c>
      <c r="M200" s="42">
        <v>0</v>
      </c>
      <c r="N200" s="25"/>
    </row>
    <row r="201" spans="1:14" s="26" customFormat="1" ht="12" hidden="1" customHeight="1">
      <c r="A201" s="56">
        <v>123</v>
      </c>
      <c r="B201" s="41" t="s">
        <v>224</v>
      </c>
      <c r="C201" s="42">
        <v>0</v>
      </c>
      <c r="D201" s="319">
        <v>0</v>
      </c>
      <c r="E201" s="42">
        <v>0</v>
      </c>
      <c r="F201" s="307" t="str">
        <f t="shared" si="69"/>
        <v/>
      </c>
      <c r="G201" s="323">
        <v>0</v>
      </c>
      <c r="H201" s="285">
        <v>0</v>
      </c>
      <c r="I201" s="339">
        <f t="shared" si="70"/>
        <v>0</v>
      </c>
      <c r="J201" s="42">
        <v>0</v>
      </c>
      <c r="K201" s="42">
        <v>0</v>
      </c>
      <c r="L201" s="42">
        <v>0</v>
      </c>
      <c r="M201" s="42">
        <v>0</v>
      </c>
      <c r="N201" s="25"/>
    </row>
    <row r="202" spans="1:14" s="26" customFormat="1" ht="12" hidden="1" customHeight="1">
      <c r="A202" s="56">
        <v>124</v>
      </c>
      <c r="B202" s="41" t="s">
        <v>225</v>
      </c>
      <c r="C202" s="42">
        <v>0</v>
      </c>
      <c r="D202" s="319">
        <v>0</v>
      </c>
      <c r="E202" s="42">
        <v>0</v>
      </c>
      <c r="F202" s="307" t="str">
        <f t="shared" si="69"/>
        <v/>
      </c>
      <c r="G202" s="323">
        <v>0</v>
      </c>
      <c r="H202" s="285">
        <v>0</v>
      </c>
      <c r="I202" s="339">
        <f t="shared" si="70"/>
        <v>0</v>
      </c>
      <c r="J202" s="42">
        <v>0</v>
      </c>
      <c r="K202" s="42">
        <v>0</v>
      </c>
      <c r="L202" s="42">
        <v>0</v>
      </c>
      <c r="M202" s="42">
        <v>0</v>
      </c>
      <c r="N202" s="25"/>
    </row>
    <row r="203" spans="1:14" s="26" customFormat="1" ht="12" hidden="1" customHeight="1">
      <c r="A203" s="56">
        <v>125</v>
      </c>
      <c r="B203" s="41" t="s">
        <v>226</v>
      </c>
      <c r="C203" s="42">
        <v>0</v>
      </c>
      <c r="D203" s="319">
        <v>0</v>
      </c>
      <c r="E203" s="42">
        <v>0</v>
      </c>
      <c r="F203" s="307" t="str">
        <f t="shared" si="69"/>
        <v/>
      </c>
      <c r="G203" s="323">
        <v>0</v>
      </c>
      <c r="H203" s="285">
        <v>0</v>
      </c>
      <c r="I203" s="339">
        <f t="shared" si="70"/>
        <v>0</v>
      </c>
      <c r="J203" s="42">
        <v>0</v>
      </c>
      <c r="K203" s="42">
        <v>0</v>
      </c>
      <c r="L203" s="42">
        <v>0</v>
      </c>
      <c r="M203" s="42">
        <v>0</v>
      </c>
      <c r="N203" s="25"/>
    </row>
    <row r="204" spans="1:14" s="26" customFormat="1" ht="12" hidden="1" customHeight="1">
      <c r="A204" s="56">
        <v>126</v>
      </c>
      <c r="B204" s="41" t="s">
        <v>227</v>
      </c>
      <c r="C204" s="42">
        <v>0</v>
      </c>
      <c r="D204" s="319">
        <v>0</v>
      </c>
      <c r="E204" s="42">
        <v>0</v>
      </c>
      <c r="F204" s="307" t="str">
        <f t="shared" si="69"/>
        <v/>
      </c>
      <c r="G204" s="323">
        <v>0</v>
      </c>
      <c r="H204" s="285">
        <v>0</v>
      </c>
      <c r="I204" s="339">
        <f t="shared" si="70"/>
        <v>0</v>
      </c>
      <c r="J204" s="42">
        <v>0</v>
      </c>
      <c r="K204" s="42">
        <v>0</v>
      </c>
      <c r="L204" s="42">
        <v>0</v>
      </c>
      <c r="M204" s="42">
        <v>0</v>
      </c>
      <c r="N204" s="25"/>
    </row>
    <row r="205" spans="1:14" s="26" customFormat="1" ht="12" hidden="1" customHeight="1">
      <c r="A205" s="56">
        <v>127</v>
      </c>
      <c r="B205" s="41" t="s">
        <v>228</v>
      </c>
      <c r="C205" s="42">
        <v>0</v>
      </c>
      <c r="D205" s="319">
        <v>0</v>
      </c>
      <c r="E205" s="42">
        <v>0</v>
      </c>
      <c r="F205" s="307" t="str">
        <f t="shared" si="69"/>
        <v/>
      </c>
      <c r="G205" s="323">
        <v>0</v>
      </c>
      <c r="H205" s="285">
        <v>0</v>
      </c>
      <c r="I205" s="339">
        <f t="shared" si="70"/>
        <v>0</v>
      </c>
      <c r="J205" s="42">
        <v>0</v>
      </c>
      <c r="K205" s="42">
        <v>0</v>
      </c>
      <c r="L205" s="42">
        <v>0</v>
      </c>
      <c r="M205" s="42">
        <v>0</v>
      </c>
      <c r="N205" s="25"/>
    </row>
    <row r="206" spans="1:14" s="26" customFormat="1" ht="12" hidden="1" customHeight="1">
      <c r="A206" s="56">
        <v>128</v>
      </c>
      <c r="B206" s="41" t="s">
        <v>229</v>
      </c>
      <c r="C206" s="42">
        <v>0</v>
      </c>
      <c r="D206" s="319">
        <v>0</v>
      </c>
      <c r="E206" s="42">
        <v>0</v>
      </c>
      <c r="F206" s="307" t="str">
        <f t="shared" si="69"/>
        <v/>
      </c>
      <c r="G206" s="323">
        <v>0</v>
      </c>
      <c r="H206" s="285">
        <v>0</v>
      </c>
      <c r="I206" s="339">
        <f t="shared" si="70"/>
        <v>0</v>
      </c>
      <c r="J206" s="42">
        <v>0</v>
      </c>
      <c r="K206" s="42">
        <v>0</v>
      </c>
      <c r="L206" s="42">
        <v>0</v>
      </c>
      <c r="M206" s="42">
        <v>0</v>
      </c>
      <c r="N206" s="25"/>
    </row>
    <row r="207" spans="1:14" s="26" customFormat="1" ht="12" hidden="1" customHeight="1">
      <c r="A207" s="56">
        <v>130</v>
      </c>
      <c r="B207" s="41" t="s">
        <v>230</v>
      </c>
      <c r="C207" s="42">
        <v>0</v>
      </c>
      <c r="D207" s="319">
        <v>0</v>
      </c>
      <c r="E207" s="42">
        <v>0</v>
      </c>
      <c r="F207" s="307" t="str">
        <f t="shared" si="69"/>
        <v/>
      </c>
      <c r="G207" s="323">
        <v>0</v>
      </c>
      <c r="H207" s="285">
        <v>0</v>
      </c>
      <c r="I207" s="339">
        <f t="shared" si="70"/>
        <v>0</v>
      </c>
      <c r="J207" s="42">
        <v>0</v>
      </c>
      <c r="K207" s="42">
        <v>0</v>
      </c>
      <c r="L207" s="42">
        <v>0</v>
      </c>
      <c r="M207" s="42">
        <v>0</v>
      </c>
      <c r="N207" s="25"/>
    </row>
    <row r="208" spans="1:14" s="26" customFormat="1" ht="12" hidden="1" customHeight="1">
      <c r="A208" s="56">
        <v>131</v>
      </c>
      <c r="B208" s="41" t="s">
        <v>231</v>
      </c>
      <c r="C208" s="42">
        <v>0</v>
      </c>
      <c r="D208" s="319">
        <v>0</v>
      </c>
      <c r="E208" s="42">
        <v>0</v>
      </c>
      <c r="F208" s="307" t="str">
        <f t="shared" si="69"/>
        <v/>
      </c>
      <c r="G208" s="323">
        <v>0</v>
      </c>
      <c r="H208" s="285">
        <v>0</v>
      </c>
      <c r="I208" s="339">
        <f t="shared" si="70"/>
        <v>0</v>
      </c>
      <c r="J208" s="42">
        <v>0</v>
      </c>
      <c r="K208" s="42">
        <v>0</v>
      </c>
      <c r="L208" s="42">
        <v>0</v>
      </c>
      <c r="M208" s="42">
        <v>0</v>
      </c>
      <c r="N208" s="25"/>
    </row>
    <row r="209" spans="1:14" s="26" customFormat="1" ht="12" hidden="1" customHeight="1">
      <c r="A209" s="56">
        <v>132</v>
      </c>
      <c r="B209" s="41" t="s">
        <v>232</v>
      </c>
      <c r="C209" s="42">
        <v>0</v>
      </c>
      <c r="D209" s="319">
        <v>0</v>
      </c>
      <c r="E209" s="42">
        <v>0</v>
      </c>
      <c r="F209" s="307" t="str">
        <f t="shared" si="69"/>
        <v/>
      </c>
      <c r="G209" s="323">
        <v>0</v>
      </c>
      <c r="H209" s="285">
        <v>0</v>
      </c>
      <c r="I209" s="339">
        <f t="shared" si="70"/>
        <v>0</v>
      </c>
      <c r="J209" s="42">
        <v>0</v>
      </c>
      <c r="K209" s="42">
        <v>0</v>
      </c>
      <c r="L209" s="42">
        <v>0</v>
      </c>
      <c r="M209" s="42">
        <v>0</v>
      </c>
      <c r="N209" s="25"/>
    </row>
    <row r="210" spans="1:14" s="26" customFormat="1" ht="12" hidden="1" customHeight="1">
      <c r="A210" s="56">
        <v>133</v>
      </c>
      <c r="B210" s="41" t="s">
        <v>233</v>
      </c>
      <c r="C210" s="42">
        <v>0</v>
      </c>
      <c r="D210" s="319">
        <v>0</v>
      </c>
      <c r="E210" s="42">
        <v>0</v>
      </c>
      <c r="F210" s="307" t="str">
        <f t="shared" si="69"/>
        <v/>
      </c>
      <c r="G210" s="323">
        <v>0</v>
      </c>
      <c r="H210" s="285">
        <v>0</v>
      </c>
      <c r="I210" s="339">
        <f t="shared" si="70"/>
        <v>0</v>
      </c>
      <c r="J210" s="42">
        <v>0</v>
      </c>
      <c r="K210" s="42">
        <v>0</v>
      </c>
      <c r="L210" s="42">
        <v>0</v>
      </c>
      <c r="M210" s="42">
        <v>0</v>
      </c>
      <c r="N210" s="25"/>
    </row>
    <row r="211" spans="1:14" s="26" customFormat="1" ht="12" hidden="1" customHeight="1">
      <c r="A211" s="56">
        <v>134</v>
      </c>
      <c r="B211" s="41" t="s">
        <v>234</v>
      </c>
      <c r="C211" s="42">
        <v>0</v>
      </c>
      <c r="D211" s="319">
        <v>0</v>
      </c>
      <c r="E211" s="42">
        <v>0</v>
      </c>
      <c r="F211" s="307" t="str">
        <f t="shared" si="69"/>
        <v/>
      </c>
      <c r="G211" s="323">
        <v>0</v>
      </c>
      <c r="H211" s="285">
        <v>0</v>
      </c>
      <c r="I211" s="339">
        <f t="shared" si="70"/>
        <v>0</v>
      </c>
      <c r="J211" s="42">
        <v>0</v>
      </c>
      <c r="K211" s="42">
        <v>0</v>
      </c>
      <c r="L211" s="42">
        <v>0</v>
      </c>
      <c r="M211" s="42">
        <v>0</v>
      </c>
      <c r="N211" s="25"/>
    </row>
    <row r="212" spans="1:14" s="26" customFormat="1" ht="12" hidden="1" customHeight="1">
      <c r="A212" s="56">
        <v>135</v>
      </c>
      <c r="B212" s="41" t="s">
        <v>235</v>
      </c>
      <c r="C212" s="42">
        <v>0</v>
      </c>
      <c r="D212" s="319">
        <v>0</v>
      </c>
      <c r="E212" s="42">
        <v>0</v>
      </c>
      <c r="F212" s="307" t="str">
        <f t="shared" si="69"/>
        <v/>
      </c>
      <c r="G212" s="323">
        <v>0</v>
      </c>
      <c r="H212" s="285">
        <v>0</v>
      </c>
      <c r="I212" s="339">
        <f t="shared" si="70"/>
        <v>0</v>
      </c>
      <c r="J212" s="42">
        <v>0</v>
      </c>
      <c r="K212" s="42">
        <v>0</v>
      </c>
      <c r="L212" s="42">
        <v>0</v>
      </c>
      <c r="M212" s="42">
        <v>0</v>
      </c>
      <c r="N212" s="25"/>
    </row>
    <row r="213" spans="1:14" s="26" customFormat="1" ht="12" hidden="1" customHeight="1">
      <c r="A213" s="56">
        <v>136</v>
      </c>
      <c r="B213" s="41" t="s">
        <v>236</v>
      </c>
      <c r="C213" s="42">
        <v>0</v>
      </c>
      <c r="D213" s="319">
        <v>0</v>
      </c>
      <c r="E213" s="42">
        <v>0</v>
      </c>
      <c r="F213" s="307" t="str">
        <f t="shared" si="69"/>
        <v/>
      </c>
      <c r="G213" s="323">
        <v>0</v>
      </c>
      <c r="H213" s="285">
        <v>0</v>
      </c>
      <c r="I213" s="339">
        <f t="shared" si="70"/>
        <v>0</v>
      </c>
      <c r="J213" s="42">
        <v>0</v>
      </c>
      <c r="K213" s="42">
        <v>0</v>
      </c>
      <c r="L213" s="42">
        <v>0</v>
      </c>
      <c r="M213" s="42">
        <v>0</v>
      </c>
      <c r="N213" s="25"/>
    </row>
    <row r="214" spans="1:14" s="26" customFormat="1" ht="12" hidden="1" customHeight="1">
      <c r="A214" s="56">
        <v>137</v>
      </c>
      <c r="B214" s="41" t="s">
        <v>237</v>
      </c>
      <c r="C214" s="42">
        <v>0</v>
      </c>
      <c r="D214" s="319">
        <v>0</v>
      </c>
      <c r="E214" s="42">
        <v>0</v>
      </c>
      <c r="F214" s="307" t="str">
        <f t="shared" si="69"/>
        <v/>
      </c>
      <c r="G214" s="323">
        <v>0</v>
      </c>
      <c r="H214" s="285">
        <v>0</v>
      </c>
      <c r="I214" s="339">
        <f t="shared" si="70"/>
        <v>0</v>
      </c>
      <c r="J214" s="42">
        <v>0</v>
      </c>
      <c r="K214" s="42">
        <v>0</v>
      </c>
      <c r="L214" s="42">
        <v>0</v>
      </c>
      <c r="M214" s="42">
        <v>0</v>
      </c>
      <c r="N214" s="25"/>
    </row>
    <row r="215" spans="1:14" s="26" customFormat="1" ht="12" hidden="1" customHeight="1">
      <c r="A215" s="56">
        <v>140</v>
      </c>
      <c r="B215" s="41" t="s">
        <v>238</v>
      </c>
      <c r="C215" s="42">
        <v>0</v>
      </c>
      <c r="D215" s="319">
        <v>0</v>
      </c>
      <c r="E215" s="42">
        <v>0</v>
      </c>
      <c r="F215" s="307" t="str">
        <f t="shared" si="69"/>
        <v/>
      </c>
      <c r="G215" s="323">
        <v>0</v>
      </c>
      <c r="H215" s="285">
        <v>0</v>
      </c>
      <c r="I215" s="339">
        <f t="shared" si="70"/>
        <v>0</v>
      </c>
      <c r="J215" s="42">
        <v>0</v>
      </c>
      <c r="K215" s="42">
        <v>0</v>
      </c>
      <c r="L215" s="42">
        <v>0</v>
      </c>
      <c r="M215" s="42">
        <v>0</v>
      </c>
      <c r="N215" s="25"/>
    </row>
    <row r="216" spans="1:14" s="26" customFormat="1" ht="12" hidden="1" customHeight="1">
      <c r="A216" s="56">
        <v>141</v>
      </c>
      <c r="B216" s="41" t="s">
        <v>239</v>
      </c>
      <c r="C216" s="42">
        <v>0</v>
      </c>
      <c r="D216" s="319">
        <v>0</v>
      </c>
      <c r="E216" s="42">
        <v>0</v>
      </c>
      <c r="F216" s="307" t="str">
        <f t="shared" si="69"/>
        <v/>
      </c>
      <c r="G216" s="323">
        <v>0</v>
      </c>
      <c r="H216" s="285">
        <v>0</v>
      </c>
      <c r="I216" s="339">
        <f t="shared" si="70"/>
        <v>0</v>
      </c>
      <c r="J216" s="42">
        <v>0</v>
      </c>
      <c r="K216" s="42">
        <v>0</v>
      </c>
      <c r="L216" s="42">
        <v>0</v>
      </c>
      <c r="M216" s="42">
        <v>0</v>
      </c>
      <c r="N216" s="25"/>
    </row>
    <row r="217" spans="1:14" s="26" customFormat="1" ht="12" hidden="1" customHeight="1">
      <c r="A217" s="56">
        <v>142</v>
      </c>
      <c r="B217" s="41" t="s">
        <v>240</v>
      </c>
      <c r="C217" s="42">
        <v>0</v>
      </c>
      <c r="D217" s="319">
        <v>0</v>
      </c>
      <c r="E217" s="42">
        <v>0</v>
      </c>
      <c r="F217" s="307" t="str">
        <f t="shared" si="69"/>
        <v/>
      </c>
      <c r="G217" s="323">
        <v>0</v>
      </c>
      <c r="H217" s="285">
        <v>0</v>
      </c>
      <c r="I217" s="339">
        <f t="shared" si="70"/>
        <v>0</v>
      </c>
      <c r="J217" s="42">
        <v>0</v>
      </c>
      <c r="K217" s="42">
        <v>0</v>
      </c>
      <c r="L217" s="42">
        <v>0</v>
      </c>
      <c r="M217" s="42">
        <v>0</v>
      </c>
      <c r="N217" s="25"/>
    </row>
    <row r="218" spans="1:14" s="26" customFormat="1" ht="12" hidden="1" customHeight="1">
      <c r="A218" s="56">
        <v>143</v>
      </c>
      <c r="B218" s="41" t="s">
        <v>241</v>
      </c>
      <c r="C218" s="42">
        <v>0</v>
      </c>
      <c r="D218" s="319">
        <v>0</v>
      </c>
      <c r="E218" s="42">
        <v>0</v>
      </c>
      <c r="F218" s="307" t="str">
        <f t="shared" si="69"/>
        <v/>
      </c>
      <c r="G218" s="323">
        <v>0</v>
      </c>
      <c r="H218" s="285">
        <v>0</v>
      </c>
      <c r="I218" s="339">
        <f t="shared" si="70"/>
        <v>0</v>
      </c>
      <c r="J218" s="42">
        <v>0</v>
      </c>
      <c r="K218" s="42">
        <v>0</v>
      </c>
      <c r="L218" s="42">
        <v>0</v>
      </c>
      <c r="M218" s="42">
        <v>0</v>
      </c>
      <c r="N218" s="25"/>
    </row>
    <row r="219" spans="1:14" s="26" customFormat="1" ht="12" hidden="1" customHeight="1">
      <c r="A219" s="56">
        <v>144</v>
      </c>
      <c r="B219" s="41" t="s">
        <v>242</v>
      </c>
      <c r="C219" s="42">
        <v>0</v>
      </c>
      <c r="D219" s="319">
        <v>0</v>
      </c>
      <c r="E219" s="42">
        <v>0</v>
      </c>
      <c r="F219" s="307" t="str">
        <f t="shared" si="69"/>
        <v/>
      </c>
      <c r="G219" s="323">
        <v>0</v>
      </c>
      <c r="H219" s="285">
        <v>0</v>
      </c>
      <c r="I219" s="339">
        <f t="shared" si="70"/>
        <v>0</v>
      </c>
      <c r="J219" s="42">
        <v>0</v>
      </c>
      <c r="K219" s="42">
        <v>0</v>
      </c>
      <c r="L219" s="42">
        <v>0</v>
      </c>
      <c r="M219" s="42">
        <v>0</v>
      </c>
      <c r="N219" s="25"/>
    </row>
    <row r="220" spans="1:14" s="26" customFormat="1" ht="12" hidden="1" customHeight="1">
      <c r="A220" s="56">
        <v>145</v>
      </c>
      <c r="B220" s="41" t="s">
        <v>243</v>
      </c>
      <c r="C220" s="42">
        <v>0</v>
      </c>
      <c r="D220" s="319">
        <v>0</v>
      </c>
      <c r="E220" s="42">
        <v>0</v>
      </c>
      <c r="F220" s="307" t="str">
        <f t="shared" si="69"/>
        <v/>
      </c>
      <c r="G220" s="323">
        <v>0</v>
      </c>
      <c r="H220" s="285">
        <v>0</v>
      </c>
      <c r="I220" s="339">
        <f t="shared" si="70"/>
        <v>0</v>
      </c>
      <c r="J220" s="42">
        <v>0</v>
      </c>
      <c r="K220" s="42">
        <v>0</v>
      </c>
      <c r="L220" s="42">
        <v>0</v>
      </c>
      <c r="M220" s="42">
        <v>0</v>
      </c>
      <c r="N220" s="25"/>
    </row>
    <row r="221" spans="1:14" s="26" customFormat="1" ht="12" hidden="1" customHeight="1">
      <c r="A221" s="56">
        <v>146</v>
      </c>
      <c r="B221" s="41" t="s">
        <v>244</v>
      </c>
      <c r="C221" s="42">
        <v>0</v>
      </c>
      <c r="D221" s="319">
        <v>0</v>
      </c>
      <c r="E221" s="42">
        <v>0</v>
      </c>
      <c r="F221" s="307" t="str">
        <f t="shared" si="69"/>
        <v/>
      </c>
      <c r="G221" s="323">
        <v>0</v>
      </c>
      <c r="H221" s="285">
        <v>0</v>
      </c>
      <c r="I221" s="339">
        <f t="shared" si="70"/>
        <v>0</v>
      </c>
      <c r="J221" s="42">
        <v>0</v>
      </c>
      <c r="K221" s="42">
        <v>0</v>
      </c>
      <c r="L221" s="42">
        <v>0</v>
      </c>
      <c r="M221" s="42">
        <v>0</v>
      </c>
      <c r="N221" s="25"/>
    </row>
    <row r="222" spans="1:14" s="26" customFormat="1" ht="12" hidden="1" customHeight="1">
      <c r="A222" s="56">
        <v>147</v>
      </c>
      <c r="B222" s="41" t="s">
        <v>245</v>
      </c>
      <c r="C222" s="42">
        <v>0</v>
      </c>
      <c r="D222" s="319">
        <v>0</v>
      </c>
      <c r="E222" s="42">
        <v>0</v>
      </c>
      <c r="F222" s="307" t="str">
        <f t="shared" si="69"/>
        <v/>
      </c>
      <c r="G222" s="323">
        <v>0</v>
      </c>
      <c r="H222" s="285">
        <v>0</v>
      </c>
      <c r="I222" s="339">
        <f t="shared" si="70"/>
        <v>0</v>
      </c>
      <c r="J222" s="42">
        <v>0</v>
      </c>
      <c r="K222" s="42">
        <v>0</v>
      </c>
      <c r="L222" s="42">
        <v>0</v>
      </c>
      <c r="M222" s="42">
        <v>0</v>
      </c>
      <c r="N222" s="25"/>
    </row>
    <row r="223" spans="1:14" s="26" customFormat="1" ht="12" hidden="1" customHeight="1">
      <c r="A223" s="56">
        <v>150</v>
      </c>
      <c r="B223" s="41" t="s">
        <v>246</v>
      </c>
      <c r="C223" s="42">
        <v>0</v>
      </c>
      <c r="D223" s="319">
        <v>0</v>
      </c>
      <c r="E223" s="42">
        <v>0</v>
      </c>
      <c r="F223" s="307" t="str">
        <f t="shared" si="69"/>
        <v/>
      </c>
      <c r="G223" s="323">
        <v>0</v>
      </c>
      <c r="H223" s="285">
        <v>0</v>
      </c>
      <c r="I223" s="339">
        <f t="shared" si="70"/>
        <v>0</v>
      </c>
      <c r="J223" s="42">
        <v>0</v>
      </c>
      <c r="K223" s="42">
        <v>0</v>
      </c>
      <c r="L223" s="42">
        <v>0</v>
      </c>
      <c r="M223" s="42">
        <v>0</v>
      </c>
      <c r="N223" s="25"/>
    </row>
    <row r="224" spans="1:14" s="26" customFormat="1" ht="12" hidden="1" customHeight="1">
      <c r="A224" s="56">
        <v>151</v>
      </c>
      <c r="B224" s="41" t="s">
        <v>247</v>
      </c>
      <c r="C224" s="42">
        <v>0</v>
      </c>
      <c r="D224" s="319">
        <v>0</v>
      </c>
      <c r="E224" s="42">
        <v>0</v>
      </c>
      <c r="F224" s="307" t="str">
        <f t="shared" si="69"/>
        <v/>
      </c>
      <c r="G224" s="323">
        <v>0</v>
      </c>
      <c r="H224" s="285">
        <v>0</v>
      </c>
      <c r="I224" s="339">
        <f t="shared" si="70"/>
        <v>0</v>
      </c>
      <c r="J224" s="42">
        <v>0</v>
      </c>
      <c r="K224" s="42">
        <v>0</v>
      </c>
      <c r="L224" s="42">
        <v>0</v>
      </c>
      <c r="M224" s="42">
        <v>0</v>
      </c>
      <c r="N224" s="25"/>
    </row>
    <row r="225" spans="1:14" s="26" customFormat="1" ht="12" hidden="1" customHeight="1">
      <c r="A225" s="56">
        <v>152</v>
      </c>
      <c r="B225" s="41" t="s">
        <v>248</v>
      </c>
      <c r="C225" s="42">
        <v>0</v>
      </c>
      <c r="D225" s="319">
        <v>0</v>
      </c>
      <c r="E225" s="42">
        <v>0</v>
      </c>
      <c r="F225" s="307" t="str">
        <f t="shared" si="69"/>
        <v/>
      </c>
      <c r="G225" s="323">
        <v>0</v>
      </c>
      <c r="H225" s="285">
        <v>0</v>
      </c>
      <c r="I225" s="339">
        <f t="shared" si="70"/>
        <v>0</v>
      </c>
      <c r="J225" s="42">
        <v>0</v>
      </c>
      <c r="K225" s="42">
        <v>0</v>
      </c>
      <c r="L225" s="42">
        <v>0</v>
      </c>
      <c r="M225" s="42">
        <v>0</v>
      </c>
      <c r="N225" s="25"/>
    </row>
    <row r="226" spans="1:14" s="26" customFormat="1" ht="12" hidden="1" customHeight="1">
      <c r="A226" s="56">
        <v>153</v>
      </c>
      <c r="B226" s="41" t="s">
        <v>249</v>
      </c>
      <c r="C226" s="42">
        <v>0</v>
      </c>
      <c r="D226" s="319">
        <v>0</v>
      </c>
      <c r="E226" s="42">
        <v>0</v>
      </c>
      <c r="F226" s="307" t="str">
        <f t="shared" si="69"/>
        <v/>
      </c>
      <c r="G226" s="323">
        <v>0</v>
      </c>
      <c r="H226" s="285">
        <v>0</v>
      </c>
      <c r="I226" s="339">
        <f t="shared" si="70"/>
        <v>0</v>
      </c>
      <c r="J226" s="42">
        <v>0</v>
      </c>
      <c r="K226" s="42">
        <v>0</v>
      </c>
      <c r="L226" s="42">
        <v>0</v>
      </c>
      <c r="M226" s="42">
        <v>0</v>
      </c>
      <c r="N226" s="25"/>
    </row>
    <row r="227" spans="1:14" s="26" customFormat="1" ht="12" hidden="1" customHeight="1">
      <c r="A227" s="56">
        <v>154</v>
      </c>
      <c r="B227" s="41" t="s">
        <v>250</v>
      </c>
      <c r="C227" s="42">
        <v>0</v>
      </c>
      <c r="D227" s="319">
        <v>0</v>
      </c>
      <c r="E227" s="42">
        <v>0</v>
      </c>
      <c r="F227" s="307" t="str">
        <f t="shared" si="69"/>
        <v/>
      </c>
      <c r="G227" s="323">
        <v>0</v>
      </c>
      <c r="H227" s="285">
        <v>0</v>
      </c>
      <c r="I227" s="339">
        <f t="shared" si="70"/>
        <v>0</v>
      </c>
      <c r="J227" s="42">
        <v>0</v>
      </c>
      <c r="K227" s="42">
        <v>0</v>
      </c>
      <c r="L227" s="42">
        <v>0</v>
      </c>
      <c r="M227" s="42">
        <v>0</v>
      </c>
      <c r="N227" s="25"/>
    </row>
    <row r="228" spans="1:14" s="26" customFormat="1" ht="12" hidden="1" customHeight="1">
      <c r="A228" s="56">
        <v>155</v>
      </c>
      <c r="B228" s="41" t="s">
        <v>251</v>
      </c>
      <c r="C228" s="42">
        <v>0</v>
      </c>
      <c r="D228" s="319">
        <v>0</v>
      </c>
      <c r="E228" s="42">
        <v>0</v>
      </c>
      <c r="F228" s="307" t="str">
        <f t="shared" si="69"/>
        <v/>
      </c>
      <c r="G228" s="323">
        <v>0</v>
      </c>
      <c r="H228" s="285">
        <v>0</v>
      </c>
      <c r="I228" s="339">
        <f t="shared" si="70"/>
        <v>0</v>
      </c>
      <c r="J228" s="42">
        <v>0</v>
      </c>
      <c r="K228" s="42">
        <v>0</v>
      </c>
      <c r="L228" s="42">
        <v>0</v>
      </c>
      <c r="M228" s="42">
        <v>0</v>
      </c>
      <c r="N228" s="25"/>
    </row>
    <row r="229" spans="1:14" s="26" customFormat="1" ht="12" hidden="1" customHeight="1">
      <c r="A229" s="56">
        <v>156</v>
      </c>
      <c r="B229" s="41" t="s">
        <v>252</v>
      </c>
      <c r="C229" s="42">
        <v>0</v>
      </c>
      <c r="D229" s="319">
        <v>0</v>
      </c>
      <c r="E229" s="42">
        <v>0</v>
      </c>
      <c r="F229" s="307" t="str">
        <f t="shared" si="69"/>
        <v/>
      </c>
      <c r="G229" s="323">
        <v>0</v>
      </c>
      <c r="H229" s="285">
        <v>0</v>
      </c>
      <c r="I229" s="339">
        <f t="shared" si="70"/>
        <v>0</v>
      </c>
      <c r="J229" s="42">
        <v>0</v>
      </c>
      <c r="K229" s="42">
        <v>0</v>
      </c>
      <c r="L229" s="42">
        <v>0</v>
      </c>
      <c r="M229" s="42">
        <v>0</v>
      </c>
      <c r="N229" s="25"/>
    </row>
    <row r="230" spans="1:14" s="26" customFormat="1" ht="12" hidden="1" customHeight="1">
      <c r="A230" s="56">
        <v>157</v>
      </c>
      <c r="B230" s="41" t="s">
        <v>253</v>
      </c>
      <c r="C230" s="42">
        <v>0</v>
      </c>
      <c r="D230" s="319">
        <v>0</v>
      </c>
      <c r="E230" s="42">
        <v>0</v>
      </c>
      <c r="F230" s="307" t="str">
        <f t="shared" si="69"/>
        <v/>
      </c>
      <c r="G230" s="323">
        <v>0</v>
      </c>
      <c r="H230" s="285">
        <v>0</v>
      </c>
      <c r="I230" s="339">
        <f t="shared" si="70"/>
        <v>0</v>
      </c>
      <c r="J230" s="42">
        <v>0</v>
      </c>
      <c r="K230" s="42">
        <v>0</v>
      </c>
      <c r="L230" s="42">
        <v>0</v>
      </c>
      <c r="M230" s="42">
        <v>0</v>
      </c>
      <c r="N230" s="25"/>
    </row>
    <row r="231" spans="1:14" s="26" customFormat="1" ht="12" hidden="1" customHeight="1">
      <c r="A231" s="56">
        <v>160</v>
      </c>
      <c r="B231" s="41" t="s">
        <v>254</v>
      </c>
      <c r="C231" s="42">
        <v>0</v>
      </c>
      <c r="D231" s="319">
        <v>0</v>
      </c>
      <c r="E231" s="42">
        <v>0</v>
      </c>
      <c r="F231" s="307" t="str">
        <f t="shared" si="69"/>
        <v/>
      </c>
      <c r="G231" s="323">
        <v>0</v>
      </c>
      <c r="H231" s="285">
        <v>0</v>
      </c>
      <c r="I231" s="339">
        <f t="shared" si="70"/>
        <v>0</v>
      </c>
      <c r="J231" s="42">
        <v>0</v>
      </c>
      <c r="K231" s="42">
        <v>0</v>
      </c>
      <c r="L231" s="42">
        <v>0</v>
      </c>
      <c r="M231" s="42">
        <v>0</v>
      </c>
      <c r="N231" s="25"/>
    </row>
    <row r="232" spans="1:14" s="26" customFormat="1" ht="12" customHeight="1">
      <c r="A232" s="56">
        <v>161</v>
      </c>
      <c r="B232" s="41" t="s">
        <v>255</v>
      </c>
      <c r="C232" s="42">
        <v>0</v>
      </c>
      <c r="D232" s="319">
        <v>0</v>
      </c>
      <c r="E232" s="42">
        <v>0</v>
      </c>
      <c r="F232" s="307" t="str">
        <f t="shared" si="69"/>
        <v/>
      </c>
      <c r="G232" s="323">
        <v>0</v>
      </c>
      <c r="H232" s="285">
        <v>20800</v>
      </c>
      <c r="I232" s="339">
        <f t="shared" si="70"/>
        <v>20800</v>
      </c>
      <c r="J232" s="42">
        <v>21216</v>
      </c>
      <c r="K232" s="42">
        <v>21640.32</v>
      </c>
      <c r="L232" s="42">
        <v>22073.126400000001</v>
      </c>
      <c r="M232" s="42">
        <v>22514.588928000001</v>
      </c>
      <c r="N232" s="25"/>
    </row>
    <row r="233" spans="1:14" s="26" customFormat="1" ht="12" hidden="1" customHeight="1">
      <c r="A233" s="56">
        <v>162</v>
      </c>
      <c r="B233" s="41" t="s">
        <v>256</v>
      </c>
      <c r="C233" s="42">
        <v>0</v>
      </c>
      <c r="D233" s="319">
        <v>0</v>
      </c>
      <c r="E233" s="42">
        <v>0</v>
      </c>
      <c r="F233" s="307" t="str">
        <f t="shared" si="69"/>
        <v/>
      </c>
      <c r="G233" s="323">
        <v>0</v>
      </c>
      <c r="H233" s="285">
        <v>0</v>
      </c>
      <c r="I233" s="339">
        <f t="shared" si="70"/>
        <v>0</v>
      </c>
      <c r="J233" s="42">
        <v>0</v>
      </c>
      <c r="K233" s="42">
        <v>0</v>
      </c>
      <c r="L233" s="42">
        <v>0</v>
      </c>
      <c r="M233" s="42">
        <v>0</v>
      </c>
      <c r="N233" s="25"/>
    </row>
    <row r="234" spans="1:14" s="26" customFormat="1" ht="12" hidden="1" customHeight="1">
      <c r="A234" s="56">
        <v>163</v>
      </c>
      <c r="B234" s="41" t="s">
        <v>257</v>
      </c>
      <c r="C234" s="42">
        <v>0</v>
      </c>
      <c r="D234" s="319">
        <v>0</v>
      </c>
      <c r="E234" s="42">
        <v>0</v>
      </c>
      <c r="F234" s="307" t="str">
        <f t="shared" si="69"/>
        <v/>
      </c>
      <c r="G234" s="323">
        <v>0</v>
      </c>
      <c r="H234" s="285">
        <v>0</v>
      </c>
      <c r="I234" s="339">
        <f t="shared" si="70"/>
        <v>0</v>
      </c>
      <c r="J234" s="42">
        <v>0</v>
      </c>
      <c r="K234" s="42">
        <v>0</v>
      </c>
      <c r="L234" s="42">
        <v>0</v>
      </c>
      <c r="M234" s="42">
        <v>0</v>
      </c>
      <c r="N234" s="25"/>
    </row>
    <row r="235" spans="1:14" s="26" customFormat="1" ht="12" hidden="1" customHeight="1">
      <c r="A235" s="56">
        <v>164</v>
      </c>
      <c r="B235" s="41" t="s">
        <v>258</v>
      </c>
      <c r="C235" s="42">
        <v>0</v>
      </c>
      <c r="D235" s="319">
        <v>0</v>
      </c>
      <c r="E235" s="42">
        <v>0</v>
      </c>
      <c r="F235" s="307" t="str">
        <f t="shared" si="69"/>
        <v/>
      </c>
      <c r="G235" s="323">
        <v>0</v>
      </c>
      <c r="H235" s="285">
        <v>0</v>
      </c>
      <c r="I235" s="339">
        <f t="shared" si="70"/>
        <v>0</v>
      </c>
      <c r="J235" s="42">
        <v>0</v>
      </c>
      <c r="K235" s="42">
        <v>0</v>
      </c>
      <c r="L235" s="42">
        <v>0</v>
      </c>
      <c r="M235" s="42">
        <v>0</v>
      </c>
      <c r="N235" s="25"/>
    </row>
    <row r="236" spans="1:14" s="26" customFormat="1" ht="12" hidden="1" customHeight="1">
      <c r="A236" s="56">
        <v>165</v>
      </c>
      <c r="B236" s="41" t="s">
        <v>259</v>
      </c>
      <c r="C236" s="42">
        <v>0</v>
      </c>
      <c r="D236" s="319">
        <v>0</v>
      </c>
      <c r="E236" s="42">
        <v>0</v>
      </c>
      <c r="F236" s="307" t="str">
        <f t="shared" si="69"/>
        <v/>
      </c>
      <c r="G236" s="323">
        <v>0</v>
      </c>
      <c r="H236" s="285">
        <v>0</v>
      </c>
      <c r="I236" s="339">
        <f t="shared" si="70"/>
        <v>0</v>
      </c>
      <c r="J236" s="42">
        <v>0</v>
      </c>
      <c r="K236" s="42">
        <v>0</v>
      </c>
      <c r="L236" s="42">
        <v>0</v>
      </c>
      <c r="M236" s="42">
        <v>0</v>
      </c>
      <c r="N236" s="25"/>
    </row>
    <row r="237" spans="1:14" s="26" customFormat="1" ht="12" hidden="1" customHeight="1">
      <c r="A237" s="56">
        <v>166</v>
      </c>
      <c r="B237" s="41" t="s">
        <v>260</v>
      </c>
      <c r="C237" s="42">
        <v>0</v>
      </c>
      <c r="D237" s="319">
        <v>0</v>
      </c>
      <c r="E237" s="42">
        <v>0</v>
      </c>
      <c r="F237" s="307" t="str">
        <f t="shared" si="69"/>
        <v/>
      </c>
      <c r="G237" s="323">
        <v>0</v>
      </c>
      <c r="H237" s="285">
        <v>0</v>
      </c>
      <c r="I237" s="339">
        <f t="shared" si="70"/>
        <v>0</v>
      </c>
      <c r="J237" s="42">
        <v>0</v>
      </c>
      <c r="K237" s="42">
        <v>0</v>
      </c>
      <c r="L237" s="42">
        <v>0</v>
      </c>
      <c r="M237" s="42">
        <v>0</v>
      </c>
      <c r="N237" s="25"/>
    </row>
    <row r="238" spans="1:14" s="26" customFormat="1" ht="12" hidden="1" customHeight="1">
      <c r="A238" s="56">
        <v>167</v>
      </c>
      <c r="B238" s="41" t="s">
        <v>261</v>
      </c>
      <c r="C238" s="42">
        <v>0</v>
      </c>
      <c r="D238" s="319">
        <v>0</v>
      </c>
      <c r="E238" s="42">
        <v>0</v>
      </c>
      <c r="F238" s="307" t="str">
        <f t="shared" si="69"/>
        <v/>
      </c>
      <c r="G238" s="323">
        <v>0</v>
      </c>
      <c r="H238" s="285">
        <v>0</v>
      </c>
      <c r="I238" s="339">
        <f t="shared" si="70"/>
        <v>0</v>
      </c>
      <c r="J238" s="42">
        <v>0</v>
      </c>
      <c r="K238" s="42">
        <v>0</v>
      </c>
      <c r="L238" s="42">
        <v>0</v>
      </c>
      <c r="M238" s="42">
        <v>0</v>
      </c>
      <c r="N238" s="25"/>
    </row>
    <row r="239" spans="1:14" s="26" customFormat="1" ht="12" hidden="1" customHeight="1">
      <c r="A239" s="56">
        <v>199</v>
      </c>
      <c r="B239" s="41" t="s">
        <v>262</v>
      </c>
      <c r="C239" s="42">
        <v>0</v>
      </c>
      <c r="D239" s="319">
        <v>0</v>
      </c>
      <c r="E239" s="42">
        <v>0</v>
      </c>
      <c r="F239" s="307" t="str">
        <f t="shared" si="69"/>
        <v/>
      </c>
      <c r="G239" s="323">
        <v>0</v>
      </c>
      <c r="H239" s="285">
        <v>0</v>
      </c>
      <c r="I239" s="339">
        <f t="shared" si="70"/>
        <v>0</v>
      </c>
      <c r="J239" s="42">
        <v>0</v>
      </c>
      <c r="K239" s="42">
        <v>0</v>
      </c>
      <c r="L239" s="42">
        <v>0</v>
      </c>
      <c r="M239" s="42">
        <v>0</v>
      </c>
      <c r="N239" s="25"/>
    </row>
    <row r="240" spans="1:14" s="26" customFormat="1" hidden="1">
      <c r="A240" s="56"/>
      <c r="B240" s="41"/>
      <c r="C240" s="42"/>
      <c r="D240" s="319"/>
      <c r="E240" s="42"/>
      <c r="F240" s="303"/>
      <c r="G240" s="323"/>
      <c r="H240" s="285"/>
      <c r="I240" s="203"/>
      <c r="J240" s="42"/>
      <c r="K240" s="42"/>
      <c r="L240" s="42"/>
      <c r="M240" s="42"/>
      <c r="N240" s="25"/>
    </row>
    <row r="241" spans="1:14" s="26" customFormat="1" ht="12" customHeight="1">
      <c r="A241" s="32"/>
      <c r="B241" s="48" t="s">
        <v>567</v>
      </c>
      <c r="C241" s="43">
        <f>SUM(C183:C240)</f>
        <v>0</v>
      </c>
      <c r="D241" s="297">
        <f>SUM(D183:D240)</f>
        <v>42000</v>
      </c>
      <c r="E241" s="43">
        <f>SUMIF($A183:$A240,"&gt;0",E183:E240)</f>
        <v>70000</v>
      </c>
      <c r="F241" s="322">
        <f>IFERROR(E241/G241,"")</f>
        <v>0.4347826086956586</v>
      </c>
      <c r="G241" s="43">
        <f>SUMIF($A183:$A240,"&gt;0",G183:G240)</f>
        <v>160999.99999999761</v>
      </c>
      <c r="H241" s="286">
        <f>SUMIF($A183:$A240,"&gt;0",H183:H240)</f>
        <v>622300</v>
      </c>
      <c r="I241" s="204">
        <f t="shared" ref="I241" si="71">H241-G241</f>
        <v>461300.00000000239</v>
      </c>
      <c r="J241" s="43">
        <f>SUMIF($A183:$A240,"&gt;0",J183:J240)</f>
        <v>903376</v>
      </c>
      <c r="K241" s="43">
        <f>SUMIF($A183:$A240,"&gt;0",K183:K240)</f>
        <v>1347634.72</v>
      </c>
      <c r="L241" s="43">
        <f>SUMIF($A183:$A240,"&gt;0",L183:L240)</f>
        <v>1739517.4143999999</v>
      </c>
      <c r="M241" s="43">
        <f>SUMIF($A183:$A240,"&gt;0",M183:M240)</f>
        <v>2075907.762688</v>
      </c>
      <c r="N241" s="25"/>
    </row>
    <row r="242" spans="1:14" s="26" customFormat="1" ht="12" customHeight="1">
      <c r="A242" s="32"/>
      <c r="B242" s="44"/>
      <c r="C242" s="42"/>
      <c r="D242" s="319"/>
      <c r="E242" s="42"/>
      <c r="F242" s="312"/>
      <c r="G242" s="323"/>
      <c r="H242" s="285"/>
      <c r="I242" s="203"/>
      <c r="J242" s="42"/>
      <c r="K242" s="42"/>
      <c r="L242" s="42"/>
      <c r="M242" s="42"/>
      <c r="N242" s="25"/>
    </row>
    <row r="243" spans="1:14" s="26" customFormat="1" ht="12" customHeight="1">
      <c r="A243" s="48" t="s">
        <v>138</v>
      </c>
      <c r="C243" s="42"/>
      <c r="D243" s="319"/>
      <c r="E243" s="42"/>
      <c r="F243" s="307"/>
      <c r="G243" s="323"/>
      <c r="H243" s="285"/>
      <c r="I243" s="203"/>
      <c r="J243" s="42"/>
      <c r="K243" s="42"/>
      <c r="L243" s="42"/>
      <c r="M243" s="42"/>
      <c r="N243" s="25"/>
    </row>
    <row r="244" spans="1:14" s="26" customFormat="1" ht="12" hidden="1" customHeight="1">
      <c r="A244" s="56" t="s">
        <v>560</v>
      </c>
      <c r="B244" s="41"/>
      <c r="C244" s="42"/>
      <c r="D244" s="319"/>
      <c r="E244" s="42"/>
      <c r="F244" s="307" t="str">
        <f>IFERROR(E244/G244,"")</f>
        <v/>
      </c>
      <c r="G244" s="323"/>
      <c r="H244" s="285"/>
      <c r="I244" s="203">
        <f t="shared" ref="I244" si="72">H244-G244</f>
        <v>0</v>
      </c>
      <c r="J244" s="42"/>
      <c r="K244" s="42"/>
      <c r="L244" s="42"/>
      <c r="M244" s="42"/>
      <c r="N244" s="25"/>
    </row>
    <row r="245" spans="1:14" s="26" customFormat="1" ht="12" customHeight="1">
      <c r="A245" s="56">
        <v>210</v>
      </c>
      <c r="B245" s="41" t="s">
        <v>263</v>
      </c>
      <c r="C245" s="42">
        <v>0</v>
      </c>
      <c r="D245" s="319">
        <v>0</v>
      </c>
      <c r="E245" s="42">
        <v>0</v>
      </c>
      <c r="F245" s="307" t="str">
        <f t="shared" ref="F245:F255" si="73">IFERROR(E245/G245,"")</f>
        <v/>
      </c>
      <c r="G245" s="323">
        <v>0</v>
      </c>
      <c r="H245" s="285">
        <v>57330</v>
      </c>
      <c r="I245" s="339">
        <f t="shared" ref="I245:I255" si="74">H245-G245</f>
        <v>57330</v>
      </c>
      <c r="J245" s="42">
        <v>93999.15</v>
      </c>
      <c r="K245" s="42">
        <v>145860.75</v>
      </c>
      <c r="L245" s="42">
        <v>196036.848</v>
      </c>
      <c r="M245" s="42">
        <v>244433.44485</v>
      </c>
      <c r="N245" s="25" t="s">
        <v>380</v>
      </c>
    </row>
    <row r="246" spans="1:14" s="26" customFormat="1" ht="12" customHeight="1">
      <c r="A246" s="56">
        <v>220</v>
      </c>
      <c r="B246" s="41" t="s">
        <v>264</v>
      </c>
      <c r="C246" s="42">
        <v>0</v>
      </c>
      <c r="D246" s="319">
        <v>2604</v>
      </c>
      <c r="E246" s="42">
        <v>4340</v>
      </c>
      <c r="F246" s="307">
        <f t="shared" si="73"/>
        <v>0.43478260869565866</v>
      </c>
      <c r="G246" s="323">
        <v>9981.9999999998508</v>
      </c>
      <c r="H246" s="285">
        <v>2994.6</v>
      </c>
      <c r="I246" s="339">
        <f t="shared" si="74"/>
        <v>-6987.3999999998505</v>
      </c>
      <c r="J246" s="42">
        <v>2865.3919999999998</v>
      </c>
      <c r="K246" s="42">
        <v>3666.6998400000002</v>
      </c>
      <c r="L246" s="42">
        <v>4468.5338368000002</v>
      </c>
      <c r="M246" s="42">
        <v>4557.9045135360002</v>
      </c>
      <c r="N246" s="25" t="s">
        <v>381</v>
      </c>
    </row>
    <row r="247" spans="1:14" s="26" customFormat="1" ht="12" customHeight="1">
      <c r="A247" s="56">
        <v>230</v>
      </c>
      <c r="B247" s="41" t="s">
        <v>265</v>
      </c>
      <c r="C247" s="42">
        <v>0</v>
      </c>
      <c r="D247" s="319">
        <v>0</v>
      </c>
      <c r="E247" s="42">
        <v>0</v>
      </c>
      <c r="F247" s="307" t="str">
        <f t="shared" si="73"/>
        <v/>
      </c>
      <c r="G247" s="323">
        <v>0</v>
      </c>
      <c r="H247" s="285">
        <v>87535</v>
      </c>
      <c r="I247" s="339">
        <f t="shared" si="74"/>
        <v>87535</v>
      </c>
      <c r="J247" s="42">
        <v>130716.9</v>
      </c>
      <c r="K247" s="42">
        <v>196495.39600000001</v>
      </c>
      <c r="L247" s="42">
        <v>254285.25391999999</v>
      </c>
      <c r="M247" s="42">
        <v>305364.95899840002</v>
      </c>
      <c r="N247" s="25" t="s">
        <v>382</v>
      </c>
    </row>
    <row r="248" spans="1:14" s="26" customFormat="1" ht="12" customHeight="1">
      <c r="A248" s="56">
        <v>240</v>
      </c>
      <c r="B248" s="41" t="s">
        <v>266</v>
      </c>
      <c r="C248" s="42">
        <v>0</v>
      </c>
      <c r="D248" s="319">
        <v>609</v>
      </c>
      <c r="E248" s="42">
        <v>1015</v>
      </c>
      <c r="F248" s="307">
        <f t="shared" si="73"/>
        <v>0.43478260869565777</v>
      </c>
      <c r="G248" s="323">
        <v>2334.49999999997</v>
      </c>
      <c r="H248" s="285">
        <v>9023.35</v>
      </c>
      <c r="I248" s="339">
        <f t="shared" si="74"/>
        <v>6688.8500000000304</v>
      </c>
      <c r="J248" s="42">
        <v>13098.951999999999</v>
      </c>
      <c r="K248" s="42">
        <v>19540.703440000001</v>
      </c>
      <c r="L248" s="42">
        <v>25223.0025088</v>
      </c>
      <c r="M248" s="42">
        <v>30100.662558976001</v>
      </c>
      <c r="N248" s="25" t="s">
        <v>383</v>
      </c>
    </row>
    <row r="249" spans="1:14" s="26" customFormat="1" ht="12" customHeight="1">
      <c r="A249" s="56">
        <v>260</v>
      </c>
      <c r="B249" s="41" t="s">
        <v>267</v>
      </c>
      <c r="C249" s="42">
        <v>0</v>
      </c>
      <c r="D249" s="319">
        <v>0</v>
      </c>
      <c r="E249" s="42">
        <v>0</v>
      </c>
      <c r="F249" s="307">
        <f t="shared" si="73"/>
        <v>0</v>
      </c>
      <c r="G249" s="323">
        <v>1059.3</v>
      </c>
      <c r="H249" s="285">
        <v>13730.4</v>
      </c>
      <c r="I249" s="339">
        <f t="shared" si="74"/>
        <v>12671.1</v>
      </c>
      <c r="J249" s="42">
        <v>20440.8</v>
      </c>
      <c r="K249" s="42">
        <v>30060</v>
      </c>
      <c r="L249" s="42">
        <v>38177.279999999999</v>
      </c>
      <c r="M249" s="42">
        <v>45409.7376</v>
      </c>
      <c r="N249" s="25" t="s">
        <v>384</v>
      </c>
    </row>
    <row r="250" spans="1:14" s="26" customFormat="1" ht="12" customHeight="1">
      <c r="A250" s="56">
        <v>270</v>
      </c>
      <c r="B250" s="41" t="s">
        <v>268</v>
      </c>
      <c r="C250" s="42">
        <v>0</v>
      </c>
      <c r="D250" s="319">
        <v>0</v>
      </c>
      <c r="E250" s="42">
        <v>0</v>
      </c>
      <c r="F250" s="307">
        <f t="shared" si="73"/>
        <v>0</v>
      </c>
      <c r="G250" s="323">
        <v>672.6</v>
      </c>
      <c r="H250" s="285">
        <v>2621.37</v>
      </c>
      <c r="I250" s="339">
        <f t="shared" si="74"/>
        <v>1948.77</v>
      </c>
      <c r="J250" s="42">
        <v>3876.8663999999999</v>
      </c>
      <c r="K250" s="42">
        <v>5657.1578879999997</v>
      </c>
      <c r="L250" s="42">
        <v>7157.6034457599999</v>
      </c>
      <c r="M250" s="42">
        <v>8443.4675146751997</v>
      </c>
      <c r="N250" s="25" t="s">
        <v>385</v>
      </c>
    </row>
    <row r="251" spans="1:14" s="26" customFormat="1" ht="12" hidden="1" customHeight="1">
      <c r="A251" s="56">
        <v>200</v>
      </c>
      <c r="B251" s="41" t="s">
        <v>269</v>
      </c>
      <c r="C251" s="42">
        <v>0</v>
      </c>
      <c r="D251" s="319">
        <v>0</v>
      </c>
      <c r="E251" s="42">
        <v>0</v>
      </c>
      <c r="F251" s="307" t="str">
        <f t="shared" si="73"/>
        <v/>
      </c>
      <c r="G251" s="323"/>
      <c r="H251" s="285"/>
      <c r="I251" s="339">
        <f t="shared" si="74"/>
        <v>0</v>
      </c>
      <c r="J251" s="42"/>
      <c r="K251" s="42"/>
      <c r="L251" s="42"/>
      <c r="M251" s="42"/>
      <c r="N251" s="25"/>
    </row>
    <row r="252" spans="1:14" s="26" customFormat="1" ht="12" hidden="1" customHeight="1">
      <c r="A252" s="56">
        <v>230.1</v>
      </c>
      <c r="B252" s="41" t="s">
        <v>270</v>
      </c>
      <c r="C252" s="42">
        <v>0</v>
      </c>
      <c r="D252" s="319">
        <v>0</v>
      </c>
      <c r="E252" s="42">
        <v>0</v>
      </c>
      <c r="F252" s="307" t="str">
        <f t="shared" si="73"/>
        <v/>
      </c>
      <c r="G252" s="323">
        <v>0</v>
      </c>
      <c r="H252" s="285">
        <v>0</v>
      </c>
      <c r="I252" s="339">
        <f t="shared" si="74"/>
        <v>0</v>
      </c>
      <c r="J252" s="42">
        <v>0</v>
      </c>
      <c r="K252" s="42">
        <v>0</v>
      </c>
      <c r="L252" s="42">
        <v>0</v>
      </c>
      <c r="M252" s="42">
        <v>0</v>
      </c>
      <c r="N252" s="25"/>
    </row>
    <row r="253" spans="1:14" s="26" customFormat="1" ht="12" hidden="1" customHeight="1">
      <c r="A253" s="56">
        <v>250</v>
      </c>
      <c r="B253" s="41" t="s">
        <v>271</v>
      </c>
      <c r="C253" s="42">
        <v>0</v>
      </c>
      <c r="D253" s="319">
        <v>0</v>
      </c>
      <c r="E253" s="42">
        <v>0</v>
      </c>
      <c r="F253" s="307" t="str">
        <f t="shared" si="73"/>
        <v/>
      </c>
      <c r="G253" s="323">
        <v>0</v>
      </c>
      <c r="H253" s="285">
        <v>0</v>
      </c>
      <c r="I253" s="339">
        <f t="shared" si="74"/>
        <v>0</v>
      </c>
      <c r="J253" s="42">
        <v>0</v>
      </c>
      <c r="K253" s="42">
        <v>0</v>
      </c>
      <c r="L253" s="42">
        <v>0</v>
      </c>
      <c r="M253" s="42">
        <v>0</v>
      </c>
      <c r="N253" s="25"/>
    </row>
    <row r="254" spans="1:14" s="26" customFormat="1" ht="12" hidden="1" customHeight="1">
      <c r="A254" s="56">
        <v>280</v>
      </c>
      <c r="B254" s="41" t="s">
        <v>272</v>
      </c>
      <c r="C254" s="42">
        <v>0</v>
      </c>
      <c r="D254" s="319">
        <v>0</v>
      </c>
      <c r="E254" s="42">
        <v>0</v>
      </c>
      <c r="F254" s="307" t="str">
        <f t="shared" si="73"/>
        <v/>
      </c>
      <c r="G254" s="323">
        <v>0</v>
      </c>
      <c r="H254" s="285">
        <v>0</v>
      </c>
      <c r="I254" s="339">
        <f t="shared" si="74"/>
        <v>0</v>
      </c>
      <c r="J254" s="42">
        <v>0</v>
      </c>
      <c r="K254" s="42">
        <v>0</v>
      </c>
      <c r="L254" s="42">
        <v>0</v>
      </c>
      <c r="M254" s="42">
        <v>0</v>
      </c>
      <c r="N254" s="25"/>
    </row>
    <row r="255" spans="1:14" s="26" customFormat="1" ht="12" hidden="1" customHeight="1">
      <c r="A255" s="56">
        <v>290</v>
      </c>
      <c r="B255" s="41" t="s">
        <v>273</v>
      </c>
      <c r="C255" s="42">
        <v>0</v>
      </c>
      <c r="D255" s="319">
        <v>0</v>
      </c>
      <c r="E255" s="42">
        <v>0</v>
      </c>
      <c r="F255" s="307" t="str">
        <f t="shared" si="73"/>
        <v/>
      </c>
      <c r="G255" s="323">
        <v>0</v>
      </c>
      <c r="H255" s="285">
        <v>0</v>
      </c>
      <c r="I255" s="339">
        <f t="shared" si="74"/>
        <v>0</v>
      </c>
      <c r="J255" s="42">
        <v>0</v>
      </c>
      <c r="K255" s="42">
        <v>0</v>
      </c>
      <c r="L255" s="42">
        <v>0</v>
      </c>
      <c r="M255" s="42">
        <v>0</v>
      </c>
      <c r="N255" s="25"/>
    </row>
    <row r="256" spans="1:14" s="26" customFormat="1" ht="12" hidden="1" customHeight="1">
      <c r="A256" s="56"/>
      <c r="B256" s="41"/>
      <c r="C256" s="42"/>
      <c r="D256" s="319"/>
      <c r="E256" s="42"/>
      <c r="F256" s="303"/>
      <c r="G256" s="323"/>
      <c r="H256" s="285"/>
      <c r="I256" s="203"/>
      <c r="J256" s="42"/>
      <c r="K256" s="42"/>
      <c r="L256" s="42"/>
      <c r="M256" s="42"/>
      <c r="N256" s="25"/>
    </row>
    <row r="257" spans="1:14" s="27" customFormat="1" ht="12" customHeight="1">
      <c r="A257" s="32"/>
      <c r="B257" s="48" t="s">
        <v>568</v>
      </c>
      <c r="C257" s="43">
        <f>SUM(C244:C256)</f>
        <v>0</v>
      </c>
      <c r="D257" s="297">
        <f>SUM(D244:D256)</f>
        <v>3213</v>
      </c>
      <c r="E257" s="43">
        <f>SUMIF($A244:$A256,"&gt;0",E244:E256)</f>
        <v>5355</v>
      </c>
      <c r="F257" s="322">
        <f>IFERROR(E257/G257,"")</f>
        <v>0.38118219868455255</v>
      </c>
      <c r="G257" s="43">
        <f>SUMIF($A244:$A256,"&gt;0",G244:G256)</f>
        <v>14048.399999999821</v>
      </c>
      <c r="H257" s="286">
        <f>SUMIF($A244:$A256,"&gt;0",H244:H256)</f>
        <v>173234.72</v>
      </c>
      <c r="I257" s="204">
        <f t="shared" ref="I257" si="75">H257-G257</f>
        <v>159186.32000000018</v>
      </c>
      <c r="J257" s="43">
        <f>SUMIF($A244:$A256,"&gt;0",J244:J256)</f>
        <v>264998.06039999996</v>
      </c>
      <c r="K257" s="43">
        <f>SUMIF($A244:$A256,"&gt;0",K244:K256)</f>
        <v>401280.70716799999</v>
      </c>
      <c r="L257" s="43">
        <f>SUMIF($A244:$A256,"&gt;0",L244:L256)</f>
        <v>525348.52171135996</v>
      </c>
      <c r="M257" s="43">
        <f>SUMIF($A244:$A256,"&gt;0",M244:M256)</f>
        <v>638310.17603558721</v>
      </c>
      <c r="N257" s="33"/>
    </row>
    <row r="258" spans="1:14" s="26" customFormat="1" ht="12" customHeight="1">
      <c r="A258" s="32"/>
      <c r="B258" s="41"/>
      <c r="C258" s="42"/>
      <c r="D258" s="319"/>
      <c r="E258" s="42"/>
      <c r="F258" s="312"/>
      <c r="G258" s="323"/>
      <c r="H258" s="285"/>
      <c r="I258" s="203"/>
      <c r="J258" s="42"/>
      <c r="K258" s="42"/>
      <c r="L258" s="42"/>
      <c r="M258" s="42"/>
      <c r="N258" s="25"/>
    </row>
    <row r="259" spans="1:14" s="26" customFormat="1" ht="12" customHeight="1">
      <c r="A259" s="48" t="s">
        <v>147</v>
      </c>
      <c r="C259" s="42"/>
      <c r="D259" s="319"/>
      <c r="E259" s="42"/>
      <c r="F259" s="307"/>
      <c r="G259" s="323"/>
      <c r="H259" s="285"/>
      <c r="I259" s="203"/>
      <c r="J259" s="42"/>
      <c r="K259" s="42"/>
      <c r="L259" s="42"/>
      <c r="M259" s="42"/>
      <c r="N259" s="25"/>
    </row>
    <row r="260" spans="1:14" s="26" customFormat="1" ht="12" hidden="1" customHeight="1">
      <c r="A260" s="56" t="s">
        <v>560</v>
      </c>
      <c r="B260" s="41"/>
      <c r="C260" s="42"/>
      <c r="D260" s="319"/>
      <c r="E260" s="42"/>
      <c r="F260" s="307"/>
      <c r="G260" s="323"/>
      <c r="H260" s="285"/>
      <c r="I260" s="203">
        <f t="shared" ref="I260" si="76">H260-G260</f>
        <v>0</v>
      </c>
      <c r="J260" s="42"/>
      <c r="K260" s="42"/>
      <c r="L260" s="42"/>
      <c r="M260" s="42"/>
      <c r="N260" s="25"/>
    </row>
    <row r="261" spans="1:14" s="26" customFormat="1" ht="12" hidden="1" customHeight="1">
      <c r="A261" s="56">
        <v>300</v>
      </c>
      <c r="B261" s="41" t="s">
        <v>147</v>
      </c>
      <c r="C261" s="42">
        <v>0</v>
      </c>
      <c r="D261" s="319">
        <v>0</v>
      </c>
      <c r="E261" s="42">
        <v>0</v>
      </c>
      <c r="F261" s="307"/>
      <c r="G261" s="323">
        <v>0</v>
      </c>
      <c r="H261" s="285">
        <v>0</v>
      </c>
      <c r="I261" s="339">
        <f t="shared" ref="I261:I308" si="77">H261-G261</f>
        <v>0</v>
      </c>
      <c r="J261" s="42">
        <v>0</v>
      </c>
      <c r="K261" s="42">
        <v>0</v>
      </c>
      <c r="L261" s="42">
        <v>0</v>
      </c>
      <c r="M261" s="42">
        <v>0</v>
      </c>
      <c r="N261" s="25"/>
    </row>
    <row r="262" spans="1:14" s="26" customFormat="1" ht="12" customHeight="1">
      <c r="A262" s="56">
        <v>310</v>
      </c>
      <c r="B262" s="41" t="s">
        <v>274</v>
      </c>
      <c r="C262" s="42">
        <v>0</v>
      </c>
      <c r="D262" s="319">
        <v>14654.08</v>
      </c>
      <c r="E262" s="42">
        <v>573.72</v>
      </c>
      <c r="F262" s="307"/>
      <c r="G262" s="323">
        <v>1803.34</v>
      </c>
      <c r="H262" s="285">
        <v>1925</v>
      </c>
      <c r="I262" s="339">
        <f t="shared" si="77"/>
        <v>121.66000000000008</v>
      </c>
      <c r="J262" s="42">
        <v>2967.7083333333298</v>
      </c>
      <c r="K262" s="42">
        <v>4375</v>
      </c>
      <c r="L262" s="42">
        <v>5600</v>
      </c>
      <c r="M262" s="42">
        <v>6650</v>
      </c>
      <c r="N262" s="25" t="s">
        <v>386</v>
      </c>
    </row>
    <row r="263" spans="1:14" s="26" customFormat="1" ht="12" customHeight="1">
      <c r="A263" s="273"/>
      <c r="B263" s="274" t="s">
        <v>457</v>
      </c>
      <c r="C263" s="337"/>
      <c r="D263" s="341"/>
      <c r="E263" s="346"/>
      <c r="F263" s="324"/>
      <c r="G263" s="339">
        <v>720</v>
      </c>
      <c r="H263" s="340">
        <v>1925</v>
      </c>
      <c r="I263" s="339">
        <f t="shared" si="77"/>
        <v>1205</v>
      </c>
      <c r="J263" s="339">
        <v>2967.7083333333298</v>
      </c>
      <c r="K263" s="339">
        <v>4375</v>
      </c>
      <c r="L263" s="339">
        <v>5600</v>
      </c>
      <c r="M263" s="339">
        <v>6650</v>
      </c>
      <c r="N263" s="25"/>
    </row>
    <row r="264" spans="1:14" s="26" customFormat="1" ht="12" customHeight="1">
      <c r="A264" s="273"/>
      <c r="B264" s="274" t="s">
        <v>458</v>
      </c>
      <c r="C264" s="337"/>
      <c r="D264" s="341"/>
      <c r="E264" s="346"/>
      <c r="F264" s="324"/>
      <c r="G264" s="339">
        <v>1083.3399999999999</v>
      </c>
      <c r="H264" s="340">
        <v>0</v>
      </c>
      <c r="I264" s="339">
        <f t="shared" si="77"/>
        <v>-1083.3399999999999</v>
      </c>
      <c r="J264" s="339">
        <v>0</v>
      </c>
      <c r="K264" s="339">
        <v>0</v>
      </c>
      <c r="L264" s="339">
        <v>0</v>
      </c>
      <c r="M264" s="339">
        <v>0</v>
      </c>
      <c r="N264" s="25"/>
    </row>
    <row r="265" spans="1:14" s="389" customFormat="1" ht="12" hidden="1" customHeight="1">
      <c r="A265" s="390"/>
      <c r="B265" s="391"/>
      <c r="C265" s="392"/>
      <c r="D265" s="393"/>
      <c r="E265" s="394"/>
      <c r="F265" s="395"/>
      <c r="G265" s="396"/>
      <c r="H265" s="397"/>
      <c r="I265" s="396">
        <f t="shared" si="77"/>
        <v>0</v>
      </c>
      <c r="J265" s="396"/>
      <c r="K265" s="396"/>
      <c r="L265" s="396"/>
      <c r="M265" s="396"/>
      <c r="N265" s="398"/>
    </row>
    <row r="266" spans="1:14" s="26" customFormat="1" ht="12" customHeight="1">
      <c r="A266" s="56">
        <v>320</v>
      </c>
      <c r="B266" s="41" t="s">
        <v>275</v>
      </c>
      <c r="C266" s="42">
        <v>0</v>
      </c>
      <c r="D266" s="319">
        <v>0</v>
      </c>
      <c r="E266" s="42">
        <v>7500</v>
      </c>
      <c r="F266" s="307"/>
      <c r="G266" s="323">
        <v>18000</v>
      </c>
      <c r="H266" s="285">
        <v>39852</v>
      </c>
      <c r="I266" s="339">
        <f t="shared" si="77"/>
        <v>21852</v>
      </c>
      <c r="J266" s="42">
        <v>59778</v>
      </c>
      <c r="K266" s="42">
        <v>79704</v>
      </c>
      <c r="L266" s="42">
        <v>99630</v>
      </c>
      <c r="M266" s="42">
        <v>119556</v>
      </c>
      <c r="N266" s="25" t="s">
        <v>387</v>
      </c>
    </row>
    <row r="267" spans="1:14" s="26" customFormat="1" ht="12" customHeight="1">
      <c r="A267" s="273"/>
      <c r="B267" s="274" t="s">
        <v>459</v>
      </c>
      <c r="C267" s="337"/>
      <c r="D267" s="341"/>
      <c r="E267" s="346"/>
      <c r="F267" s="324"/>
      <c r="G267" s="339">
        <v>18000</v>
      </c>
      <c r="H267" s="340">
        <v>0</v>
      </c>
      <c r="I267" s="339">
        <f t="shared" si="77"/>
        <v>-18000</v>
      </c>
      <c r="J267" s="339">
        <v>0</v>
      </c>
      <c r="K267" s="339">
        <v>0</v>
      </c>
      <c r="L267" s="339">
        <v>0</v>
      </c>
      <c r="M267" s="339">
        <v>0</v>
      </c>
      <c r="N267" s="25"/>
    </row>
    <row r="268" spans="1:14" s="26" customFormat="1" ht="12" customHeight="1">
      <c r="A268" s="273"/>
      <c r="B268" s="274" t="s">
        <v>460</v>
      </c>
      <c r="C268" s="337"/>
      <c r="D268" s="341"/>
      <c r="E268" s="346"/>
      <c r="F268" s="324"/>
      <c r="G268" s="339">
        <v>0</v>
      </c>
      <c r="H268" s="340">
        <v>39852</v>
      </c>
      <c r="I268" s="339">
        <f t="shared" si="77"/>
        <v>39852</v>
      </c>
      <c r="J268" s="339">
        <v>59778</v>
      </c>
      <c r="K268" s="339">
        <v>79704</v>
      </c>
      <c r="L268" s="339">
        <v>99630</v>
      </c>
      <c r="M268" s="339">
        <v>119556</v>
      </c>
      <c r="N268" s="25"/>
    </row>
    <row r="269" spans="1:14" s="389" customFormat="1" ht="12" hidden="1" customHeight="1">
      <c r="A269" s="390"/>
      <c r="B269" s="391"/>
      <c r="C269" s="392"/>
      <c r="D269" s="393"/>
      <c r="E269" s="394"/>
      <c r="F269" s="395"/>
      <c r="G269" s="396"/>
      <c r="H269" s="397"/>
      <c r="I269" s="396">
        <f t="shared" si="77"/>
        <v>0</v>
      </c>
      <c r="J269" s="396"/>
      <c r="K269" s="396"/>
      <c r="L269" s="396"/>
      <c r="M269" s="396"/>
      <c r="N269" s="398"/>
    </row>
    <row r="270" spans="1:14" s="26" customFormat="1" ht="12" customHeight="1">
      <c r="A270" s="56">
        <v>330</v>
      </c>
      <c r="B270" s="41" t="s">
        <v>276</v>
      </c>
      <c r="C270" s="42">
        <v>0</v>
      </c>
      <c r="D270" s="319">
        <v>0</v>
      </c>
      <c r="E270" s="42">
        <v>0</v>
      </c>
      <c r="F270" s="307"/>
      <c r="G270" s="323">
        <v>0</v>
      </c>
      <c r="H270" s="285">
        <v>7290</v>
      </c>
      <c r="I270" s="339">
        <f t="shared" si="77"/>
        <v>7290</v>
      </c>
      <c r="J270" s="42">
        <v>9720</v>
      </c>
      <c r="K270" s="42">
        <v>13365</v>
      </c>
      <c r="L270" s="42">
        <v>17010</v>
      </c>
      <c r="M270" s="42">
        <v>17010</v>
      </c>
      <c r="N270" s="25" t="s">
        <v>388</v>
      </c>
    </row>
    <row r="271" spans="1:14" s="26" customFormat="1" ht="12" customHeight="1">
      <c r="A271" s="273"/>
      <c r="B271" s="274" t="s">
        <v>461</v>
      </c>
      <c r="C271" s="337"/>
      <c r="D271" s="341"/>
      <c r="E271" s="346"/>
      <c r="F271" s="324"/>
      <c r="G271" s="339">
        <v>0</v>
      </c>
      <c r="H271" s="340">
        <v>7290</v>
      </c>
      <c r="I271" s="339">
        <f t="shared" si="77"/>
        <v>7290</v>
      </c>
      <c r="J271" s="339">
        <v>9720</v>
      </c>
      <c r="K271" s="339">
        <v>13365</v>
      </c>
      <c r="L271" s="339">
        <v>17010</v>
      </c>
      <c r="M271" s="339">
        <v>17010</v>
      </c>
      <c r="N271" s="25"/>
    </row>
    <row r="272" spans="1:14" s="389" customFormat="1" ht="12" hidden="1" customHeight="1">
      <c r="A272" s="390"/>
      <c r="B272" s="391"/>
      <c r="C272" s="392"/>
      <c r="D272" s="393"/>
      <c r="E272" s="394"/>
      <c r="F272" s="395"/>
      <c r="G272" s="396"/>
      <c r="H272" s="397"/>
      <c r="I272" s="396">
        <f t="shared" si="77"/>
        <v>0</v>
      </c>
      <c r="J272" s="396"/>
      <c r="K272" s="396"/>
      <c r="L272" s="396"/>
      <c r="M272" s="396"/>
      <c r="N272" s="398"/>
    </row>
    <row r="273" spans="1:14" s="26" customFormat="1" ht="12" hidden="1" customHeight="1">
      <c r="A273" s="56">
        <v>331</v>
      </c>
      <c r="B273" s="41" t="s">
        <v>277</v>
      </c>
      <c r="C273" s="42">
        <v>0</v>
      </c>
      <c r="D273" s="319">
        <v>0</v>
      </c>
      <c r="E273" s="42">
        <v>0</v>
      </c>
      <c r="F273" s="307"/>
      <c r="G273" s="323">
        <v>0</v>
      </c>
      <c r="H273" s="285">
        <v>0</v>
      </c>
      <c r="I273" s="339">
        <f t="shared" si="77"/>
        <v>0</v>
      </c>
      <c r="J273" s="42">
        <v>0</v>
      </c>
      <c r="K273" s="42">
        <v>0</v>
      </c>
      <c r="L273" s="42">
        <v>0</v>
      </c>
      <c r="M273" s="42">
        <v>0</v>
      </c>
      <c r="N273" s="25"/>
    </row>
    <row r="274" spans="1:14" s="26" customFormat="1" ht="12" hidden="1" customHeight="1">
      <c r="A274" s="56">
        <v>332</v>
      </c>
      <c r="B274" s="41" t="s">
        <v>278</v>
      </c>
      <c r="C274" s="42">
        <v>0</v>
      </c>
      <c r="D274" s="319">
        <v>0</v>
      </c>
      <c r="E274" s="42">
        <v>0</v>
      </c>
      <c r="F274" s="307"/>
      <c r="G274" s="323">
        <v>0</v>
      </c>
      <c r="H274" s="285">
        <v>0</v>
      </c>
      <c r="I274" s="339">
        <f t="shared" si="77"/>
        <v>0</v>
      </c>
      <c r="J274" s="42">
        <v>0</v>
      </c>
      <c r="K274" s="42">
        <v>0</v>
      </c>
      <c r="L274" s="42">
        <v>0</v>
      </c>
      <c r="M274" s="42">
        <v>0</v>
      </c>
      <c r="N274" s="25"/>
    </row>
    <row r="275" spans="1:14" s="26" customFormat="1" ht="12" hidden="1" customHeight="1">
      <c r="A275" s="56">
        <v>333</v>
      </c>
      <c r="B275" s="41" t="s">
        <v>279</v>
      </c>
      <c r="C275" s="42">
        <v>0</v>
      </c>
      <c r="D275" s="319">
        <v>0</v>
      </c>
      <c r="E275" s="42">
        <v>0</v>
      </c>
      <c r="F275" s="307"/>
      <c r="G275" s="323">
        <v>0</v>
      </c>
      <c r="H275" s="285">
        <v>0</v>
      </c>
      <c r="I275" s="339">
        <f t="shared" si="77"/>
        <v>0</v>
      </c>
      <c r="J275" s="42">
        <v>0</v>
      </c>
      <c r="K275" s="42">
        <v>0</v>
      </c>
      <c r="L275" s="42">
        <v>0</v>
      </c>
      <c r="M275" s="42">
        <v>0</v>
      </c>
      <c r="N275" s="25"/>
    </row>
    <row r="276" spans="1:14" s="26" customFormat="1" ht="12" hidden="1" customHeight="1">
      <c r="A276" s="56">
        <v>334</v>
      </c>
      <c r="B276" s="41" t="s">
        <v>280</v>
      </c>
      <c r="C276" s="42">
        <v>0</v>
      </c>
      <c r="D276" s="319">
        <v>0</v>
      </c>
      <c r="E276" s="42">
        <v>0</v>
      </c>
      <c r="F276" s="307"/>
      <c r="G276" s="323">
        <v>0</v>
      </c>
      <c r="H276" s="285">
        <v>0</v>
      </c>
      <c r="I276" s="339">
        <f t="shared" si="77"/>
        <v>0</v>
      </c>
      <c r="J276" s="42">
        <v>0</v>
      </c>
      <c r="K276" s="42">
        <v>0</v>
      </c>
      <c r="L276" s="42">
        <v>0</v>
      </c>
      <c r="M276" s="42">
        <v>0</v>
      </c>
      <c r="N276" s="25"/>
    </row>
    <row r="277" spans="1:14" s="26" customFormat="1" ht="12" hidden="1" customHeight="1">
      <c r="A277" s="56">
        <v>335</v>
      </c>
      <c r="B277" s="41" t="s">
        <v>281</v>
      </c>
      <c r="C277" s="42">
        <v>0</v>
      </c>
      <c r="D277" s="319">
        <v>0</v>
      </c>
      <c r="E277" s="42">
        <v>0</v>
      </c>
      <c r="F277" s="307"/>
      <c r="G277" s="323">
        <v>0</v>
      </c>
      <c r="H277" s="285">
        <v>0</v>
      </c>
      <c r="I277" s="339">
        <f t="shared" si="77"/>
        <v>0</v>
      </c>
      <c r="J277" s="42">
        <v>0</v>
      </c>
      <c r="K277" s="42">
        <v>0</v>
      </c>
      <c r="L277" s="42">
        <v>0</v>
      </c>
      <c r="M277" s="42">
        <v>0</v>
      </c>
      <c r="N277" s="25"/>
    </row>
    <row r="278" spans="1:14" s="26" customFormat="1" ht="12" hidden="1" customHeight="1">
      <c r="A278" s="56">
        <v>336</v>
      </c>
      <c r="B278" s="41" t="s">
        <v>282</v>
      </c>
      <c r="C278" s="42">
        <v>0</v>
      </c>
      <c r="D278" s="319">
        <v>0</v>
      </c>
      <c r="E278" s="42">
        <v>0</v>
      </c>
      <c r="F278" s="307"/>
      <c r="G278" s="323">
        <v>0</v>
      </c>
      <c r="H278" s="285">
        <v>0</v>
      </c>
      <c r="I278" s="339">
        <f t="shared" si="77"/>
        <v>0</v>
      </c>
      <c r="J278" s="42">
        <v>0</v>
      </c>
      <c r="K278" s="42">
        <v>0</v>
      </c>
      <c r="L278" s="42">
        <v>0</v>
      </c>
      <c r="M278" s="42">
        <v>0</v>
      </c>
      <c r="N278" s="25"/>
    </row>
    <row r="279" spans="1:14" s="26" customFormat="1" ht="12" hidden="1" customHeight="1">
      <c r="A279" s="56">
        <v>337</v>
      </c>
      <c r="B279" s="41" t="s">
        <v>283</v>
      </c>
      <c r="C279" s="42">
        <v>0</v>
      </c>
      <c r="D279" s="319">
        <v>0</v>
      </c>
      <c r="E279" s="42">
        <v>0</v>
      </c>
      <c r="F279" s="307"/>
      <c r="G279" s="323">
        <v>0</v>
      </c>
      <c r="H279" s="285">
        <v>0</v>
      </c>
      <c r="I279" s="339">
        <f t="shared" si="77"/>
        <v>0</v>
      </c>
      <c r="J279" s="42">
        <v>0</v>
      </c>
      <c r="K279" s="42">
        <v>0</v>
      </c>
      <c r="L279" s="42">
        <v>0</v>
      </c>
      <c r="M279" s="42">
        <v>0</v>
      </c>
      <c r="N279" s="25"/>
    </row>
    <row r="280" spans="1:14" s="26" customFormat="1" ht="12" hidden="1" customHeight="1">
      <c r="A280" s="56">
        <v>338</v>
      </c>
      <c r="B280" s="41" t="s">
        <v>284</v>
      </c>
      <c r="C280" s="42">
        <v>0</v>
      </c>
      <c r="D280" s="319">
        <v>0</v>
      </c>
      <c r="E280" s="42">
        <v>0</v>
      </c>
      <c r="F280" s="307"/>
      <c r="G280" s="323">
        <v>0</v>
      </c>
      <c r="H280" s="285">
        <v>0</v>
      </c>
      <c r="I280" s="339">
        <f t="shared" si="77"/>
        <v>0</v>
      </c>
      <c r="J280" s="42">
        <v>0</v>
      </c>
      <c r="K280" s="42">
        <v>0</v>
      </c>
      <c r="L280" s="42">
        <v>0</v>
      </c>
      <c r="M280" s="42">
        <v>0</v>
      </c>
      <c r="N280" s="25"/>
    </row>
    <row r="281" spans="1:14" s="26" customFormat="1" ht="12" hidden="1" customHeight="1">
      <c r="A281" s="56">
        <v>339</v>
      </c>
      <c r="B281" s="41" t="s">
        <v>285</v>
      </c>
      <c r="C281" s="42">
        <v>0</v>
      </c>
      <c r="D281" s="319">
        <v>0</v>
      </c>
      <c r="E281" s="42">
        <v>0</v>
      </c>
      <c r="F281" s="307"/>
      <c r="G281" s="323">
        <v>0</v>
      </c>
      <c r="H281" s="285">
        <v>0</v>
      </c>
      <c r="I281" s="339">
        <f t="shared" si="77"/>
        <v>0</v>
      </c>
      <c r="J281" s="42">
        <v>0</v>
      </c>
      <c r="K281" s="42">
        <v>0</v>
      </c>
      <c r="L281" s="42">
        <v>0</v>
      </c>
      <c r="M281" s="42">
        <v>0</v>
      </c>
      <c r="N281" s="25"/>
    </row>
    <row r="282" spans="1:14" s="26" customFormat="1" ht="12" customHeight="1">
      <c r="A282" s="56">
        <v>340</v>
      </c>
      <c r="B282" s="41" t="s">
        <v>286</v>
      </c>
      <c r="C282" s="42">
        <v>0</v>
      </c>
      <c r="D282" s="319">
        <v>7500</v>
      </c>
      <c r="E282" s="42">
        <v>0</v>
      </c>
      <c r="F282" s="307"/>
      <c r="G282" s="323">
        <v>17566</v>
      </c>
      <c r="H282" s="285">
        <v>19000</v>
      </c>
      <c r="I282" s="339">
        <f t="shared" si="77"/>
        <v>1434</v>
      </c>
      <c r="J282" s="42">
        <v>19500</v>
      </c>
      <c r="K282" s="42">
        <v>20475</v>
      </c>
      <c r="L282" s="42">
        <v>21498.75</v>
      </c>
      <c r="M282" s="42">
        <v>22573.6875</v>
      </c>
      <c r="N282" s="25"/>
    </row>
    <row r="283" spans="1:14" s="26" customFormat="1" ht="12" customHeight="1">
      <c r="A283" s="273"/>
      <c r="B283" s="274" t="s">
        <v>462</v>
      </c>
      <c r="C283" s="337"/>
      <c r="D283" s="341"/>
      <c r="E283" s="346"/>
      <c r="F283" s="324"/>
      <c r="G283" s="339">
        <v>5000</v>
      </c>
      <c r="H283" s="340">
        <v>5000</v>
      </c>
      <c r="I283" s="339">
        <f t="shared" si="77"/>
        <v>0</v>
      </c>
      <c r="J283" s="339">
        <v>5000</v>
      </c>
      <c r="K283" s="339">
        <v>5250</v>
      </c>
      <c r="L283" s="339">
        <v>5512.5</v>
      </c>
      <c r="M283" s="339">
        <v>5788.125</v>
      </c>
      <c r="N283" s="25"/>
    </row>
    <row r="284" spans="1:14" s="26" customFormat="1" ht="12" customHeight="1">
      <c r="A284" s="273"/>
      <c r="B284" s="274" t="s">
        <v>463</v>
      </c>
      <c r="C284" s="337"/>
      <c r="D284" s="341"/>
      <c r="E284" s="346"/>
      <c r="F284" s="324"/>
      <c r="G284" s="339">
        <v>10000</v>
      </c>
      <c r="H284" s="340">
        <v>0</v>
      </c>
      <c r="I284" s="339">
        <f t="shared" si="77"/>
        <v>-10000</v>
      </c>
      <c r="J284" s="339">
        <v>0</v>
      </c>
      <c r="K284" s="339">
        <v>0</v>
      </c>
      <c r="L284" s="339">
        <v>0</v>
      </c>
      <c r="M284" s="339">
        <v>0</v>
      </c>
      <c r="N284" s="25"/>
    </row>
    <row r="285" spans="1:14" s="26" customFormat="1" ht="12" customHeight="1">
      <c r="A285" s="273"/>
      <c r="B285" s="274" t="s">
        <v>464</v>
      </c>
      <c r="C285" s="337"/>
      <c r="D285" s="341"/>
      <c r="E285" s="346"/>
      <c r="F285" s="324"/>
      <c r="G285" s="339">
        <v>-3434</v>
      </c>
      <c r="H285" s="340">
        <v>0</v>
      </c>
      <c r="I285" s="339">
        <f t="shared" si="77"/>
        <v>3434</v>
      </c>
      <c r="J285" s="339">
        <v>0</v>
      </c>
      <c r="K285" s="339">
        <v>0</v>
      </c>
      <c r="L285" s="339">
        <v>0</v>
      </c>
      <c r="M285" s="339">
        <v>0</v>
      </c>
      <c r="N285" s="25"/>
    </row>
    <row r="286" spans="1:14" s="26" customFormat="1" ht="12" customHeight="1">
      <c r="A286" s="273"/>
      <c r="B286" s="274" t="s">
        <v>465</v>
      </c>
      <c r="C286" s="337"/>
      <c r="D286" s="341"/>
      <c r="E286" s="346"/>
      <c r="F286" s="324"/>
      <c r="G286" s="339">
        <v>6000</v>
      </c>
      <c r="H286" s="340">
        <v>0</v>
      </c>
      <c r="I286" s="339">
        <f t="shared" si="77"/>
        <v>-6000</v>
      </c>
      <c r="J286" s="339">
        <v>0</v>
      </c>
      <c r="K286" s="339">
        <v>0</v>
      </c>
      <c r="L286" s="339">
        <v>0</v>
      </c>
      <c r="M286" s="339">
        <v>0</v>
      </c>
      <c r="N286" s="25"/>
    </row>
    <row r="287" spans="1:14" s="26" customFormat="1" ht="12" customHeight="1">
      <c r="A287" s="273"/>
      <c r="B287" s="274" t="s">
        <v>466</v>
      </c>
      <c r="C287" s="337"/>
      <c r="D287" s="341"/>
      <c r="E287" s="346"/>
      <c r="F287" s="324"/>
      <c r="G287" s="339">
        <v>0</v>
      </c>
      <c r="H287" s="340">
        <v>7500</v>
      </c>
      <c r="I287" s="339">
        <f t="shared" si="77"/>
        <v>7500</v>
      </c>
      <c r="J287" s="339">
        <v>0</v>
      </c>
      <c r="K287" s="339">
        <v>0</v>
      </c>
      <c r="L287" s="339">
        <v>0</v>
      </c>
      <c r="M287" s="339">
        <v>0</v>
      </c>
      <c r="N287" s="25"/>
    </row>
    <row r="288" spans="1:14" s="26" customFormat="1" ht="12" customHeight="1">
      <c r="A288" s="273"/>
      <c r="B288" s="274" t="s">
        <v>467</v>
      </c>
      <c r="C288" s="337"/>
      <c r="D288" s="341"/>
      <c r="E288" s="346"/>
      <c r="F288" s="324"/>
      <c r="G288" s="339">
        <v>0</v>
      </c>
      <c r="H288" s="340">
        <v>6500</v>
      </c>
      <c r="I288" s="339">
        <f t="shared" si="77"/>
        <v>6500</v>
      </c>
      <c r="J288" s="339">
        <v>14500</v>
      </c>
      <c r="K288" s="339">
        <v>15225</v>
      </c>
      <c r="L288" s="339">
        <v>15986.25</v>
      </c>
      <c r="M288" s="339">
        <v>16785.5625</v>
      </c>
      <c r="N288" s="25"/>
    </row>
    <row r="289" spans="1:14" s="389" customFormat="1" ht="12" hidden="1" customHeight="1">
      <c r="A289" s="390"/>
      <c r="B289" s="391"/>
      <c r="C289" s="392"/>
      <c r="D289" s="393"/>
      <c r="E289" s="394"/>
      <c r="F289" s="395"/>
      <c r="G289" s="396"/>
      <c r="H289" s="397"/>
      <c r="I289" s="396">
        <f t="shared" si="77"/>
        <v>0</v>
      </c>
      <c r="J289" s="396"/>
      <c r="K289" s="396"/>
      <c r="L289" s="396"/>
      <c r="M289" s="396"/>
      <c r="N289" s="398"/>
    </row>
    <row r="290" spans="1:14" s="26" customFormat="1" ht="12" customHeight="1">
      <c r="A290" s="56">
        <v>340.1</v>
      </c>
      <c r="B290" s="41" t="s">
        <v>287</v>
      </c>
      <c r="C290" s="42">
        <v>0</v>
      </c>
      <c r="D290" s="319">
        <v>5000</v>
      </c>
      <c r="E290" s="42">
        <v>10000</v>
      </c>
      <c r="F290" s="307"/>
      <c r="G290" s="323">
        <v>24000</v>
      </c>
      <c r="H290" s="285">
        <v>55000</v>
      </c>
      <c r="I290" s="339">
        <f t="shared" si="77"/>
        <v>31000</v>
      </c>
      <c r="J290" s="42">
        <v>70000</v>
      </c>
      <c r="K290" s="42">
        <v>75318.074174691399</v>
      </c>
      <c r="L290" s="42">
        <v>76684.111892753106</v>
      </c>
      <c r="M290" s="42">
        <v>78099.826332254306</v>
      </c>
      <c r="N290" s="25" t="s">
        <v>389</v>
      </c>
    </row>
    <row r="291" spans="1:14" s="26" customFormat="1" ht="12" customHeight="1">
      <c r="A291" s="56">
        <v>345</v>
      </c>
      <c r="B291" s="41" t="s">
        <v>288</v>
      </c>
      <c r="C291" s="42">
        <v>0</v>
      </c>
      <c r="D291" s="319">
        <v>0</v>
      </c>
      <c r="E291" s="42">
        <v>1500</v>
      </c>
      <c r="F291" s="307"/>
      <c r="G291" s="323">
        <v>0</v>
      </c>
      <c r="H291" s="285">
        <v>8750.8328603435493</v>
      </c>
      <c r="I291" s="339">
        <f t="shared" si="77"/>
        <v>8750.8328603435493</v>
      </c>
      <c r="J291" s="42">
        <v>6349.5833333333203</v>
      </c>
      <c r="K291" s="42">
        <v>7680.4166666666797</v>
      </c>
      <c r="L291" s="42">
        <v>8230</v>
      </c>
      <c r="M291" s="42">
        <v>8790</v>
      </c>
      <c r="N291" s="25" t="s">
        <v>390</v>
      </c>
    </row>
    <row r="292" spans="1:14" s="26" customFormat="1" ht="12" customHeight="1">
      <c r="A292" s="273"/>
      <c r="B292" s="274" t="s">
        <v>469</v>
      </c>
      <c r="C292" s="337"/>
      <c r="D292" s="341"/>
      <c r="E292" s="346"/>
      <c r="F292" s="324"/>
      <c r="G292" s="339">
        <v>0</v>
      </c>
      <c r="H292" s="340">
        <v>2270.8328603435498</v>
      </c>
      <c r="I292" s="339">
        <f t="shared" si="77"/>
        <v>2270.8328603435498</v>
      </c>
      <c r="J292" s="339">
        <v>1489.5833333333301</v>
      </c>
      <c r="K292" s="339">
        <v>2010.4166666666699</v>
      </c>
      <c r="L292" s="339">
        <v>1750</v>
      </c>
      <c r="M292" s="339">
        <v>1500</v>
      </c>
      <c r="N292" s="25" t="s">
        <v>468</v>
      </c>
    </row>
    <row r="293" spans="1:14" s="26" customFormat="1" ht="12" customHeight="1">
      <c r="A293" s="273"/>
      <c r="B293" s="274" t="s">
        <v>470</v>
      </c>
      <c r="C293" s="337"/>
      <c r="D293" s="341"/>
      <c r="E293" s="346"/>
      <c r="F293" s="324"/>
      <c r="G293" s="339">
        <v>0</v>
      </c>
      <c r="H293" s="340">
        <v>4860</v>
      </c>
      <c r="I293" s="339">
        <f t="shared" si="77"/>
        <v>4860</v>
      </c>
      <c r="J293" s="339">
        <v>2430</v>
      </c>
      <c r="K293" s="339">
        <v>2430</v>
      </c>
      <c r="L293" s="339">
        <v>2430</v>
      </c>
      <c r="M293" s="339">
        <v>2430</v>
      </c>
      <c r="N293" s="25" t="s">
        <v>471</v>
      </c>
    </row>
    <row r="294" spans="1:14" s="26" customFormat="1" ht="12" customHeight="1">
      <c r="A294" s="273"/>
      <c r="B294" s="274" t="s">
        <v>472</v>
      </c>
      <c r="C294" s="337"/>
      <c r="D294" s="341"/>
      <c r="E294" s="346"/>
      <c r="F294" s="324"/>
      <c r="G294" s="339">
        <v>0</v>
      </c>
      <c r="H294" s="340">
        <v>1620</v>
      </c>
      <c r="I294" s="339">
        <f t="shared" si="77"/>
        <v>1620</v>
      </c>
      <c r="J294" s="339">
        <v>2430</v>
      </c>
      <c r="K294" s="339">
        <v>3240</v>
      </c>
      <c r="L294" s="339">
        <v>4050</v>
      </c>
      <c r="M294" s="339">
        <v>4860</v>
      </c>
      <c r="N294" s="25" t="s">
        <v>473</v>
      </c>
    </row>
    <row r="295" spans="1:14" s="389" customFormat="1" ht="12" hidden="1" customHeight="1">
      <c r="A295" s="390"/>
      <c r="B295" s="391"/>
      <c r="C295" s="392"/>
      <c r="D295" s="393"/>
      <c r="E295" s="394"/>
      <c r="F295" s="395"/>
      <c r="G295" s="396"/>
      <c r="H295" s="397"/>
      <c r="I295" s="396">
        <f t="shared" si="77"/>
        <v>0</v>
      </c>
      <c r="J295" s="396"/>
      <c r="K295" s="396"/>
      <c r="L295" s="396"/>
      <c r="M295" s="396"/>
      <c r="N295" s="398"/>
    </row>
    <row r="296" spans="1:14" s="26" customFormat="1" ht="12" customHeight="1">
      <c r="A296" s="56">
        <v>350</v>
      </c>
      <c r="B296" s="41" t="s">
        <v>289</v>
      </c>
      <c r="C296" s="42">
        <v>0</v>
      </c>
      <c r="D296" s="319">
        <v>0</v>
      </c>
      <c r="E296" s="42">
        <v>0</v>
      </c>
      <c r="F296" s="307"/>
      <c r="G296" s="323">
        <v>0</v>
      </c>
      <c r="H296" s="285">
        <v>5670</v>
      </c>
      <c r="I296" s="339">
        <f t="shared" si="77"/>
        <v>5670</v>
      </c>
      <c r="J296" s="42">
        <v>8505</v>
      </c>
      <c r="K296" s="42">
        <v>11340</v>
      </c>
      <c r="L296" s="42">
        <v>14175</v>
      </c>
      <c r="M296" s="42">
        <v>17010</v>
      </c>
      <c r="N296" s="25" t="s">
        <v>391</v>
      </c>
    </row>
    <row r="297" spans="1:14" s="26" customFormat="1" ht="12" customHeight="1">
      <c r="A297" s="56">
        <v>351</v>
      </c>
      <c r="B297" s="41" t="s">
        <v>290</v>
      </c>
      <c r="C297" s="42">
        <v>0</v>
      </c>
      <c r="D297" s="319">
        <v>0</v>
      </c>
      <c r="E297" s="42">
        <v>0</v>
      </c>
      <c r="F297" s="307"/>
      <c r="G297" s="323">
        <v>0</v>
      </c>
      <c r="H297" s="285">
        <v>4860</v>
      </c>
      <c r="I297" s="339">
        <f t="shared" si="77"/>
        <v>4860</v>
      </c>
      <c r="J297" s="42">
        <v>7290</v>
      </c>
      <c r="K297" s="42">
        <v>9720</v>
      </c>
      <c r="L297" s="42">
        <v>12150</v>
      </c>
      <c r="M297" s="42">
        <v>14580</v>
      </c>
      <c r="N297" s="25" t="s">
        <v>392</v>
      </c>
    </row>
    <row r="298" spans="1:14" s="26" customFormat="1" ht="12" customHeight="1">
      <c r="A298" s="273"/>
      <c r="B298" s="274" t="s">
        <v>474</v>
      </c>
      <c r="C298" s="337"/>
      <c r="D298" s="341"/>
      <c r="E298" s="346"/>
      <c r="F298" s="324"/>
      <c r="G298" s="339">
        <v>0</v>
      </c>
      <c r="H298" s="340">
        <v>4860</v>
      </c>
      <c r="I298" s="339">
        <f t="shared" si="77"/>
        <v>4860</v>
      </c>
      <c r="J298" s="339">
        <v>7290</v>
      </c>
      <c r="K298" s="339">
        <v>9720</v>
      </c>
      <c r="L298" s="339">
        <v>12150</v>
      </c>
      <c r="M298" s="339">
        <v>14580</v>
      </c>
      <c r="N298" s="25" t="s">
        <v>475</v>
      </c>
    </row>
    <row r="299" spans="1:14" s="26" customFormat="1" ht="12" hidden="1" customHeight="1">
      <c r="A299" s="273"/>
      <c r="B299" s="274" t="s">
        <v>476</v>
      </c>
      <c r="C299" s="337"/>
      <c r="D299" s="341"/>
      <c r="E299" s="346"/>
      <c r="F299" s="324"/>
      <c r="G299" s="339">
        <v>0</v>
      </c>
      <c r="H299" s="340">
        <v>0</v>
      </c>
      <c r="I299" s="339">
        <f t="shared" si="77"/>
        <v>0</v>
      </c>
      <c r="J299" s="339">
        <v>0</v>
      </c>
      <c r="K299" s="339">
        <v>0</v>
      </c>
      <c r="L299" s="339">
        <v>0</v>
      </c>
      <c r="M299" s="339">
        <v>0</v>
      </c>
      <c r="N299" s="25"/>
    </row>
    <row r="300" spans="1:14" s="26" customFormat="1" ht="12" customHeight="1">
      <c r="A300" s="273"/>
      <c r="B300" s="274"/>
      <c r="C300" s="337"/>
      <c r="D300" s="341"/>
      <c r="E300" s="346"/>
      <c r="F300" s="324"/>
      <c r="G300" s="339">
        <v>0</v>
      </c>
      <c r="H300" s="340">
        <v>0</v>
      </c>
      <c r="I300" s="339">
        <f t="shared" si="77"/>
        <v>0</v>
      </c>
      <c r="J300" s="339">
        <v>0</v>
      </c>
      <c r="K300" s="339">
        <v>0</v>
      </c>
      <c r="L300" s="339">
        <v>0</v>
      </c>
      <c r="M300" s="339">
        <v>0</v>
      </c>
      <c r="N300" s="25"/>
    </row>
    <row r="301" spans="1:14" s="389" customFormat="1" ht="12" hidden="1" customHeight="1">
      <c r="A301" s="390"/>
      <c r="B301" s="391"/>
      <c r="C301" s="392"/>
      <c r="D301" s="393"/>
      <c r="E301" s="394"/>
      <c r="F301" s="395"/>
      <c r="G301" s="396"/>
      <c r="H301" s="397"/>
      <c r="I301" s="396">
        <f t="shared" si="77"/>
        <v>0</v>
      </c>
      <c r="J301" s="396"/>
      <c r="K301" s="396"/>
      <c r="L301" s="396"/>
      <c r="M301" s="396"/>
      <c r="N301" s="398"/>
    </row>
    <row r="302" spans="1:14" s="26" customFormat="1" ht="12" customHeight="1">
      <c r="A302" s="56">
        <v>352</v>
      </c>
      <c r="B302" s="41" t="s">
        <v>291</v>
      </c>
      <c r="C302" s="42">
        <v>0</v>
      </c>
      <c r="D302" s="319">
        <v>0</v>
      </c>
      <c r="E302" s="42">
        <v>131.91999999999999</v>
      </c>
      <c r="F302" s="307"/>
      <c r="G302" s="323">
        <v>419.8</v>
      </c>
      <c r="H302" s="285">
        <v>503.76</v>
      </c>
      <c r="I302" s="339">
        <f t="shared" si="77"/>
        <v>83.95999999999998</v>
      </c>
      <c r="J302" s="42">
        <v>503.76</v>
      </c>
      <c r="K302" s="42">
        <v>503.76</v>
      </c>
      <c r="L302" s="42">
        <v>503.76</v>
      </c>
      <c r="M302" s="42">
        <v>503.76</v>
      </c>
      <c r="N302" s="25"/>
    </row>
    <row r="303" spans="1:14" s="26" customFormat="1" ht="12" customHeight="1">
      <c r="A303" s="273"/>
      <c r="B303" s="274" t="s">
        <v>477</v>
      </c>
      <c r="C303" s="337"/>
      <c r="D303" s="341"/>
      <c r="E303" s="346"/>
      <c r="F303" s="324"/>
      <c r="G303" s="339">
        <v>149.9</v>
      </c>
      <c r="H303" s="340">
        <v>179.88</v>
      </c>
      <c r="I303" s="339">
        <f t="shared" si="77"/>
        <v>29.97999999999999</v>
      </c>
      <c r="J303" s="339">
        <v>179.88</v>
      </c>
      <c r="K303" s="339">
        <v>179.88</v>
      </c>
      <c r="L303" s="339">
        <v>179.88</v>
      </c>
      <c r="M303" s="339">
        <v>179.88</v>
      </c>
      <c r="N303" s="25"/>
    </row>
    <row r="304" spans="1:14" s="26" customFormat="1" ht="12" customHeight="1">
      <c r="A304" s="273"/>
      <c r="B304" s="274" t="s">
        <v>478</v>
      </c>
      <c r="C304" s="337"/>
      <c r="D304" s="341"/>
      <c r="E304" s="346"/>
      <c r="F304" s="324"/>
      <c r="G304" s="339">
        <v>149.9</v>
      </c>
      <c r="H304" s="340">
        <v>179.88</v>
      </c>
      <c r="I304" s="339">
        <f t="shared" si="77"/>
        <v>29.97999999999999</v>
      </c>
      <c r="J304" s="339">
        <v>179.88</v>
      </c>
      <c r="K304" s="339">
        <v>179.88</v>
      </c>
      <c r="L304" s="339">
        <v>179.88</v>
      </c>
      <c r="M304" s="339">
        <v>179.88</v>
      </c>
      <c r="N304" s="25"/>
    </row>
    <row r="305" spans="1:14" s="26" customFormat="1" ht="12" customHeight="1">
      <c r="A305" s="273"/>
      <c r="B305" s="274" t="s">
        <v>479</v>
      </c>
      <c r="C305" s="337"/>
      <c r="D305" s="341"/>
      <c r="E305" s="346"/>
      <c r="F305" s="324"/>
      <c r="G305" s="339">
        <v>120</v>
      </c>
      <c r="H305" s="340">
        <v>144</v>
      </c>
      <c r="I305" s="339">
        <f t="shared" si="77"/>
        <v>24</v>
      </c>
      <c r="J305" s="339">
        <v>144</v>
      </c>
      <c r="K305" s="339">
        <v>144</v>
      </c>
      <c r="L305" s="339">
        <v>144</v>
      </c>
      <c r="M305" s="339">
        <v>144</v>
      </c>
      <c r="N305" s="25"/>
    </row>
    <row r="306" spans="1:14" s="26" customFormat="1" ht="12" customHeight="1">
      <c r="A306" s="273"/>
      <c r="B306" s="274" t="s">
        <v>480</v>
      </c>
      <c r="C306" s="337"/>
      <c r="D306" s="341"/>
      <c r="E306" s="346"/>
      <c r="F306" s="324"/>
      <c r="G306" s="339">
        <v>0</v>
      </c>
      <c r="H306" s="340">
        <v>0</v>
      </c>
      <c r="I306" s="339">
        <f t="shared" si="77"/>
        <v>0</v>
      </c>
      <c r="J306" s="339">
        <v>0</v>
      </c>
      <c r="K306" s="339">
        <v>0</v>
      </c>
      <c r="L306" s="339">
        <v>0</v>
      </c>
      <c r="M306" s="339">
        <v>0</v>
      </c>
      <c r="N306" s="25"/>
    </row>
    <row r="307" spans="1:14" s="389" customFormat="1" ht="12" hidden="1" customHeight="1">
      <c r="A307" s="390"/>
      <c r="B307" s="391"/>
      <c r="C307" s="392"/>
      <c r="D307" s="393"/>
      <c r="E307" s="394"/>
      <c r="F307" s="395"/>
      <c r="G307" s="396"/>
      <c r="H307" s="397"/>
      <c r="I307" s="396">
        <f t="shared" si="77"/>
        <v>0</v>
      </c>
      <c r="J307" s="396"/>
      <c r="K307" s="396"/>
      <c r="L307" s="396"/>
      <c r="M307" s="396"/>
      <c r="N307" s="398"/>
    </row>
    <row r="308" spans="1:14" s="26" customFormat="1" ht="12" hidden="1" customHeight="1">
      <c r="A308" s="56">
        <v>360</v>
      </c>
      <c r="B308" s="41" t="s">
        <v>292</v>
      </c>
      <c r="C308" s="42">
        <v>0</v>
      </c>
      <c r="D308" s="319">
        <v>0</v>
      </c>
      <c r="E308" s="42">
        <v>0</v>
      </c>
      <c r="F308" s="307"/>
      <c r="G308" s="323">
        <v>0</v>
      </c>
      <c r="H308" s="285">
        <v>0</v>
      </c>
      <c r="I308" s="339">
        <f t="shared" si="77"/>
        <v>0</v>
      </c>
      <c r="J308" s="42">
        <v>0</v>
      </c>
      <c r="K308" s="42">
        <v>0</v>
      </c>
      <c r="L308" s="42">
        <v>0</v>
      </c>
      <c r="M308" s="42">
        <v>0</v>
      </c>
      <c r="N308" s="25"/>
    </row>
    <row r="309" spans="1:14" s="26" customFormat="1" ht="12" hidden="1" customHeight="1">
      <c r="A309" s="56"/>
      <c r="B309" s="41"/>
      <c r="C309" s="42"/>
      <c r="D309" s="319"/>
      <c r="E309" s="42"/>
      <c r="F309" s="307"/>
      <c r="G309" s="323"/>
      <c r="H309" s="285"/>
      <c r="I309" s="203"/>
      <c r="J309" s="42"/>
      <c r="K309" s="42"/>
      <c r="L309" s="42"/>
      <c r="M309" s="42"/>
      <c r="N309" s="25"/>
    </row>
    <row r="310" spans="1:14" s="27" customFormat="1" ht="12" customHeight="1">
      <c r="A310" s="32"/>
      <c r="B310" s="48" t="s">
        <v>569</v>
      </c>
      <c r="C310" s="43">
        <f>SUM(C260:C309)</f>
        <v>0</v>
      </c>
      <c r="D310" s="297">
        <f>SUM(D260:D309)</f>
        <v>27154.080000000002</v>
      </c>
      <c r="E310" s="43">
        <f>SUMIF($A260:$A309,"&gt;0",E260:E309)</f>
        <v>19705.64</v>
      </c>
      <c r="F310" s="322">
        <f>IFERROR(E310/G310,"")</f>
        <v>0.31891753146264862</v>
      </c>
      <c r="G310" s="43">
        <f>SUMIF($A260:$A309,"&gt;0",G260:G309)</f>
        <v>61789.14</v>
      </c>
      <c r="H310" s="286">
        <f>SUMIF($A260:$A309,"&gt;0",H260:H309)</f>
        <v>142851.59286034355</v>
      </c>
      <c r="I310" s="204">
        <f t="shared" ref="I310" si="78">H310-G310</f>
        <v>81062.452860343546</v>
      </c>
      <c r="J310" s="43">
        <f>SUMIF($A260:$A309,"&gt;0",J260:J309)</f>
        <v>184614.05166666664</v>
      </c>
      <c r="K310" s="43">
        <f>SUMIF($A260:$A309,"&gt;0",K260:K309)</f>
        <v>222481.25084135809</v>
      </c>
      <c r="L310" s="43">
        <f>SUMIF($A260:$A309,"&gt;0",L260:L309)</f>
        <v>255481.62189275312</v>
      </c>
      <c r="M310" s="43">
        <f>SUMIF($A260:$A309,"&gt;0",M260:M309)</f>
        <v>284773.27383225434</v>
      </c>
      <c r="N310" s="33"/>
    </row>
    <row r="311" spans="1:14" s="26" customFormat="1" ht="12" customHeight="1">
      <c r="A311" s="32"/>
      <c r="B311" s="44"/>
      <c r="C311" s="42"/>
      <c r="D311" s="319"/>
      <c r="E311" s="42"/>
      <c r="F311" s="307"/>
      <c r="G311" s="323"/>
      <c r="H311" s="285"/>
      <c r="I311" s="203"/>
      <c r="J311" s="42"/>
      <c r="K311" s="42"/>
      <c r="L311" s="42"/>
      <c r="M311" s="42"/>
      <c r="N311" s="25"/>
    </row>
    <row r="312" spans="1:14" s="26" customFormat="1" ht="12" customHeight="1">
      <c r="A312" s="48" t="s">
        <v>148</v>
      </c>
      <c r="C312" s="42"/>
      <c r="D312" s="319"/>
      <c r="E312" s="42"/>
      <c r="F312" s="307"/>
      <c r="G312" s="323"/>
      <c r="H312" s="285"/>
      <c r="I312" s="203"/>
      <c r="J312" s="42"/>
      <c r="K312" s="42"/>
      <c r="L312" s="42"/>
      <c r="M312" s="42"/>
      <c r="N312" s="25"/>
    </row>
    <row r="313" spans="1:14" s="26" customFormat="1" ht="12" hidden="1" customHeight="1">
      <c r="A313" s="56" t="s">
        <v>560</v>
      </c>
      <c r="B313" s="41"/>
      <c r="C313" s="42"/>
      <c r="D313" s="319"/>
      <c r="E313" s="42"/>
      <c r="F313" s="307" t="str">
        <f>IFERROR(E313/G313,"")</f>
        <v/>
      </c>
      <c r="G313" s="323"/>
      <c r="H313" s="285"/>
      <c r="I313" s="203">
        <f t="shared" ref="I313" si="79">H313-G313</f>
        <v>0</v>
      </c>
      <c r="J313" s="42"/>
      <c r="K313" s="42"/>
      <c r="L313" s="42"/>
      <c r="M313" s="42"/>
      <c r="N313" s="25"/>
    </row>
    <row r="314" spans="1:14" s="26" customFormat="1" ht="12" hidden="1" customHeight="1">
      <c r="A314" s="56">
        <v>400</v>
      </c>
      <c r="B314" s="41" t="s">
        <v>148</v>
      </c>
      <c r="C314" s="42">
        <v>0</v>
      </c>
      <c r="D314" s="319">
        <v>0</v>
      </c>
      <c r="E314" s="42">
        <v>0</v>
      </c>
      <c r="F314" s="307" t="str">
        <f t="shared" ref="F314:F332" si="80">IFERROR(E314/G314,"")</f>
        <v/>
      </c>
      <c r="G314" s="323">
        <v>0</v>
      </c>
      <c r="H314" s="285">
        <v>0</v>
      </c>
      <c r="I314" s="339">
        <f t="shared" ref="I314:I332" si="81">H314-G314</f>
        <v>0</v>
      </c>
      <c r="J314" s="42">
        <v>0</v>
      </c>
      <c r="K314" s="42">
        <v>0</v>
      </c>
      <c r="L314" s="42">
        <v>0</v>
      </c>
      <c r="M314" s="42">
        <v>0</v>
      </c>
      <c r="N314" s="25"/>
    </row>
    <row r="315" spans="1:14" s="26" customFormat="1" ht="12" customHeight="1">
      <c r="A315" s="56">
        <v>410</v>
      </c>
      <c r="B315" s="41" t="s">
        <v>293</v>
      </c>
      <c r="C315" s="42">
        <v>0</v>
      </c>
      <c r="D315" s="319">
        <v>0</v>
      </c>
      <c r="E315" s="42">
        <v>0</v>
      </c>
      <c r="F315" s="307" t="str">
        <f t="shared" si="80"/>
        <v/>
      </c>
      <c r="G315" s="323">
        <v>0</v>
      </c>
      <c r="H315" s="285">
        <v>30000</v>
      </c>
      <c r="I315" s="339">
        <f t="shared" si="81"/>
        <v>30000</v>
      </c>
      <c r="J315" s="42">
        <v>34500</v>
      </c>
      <c r="K315" s="42">
        <v>39675</v>
      </c>
      <c r="L315" s="42">
        <v>45626.25</v>
      </c>
      <c r="M315" s="42">
        <v>52470.1875</v>
      </c>
      <c r="N315" s="25" t="s">
        <v>393</v>
      </c>
    </row>
    <row r="316" spans="1:14" s="26" customFormat="1" ht="12" hidden="1" customHeight="1">
      <c r="A316" s="56">
        <v>411</v>
      </c>
      <c r="B316" s="41" t="s">
        <v>294</v>
      </c>
      <c r="C316" s="42">
        <v>0</v>
      </c>
      <c r="D316" s="319">
        <v>0</v>
      </c>
      <c r="E316" s="42">
        <v>0</v>
      </c>
      <c r="F316" s="307" t="str">
        <f t="shared" si="80"/>
        <v/>
      </c>
      <c r="G316" s="323">
        <v>0</v>
      </c>
      <c r="H316" s="285">
        <v>0</v>
      </c>
      <c r="I316" s="339">
        <f t="shared" si="81"/>
        <v>0</v>
      </c>
      <c r="J316" s="42">
        <v>0</v>
      </c>
      <c r="K316" s="42">
        <v>0</v>
      </c>
      <c r="L316" s="42">
        <v>0</v>
      </c>
      <c r="M316" s="42">
        <v>0</v>
      </c>
      <c r="N316" s="25"/>
    </row>
    <row r="317" spans="1:14" s="26" customFormat="1" ht="12" hidden="1" customHeight="1">
      <c r="A317" s="56">
        <v>420</v>
      </c>
      <c r="B317" s="41" t="s">
        <v>295</v>
      </c>
      <c r="C317" s="42">
        <v>0</v>
      </c>
      <c r="D317" s="319">
        <v>0</v>
      </c>
      <c r="E317" s="42">
        <v>0</v>
      </c>
      <c r="F317" s="307" t="str">
        <f t="shared" si="80"/>
        <v/>
      </c>
      <c r="G317" s="323">
        <v>0</v>
      </c>
      <c r="H317" s="285">
        <v>0</v>
      </c>
      <c r="I317" s="339">
        <f t="shared" si="81"/>
        <v>0</v>
      </c>
      <c r="J317" s="42">
        <v>0</v>
      </c>
      <c r="K317" s="42">
        <v>0</v>
      </c>
      <c r="L317" s="42">
        <v>0</v>
      </c>
      <c r="M317" s="42">
        <v>0</v>
      </c>
      <c r="N317" s="25"/>
    </row>
    <row r="318" spans="1:14" s="26" customFormat="1" ht="12" hidden="1" customHeight="1">
      <c r="A318" s="56">
        <v>421</v>
      </c>
      <c r="B318" s="41" t="s">
        <v>296</v>
      </c>
      <c r="C318" s="42">
        <v>0</v>
      </c>
      <c r="D318" s="319">
        <v>0</v>
      </c>
      <c r="E318" s="42">
        <v>0</v>
      </c>
      <c r="F318" s="307" t="str">
        <f t="shared" si="80"/>
        <v/>
      </c>
      <c r="G318" s="323">
        <v>0</v>
      </c>
      <c r="H318" s="285">
        <v>0</v>
      </c>
      <c r="I318" s="339">
        <f t="shared" si="81"/>
        <v>0</v>
      </c>
      <c r="J318" s="42">
        <v>0</v>
      </c>
      <c r="K318" s="42">
        <v>0</v>
      </c>
      <c r="L318" s="42">
        <v>0</v>
      </c>
      <c r="M318" s="42">
        <v>0</v>
      </c>
      <c r="N318" s="25"/>
    </row>
    <row r="319" spans="1:14" s="26" customFormat="1" ht="12" customHeight="1">
      <c r="A319" s="56">
        <v>422</v>
      </c>
      <c r="B319" s="41" t="s">
        <v>297</v>
      </c>
      <c r="C319" s="42">
        <v>0</v>
      </c>
      <c r="D319" s="319">
        <v>0</v>
      </c>
      <c r="E319" s="42">
        <v>0</v>
      </c>
      <c r="F319" s="307" t="str">
        <f t="shared" si="80"/>
        <v/>
      </c>
      <c r="G319" s="323">
        <v>0</v>
      </c>
      <c r="H319" s="285">
        <v>14400</v>
      </c>
      <c r="I319" s="339">
        <f t="shared" si="81"/>
        <v>14400</v>
      </c>
      <c r="J319" s="42">
        <v>15120</v>
      </c>
      <c r="K319" s="42">
        <v>15876</v>
      </c>
      <c r="L319" s="42">
        <v>16669.8</v>
      </c>
      <c r="M319" s="42">
        <v>17503.29</v>
      </c>
      <c r="N319" s="25" t="s">
        <v>394</v>
      </c>
    </row>
    <row r="320" spans="1:14" s="26" customFormat="1" ht="12" hidden="1" customHeight="1">
      <c r="A320" s="56">
        <v>430</v>
      </c>
      <c r="B320" s="41" t="s">
        <v>298</v>
      </c>
      <c r="C320" s="42">
        <v>0</v>
      </c>
      <c r="D320" s="319">
        <v>0</v>
      </c>
      <c r="E320" s="42">
        <v>0</v>
      </c>
      <c r="F320" s="307" t="str">
        <f t="shared" si="80"/>
        <v/>
      </c>
      <c r="G320" s="323">
        <v>0</v>
      </c>
      <c r="H320" s="285">
        <v>0</v>
      </c>
      <c r="I320" s="339">
        <f t="shared" si="81"/>
        <v>0</v>
      </c>
      <c r="J320" s="42">
        <v>0</v>
      </c>
      <c r="K320" s="42">
        <v>0</v>
      </c>
      <c r="L320" s="42">
        <v>0</v>
      </c>
      <c r="M320" s="42">
        <v>0</v>
      </c>
      <c r="N320" s="25"/>
    </row>
    <row r="321" spans="1:14" s="26" customFormat="1" ht="12" hidden="1" customHeight="1">
      <c r="A321" s="56">
        <v>431</v>
      </c>
      <c r="B321" s="41" t="s">
        <v>299</v>
      </c>
      <c r="C321" s="42">
        <v>0</v>
      </c>
      <c r="D321" s="319">
        <v>0</v>
      </c>
      <c r="E321" s="42">
        <v>0</v>
      </c>
      <c r="F321" s="307" t="str">
        <f t="shared" si="80"/>
        <v/>
      </c>
      <c r="G321" s="323">
        <v>0</v>
      </c>
      <c r="H321" s="285">
        <v>0</v>
      </c>
      <c r="I321" s="339">
        <f t="shared" si="81"/>
        <v>0</v>
      </c>
      <c r="J321" s="42">
        <v>0</v>
      </c>
      <c r="K321" s="42">
        <v>0</v>
      </c>
      <c r="L321" s="42">
        <v>0</v>
      </c>
      <c r="M321" s="42">
        <v>0</v>
      </c>
      <c r="N321" s="25"/>
    </row>
    <row r="322" spans="1:14" s="26" customFormat="1" ht="12" hidden="1" customHeight="1">
      <c r="A322" s="56">
        <v>432</v>
      </c>
      <c r="B322" s="41" t="s">
        <v>300</v>
      </c>
      <c r="C322" s="42">
        <v>0</v>
      </c>
      <c r="D322" s="319">
        <v>0</v>
      </c>
      <c r="E322" s="42">
        <v>0</v>
      </c>
      <c r="F322" s="307" t="str">
        <f t="shared" si="80"/>
        <v/>
      </c>
      <c r="G322" s="323">
        <v>0</v>
      </c>
      <c r="H322" s="285">
        <v>0</v>
      </c>
      <c r="I322" s="339">
        <f t="shared" si="81"/>
        <v>0</v>
      </c>
      <c r="J322" s="42">
        <v>0</v>
      </c>
      <c r="K322" s="42">
        <v>0</v>
      </c>
      <c r="L322" s="42">
        <v>0</v>
      </c>
      <c r="M322" s="42">
        <v>0</v>
      </c>
      <c r="N322" s="25"/>
    </row>
    <row r="323" spans="1:14" s="26" customFormat="1" ht="12" hidden="1" customHeight="1">
      <c r="A323" s="56">
        <v>440</v>
      </c>
      <c r="B323" s="41" t="s">
        <v>301</v>
      </c>
      <c r="C323" s="42">
        <v>0</v>
      </c>
      <c r="D323" s="319">
        <v>0</v>
      </c>
      <c r="E323" s="42">
        <v>0</v>
      </c>
      <c r="F323" s="307" t="str">
        <f t="shared" si="80"/>
        <v/>
      </c>
      <c r="G323" s="323">
        <v>0</v>
      </c>
      <c r="H323" s="285">
        <v>0</v>
      </c>
      <c r="I323" s="339">
        <f t="shared" si="81"/>
        <v>0</v>
      </c>
      <c r="J323" s="42">
        <v>0</v>
      </c>
      <c r="K323" s="42">
        <v>0</v>
      </c>
      <c r="L323" s="42">
        <v>0</v>
      </c>
      <c r="M323" s="42">
        <v>0</v>
      </c>
      <c r="N323" s="25"/>
    </row>
    <row r="324" spans="1:14" s="26" customFormat="1" ht="12" customHeight="1">
      <c r="A324" s="56">
        <v>441</v>
      </c>
      <c r="B324" s="41" t="s">
        <v>302</v>
      </c>
      <c r="C324" s="42">
        <v>0</v>
      </c>
      <c r="D324" s="319">
        <v>0</v>
      </c>
      <c r="E324" s="42">
        <v>0</v>
      </c>
      <c r="F324" s="307">
        <f t="shared" si="80"/>
        <v>0</v>
      </c>
      <c r="G324" s="323">
        <v>14000</v>
      </c>
      <c r="H324" s="285">
        <v>168000</v>
      </c>
      <c r="I324" s="339">
        <f t="shared" si="81"/>
        <v>154000</v>
      </c>
      <c r="J324" s="42">
        <v>201600</v>
      </c>
      <c r="K324" s="42">
        <v>241920</v>
      </c>
      <c r="L324" s="42">
        <v>290304</v>
      </c>
      <c r="M324" s="42">
        <v>348364.79999999999</v>
      </c>
      <c r="N324" s="25"/>
    </row>
    <row r="325" spans="1:14" s="26" customFormat="1" ht="12" customHeight="1">
      <c r="A325" s="273"/>
      <c r="B325" s="274" t="s">
        <v>481</v>
      </c>
      <c r="C325" s="337"/>
      <c r="D325" s="341"/>
      <c r="E325" s="346"/>
      <c r="F325" s="324"/>
      <c r="G325" s="339">
        <v>14000</v>
      </c>
      <c r="H325" s="340">
        <v>0</v>
      </c>
      <c r="I325" s="339">
        <f t="shared" si="81"/>
        <v>-14000</v>
      </c>
      <c r="J325" s="339">
        <v>0</v>
      </c>
      <c r="K325" s="339">
        <v>0</v>
      </c>
      <c r="L325" s="339">
        <v>0</v>
      </c>
      <c r="M325" s="339">
        <v>0</v>
      </c>
      <c r="N325" s="25"/>
    </row>
    <row r="326" spans="1:14" s="26" customFormat="1" ht="12" customHeight="1">
      <c r="A326" s="273"/>
      <c r="B326" s="274" t="s">
        <v>483</v>
      </c>
      <c r="C326" s="337"/>
      <c r="D326" s="341"/>
      <c r="E326" s="346"/>
      <c r="F326" s="324"/>
      <c r="G326" s="339">
        <v>0</v>
      </c>
      <c r="H326" s="340">
        <v>168000</v>
      </c>
      <c r="I326" s="339">
        <f t="shared" si="81"/>
        <v>168000</v>
      </c>
      <c r="J326" s="339">
        <v>201600</v>
      </c>
      <c r="K326" s="339">
        <v>241920</v>
      </c>
      <c r="L326" s="339">
        <v>290304</v>
      </c>
      <c r="M326" s="339">
        <v>348364.79999999999</v>
      </c>
      <c r="N326" s="25" t="s">
        <v>482</v>
      </c>
    </row>
    <row r="327" spans="1:14" s="389" customFormat="1" ht="12" hidden="1" customHeight="1">
      <c r="A327" s="390"/>
      <c r="B327" s="391"/>
      <c r="C327" s="392"/>
      <c r="D327" s="393"/>
      <c r="E327" s="394"/>
      <c r="F327" s="395"/>
      <c r="G327" s="396"/>
      <c r="H327" s="397"/>
      <c r="I327" s="396">
        <f t="shared" si="81"/>
        <v>0</v>
      </c>
      <c r="J327" s="396"/>
      <c r="K327" s="396"/>
      <c r="L327" s="396"/>
      <c r="M327" s="396"/>
      <c r="N327" s="398"/>
    </row>
    <row r="328" spans="1:14" s="26" customFormat="1" ht="12" hidden="1" customHeight="1">
      <c r="A328" s="56">
        <v>442</v>
      </c>
      <c r="B328" s="41" t="s">
        <v>303</v>
      </c>
      <c r="C328" s="42">
        <v>0</v>
      </c>
      <c r="D328" s="319">
        <v>0</v>
      </c>
      <c r="E328" s="42">
        <v>0</v>
      </c>
      <c r="F328" s="307" t="str">
        <f t="shared" si="80"/>
        <v/>
      </c>
      <c r="G328" s="323">
        <v>0</v>
      </c>
      <c r="H328" s="285">
        <v>0</v>
      </c>
      <c r="I328" s="339">
        <f t="shared" si="81"/>
        <v>0</v>
      </c>
      <c r="J328" s="42">
        <v>0</v>
      </c>
      <c r="K328" s="42">
        <v>0</v>
      </c>
      <c r="L328" s="42">
        <v>0</v>
      </c>
      <c r="M328" s="42">
        <v>0</v>
      </c>
      <c r="N328" s="25"/>
    </row>
    <row r="329" spans="1:14" s="26" customFormat="1" ht="12" hidden="1" customHeight="1">
      <c r="A329" s="56">
        <v>443</v>
      </c>
      <c r="B329" s="41" t="s">
        <v>304</v>
      </c>
      <c r="C329" s="42">
        <v>0</v>
      </c>
      <c r="D329" s="319">
        <v>0</v>
      </c>
      <c r="E329" s="42">
        <v>0</v>
      </c>
      <c r="F329" s="307" t="str">
        <f t="shared" si="80"/>
        <v/>
      </c>
      <c r="G329" s="323">
        <v>0</v>
      </c>
      <c r="H329" s="285">
        <v>0</v>
      </c>
      <c r="I329" s="339">
        <f t="shared" si="81"/>
        <v>0</v>
      </c>
      <c r="J329" s="42">
        <v>0</v>
      </c>
      <c r="K329" s="42">
        <v>0</v>
      </c>
      <c r="L329" s="42">
        <v>0</v>
      </c>
      <c r="M329" s="42">
        <v>0</v>
      </c>
      <c r="N329" s="25" t="s">
        <v>395</v>
      </c>
    </row>
    <row r="330" spans="1:14" s="26" customFormat="1" ht="12" hidden="1" customHeight="1">
      <c r="A330" s="56">
        <v>444</v>
      </c>
      <c r="B330" s="41" t="s">
        <v>305</v>
      </c>
      <c r="C330" s="42">
        <v>0</v>
      </c>
      <c r="D330" s="319">
        <v>0</v>
      </c>
      <c r="E330" s="42">
        <v>0</v>
      </c>
      <c r="F330" s="307" t="str">
        <f t="shared" si="80"/>
        <v/>
      </c>
      <c r="G330" s="323">
        <v>0</v>
      </c>
      <c r="H330" s="285">
        <v>0</v>
      </c>
      <c r="I330" s="339">
        <f t="shared" si="81"/>
        <v>0</v>
      </c>
      <c r="J330" s="42">
        <v>0</v>
      </c>
      <c r="K330" s="42">
        <v>0</v>
      </c>
      <c r="L330" s="42">
        <v>0</v>
      </c>
      <c r="M330" s="42">
        <v>0</v>
      </c>
      <c r="N330" s="25"/>
    </row>
    <row r="331" spans="1:14" s="26" customFormat="1" ht="12" hidden="1" customHeight="1">
      <c r="A331" s="56">
        <v>450</v>
      </c>
      <c r="B331" s="41" t="s">
        <v>306</v>
      </c>
      <c r="C331" s="42">
        <v>0</v>
      </c>
      <c r="D331" s="319">
        <v>0</v>
      </c>
      <c r="E331" s="42">
        <v>0</v>
      </c>
      <c r="F331" s="307" t="str">
        <f t="shared" si="80"/>
        <v/>
      </c>
      <c r="G331" s="323">
        <v>0</v>
      </c>
      <c r="H331" s="285">
        <v>0</v>
      </c>
      <c r="I331" s="339">
        <f t="shared" si="81"/>
        <v>0</v>
      </c>
      <c r="J331" s="42">
        <v>0</v>
      </c>
      <c r="K331" s="42">
        <v>0</v>
      </c>
      <c r="L331" s="42">
        <v>0</v>
      </c>
      <c r="M331" s="42">
        <v>0</v>
      </c>
      <c r="N331" s="25"/>
    </row>
    <row r="332" spans="1:14" s="26" customFormat="1" ht="12" hidden="1" customHeight="1">
      <c r="A332" s="56">
        <v>490</v>
      </c>
      <c r="B332" s="41" t="s">
        <v>307</v>
      </c>
      <c r="C332" s="42">
        <v>0</v>
      </c>
      <c r="D332" s="319">
        <v>0</v>
      </c>
      <c r="E332" s="42">
        <v>0</v>
      </c>
      <c r="F332" s="307" t="str">
        <f t="shared" si="80"/>
        <v/>
      </c>
      <c r="G332" s="323">
        <v>0</v>
      </c>
      <c r="H332" s="285">
        <v>0</v>
      </c>
      <c r="I332" s="339">
        <f t="shared" si="81"/>
        <v>0</v>
      </c>
      <c r="J332" s="42">
        <v>0</v>
      </c>
      <c r="K332" s="42">
        <v>0</v>
      </c>
      <c r="L332" s="42">
        <v>0</v>
      </c>
      <c r="M332" s="42">
        <v>0</v>
      </c>
      <c r="N332" s="25"/>
    </row>
    <row r="333" spans="1:14" s="26" customFormat="1" ht="12" hidden="1" customHeight="1">
      <c r="A333" s="56"/>
      <c r="B333" s="41"/>
      <c r="C333" s="42"/>
      <c r="D333" s="319"/>
      <c r="E333" s="42"/>
      <c r="F333" s="307"/>
      <c r="G333" s="323"/>
      <c r="H333" s="285"/>
      <c r="I333" s="203"/>
      <c r="J333" s="42"/>
      <c r="K333" s="42"/>
      <c r="L333" s="42"/>
      <c r="M333" s="42"/>
      <c r="N333" s="25"/>
    </row>
    <row r="334" spans="1:14" s="27" customFormat="1" ht="12" customHeight="1">
      <c r="A334" s="32"/>
      <c r="B334" s="48" t="s">
        <v>570</v>
      </c>
      <c r="C334" s="43">
        <f>SUM(C313:C333)</f>
        <v>0</v>
      </c>
      <c r="D334" s="297">
        <f>SUM(D313:D333)</f>
        <v>0</v>
      </c>
      <c r="E334" s="43">
        <f>SUMIF($A313:$A333,"&gt;0",E313:E333)</f>
        <v>0</v>
      </c>
      <c r="F334" s="322">
        <f>IFERROR(E334/G334,"")</f>
        <v>0</v>
      </c>
      <c r="G334" s="43">
        <f>SUMIF($A313:$A333,"&gt;0",G313:G333)</f>
        <v>14000</v>
      </c>
      <c r="H334" s="286">
        <f>SUMIF($A313:$A333,"&gt;0",H313:H333)</f>
        <v>212400</v>
      </c>
      <c r="I334" s="204">
        <f t="shared" ref="I334" si="82">H334-G334</f>
        <v>198400</v>
      </c>
      <c r="J334" s="43">
        <f>SUMIF($A313:$A333,"&gt;0",J313:J333)</f>
        <v>251220</v>
      </c>
      <c r="K334" s="43">
        <f>SUMIF($A313:$A333,"&gt;0",K313:K333)</f>
        <v>297471</v>
      </c>
      <c r="L334" s="43">
        <f>SUMIF($A313:$A333,"&gt;0",L313:L333)</f>
        <v>352600.05</v>
      </c>
      <c r="M334" s="43">
        <f>SUMIF($A313:$A333,"&gt;0",M313:M333)</f>
        <v>418338.27749999997</v>
      </c>
      <c r="N334" s="33"/>
    </row>
    <row r="335" spans="1:14" s="26" customFormat="1" ht="12" customHeight="1">
      <c r="A335" s="32"/>
      <c r="B335" s="44"/>
      <c r="C335" s="42"/>
      <c r="D335" s="319"/>
      <c r="E335" s="42"/>
      <c r="F335" s="307"/>
      <c r="G335" s="323"/>
      <c r="H335" s="285"/>
      <c r="I335" s="203"/>
      <c r="J335" s="42"/>
      <c r="K335" s="42"/>
      <c r="L335" s="42"/>
      <c r="M335" s="42"/>
      <c r="N335" s="25"/>
    </row>
    <row r="336" spans="1:14" s="26" customFormat="1" ht="12" customHeight="1">
      <c r="A336" s="48" t="s">
        <v>149</v>
      </c>
      <c r="C336" s="42"/>
      <c r="D336" s="319"/>
      <c r="E336" s="42"/>
      <c r="F336" s="307"/>
      <c r="G336" s="323"/>
      <c r="H336" s="285"/>
      <c r="I336" s="203"/>
      <c r="J336" s="42"/>
      <c r="K336" s="42"/>
      <c r="L336" s="42"/>
      <c r="M336" s="42"/>
      <c r="N336" s="25"/>
    </row>
    <row r="337" spans="1:14" s="26" customFormat="1" ht="12" hidden="1" customHeight="1">
      <c r="A337" s="56" t="s">
        <v>560</v>
      </c>
      <c r="B337" s="41"/>
      <c r="C337" s="42"/>
      <c r="D337" s="319"/>
      <c r="E337" s="42"/>
      <c r="F337" s="307" t="str">
        <f>IFERROR(E337/G337,"")</f>
        <v/>
      </c>
      <c r="G337" s="323"/>
      <c r="H337" s="285"/>
      <c r="I337" s="203">
        <f t="shared" ref="I337" si="83">H337-G337</f>
        <v>0</v>
      </c>
      <c r="J337" s="42"/>
      <c r="K337" s="42"/>
      <c r="L337" s="42"/>
      <c r="M337" s="42"/>
      <c r="N337" s="25"/>
    </row>
    <row r="338" spans="1:14" s="26" customFormat="1" ht="12" hidden="1" customHeight="1">
      <c r="A338" s="56">
        <v>500</v>
      </c>
      <c r="B338" s="41" t="s">
        <v>149</v>
      </c>
      <c r="C338" s="42">
        <v>0</v>
      </c>
      <c r="D338" s="319">
        <v>0</v>
      </c>
      <c r="E338" s="42">
        <v>0</v>
      </c>
      <c r="F338" s="307" t="str">
        <f t="shared" ref="F338:F387" si="84">IFERROR(E338/G338,"")</f>
        <v/>
      </c>
      <c r="G338" s="323">
        <v>0</v>
      </c>
      <c r="H338" s="285">
        <v>0</v>
      </c>
      <c r="I338" s="339">
        <f t="shared" ref="I338:I387" si="85">H338-G338</f>
        <v>0</v>
      </c>
      <c r="J338" s="42">
        <v>0</v>
      </c>
      <c r="K338" s="42">
        <v>0</v>
      </c>
      <c r="L338" s="42">
        <v>0</v>
      </c>
      <c r="M338" s="42">
        <v>0</v>
      </c>
      <c r="N338" s="25"/>
    </row>
    <row r="339" spans="1:14" s="26" customFormat="1" ht="12" hidden="1" customHeight="1">
      <c r="A339" s="56">
        <v>510</v>
      </c>
      <c r="B339" s="41" t="s">
        <v>308</v>
      </c>
      <c r="C339" s="42">
        <v>0</v>
      </c>
      <c r="D339" s="319">
        <v>0</v>
      </c>
      <c r="E339" s="42">
        <v>0</v>
      </c>
      <c r="F339" s="307" t="str">
        <f t="shared" si="84"/>
        <v/>
      </c>
      <c r="G339" s="323">
        <v>0</v>
      </c>
      <c r="H339" s="285">
        <v>0</v>
      </c>
      <c r="I339" s="339">
        <f t="shared" si="85"/>
        <v>0</v>
      </c>
      <c r="J339" s="42">
        <v>0</v>
      </c>
      <c r="K339" s="42">
        <v>0</v>
      </c>
      <c r="L339" s="42">
        <v>0</v>
      </c>
      <c r="M339" s="42">
        <v>0</v>
      </c>
      <c r="N339" s="25"/>
    </row>
    <row r="340" spans="1:14" s="26" customFormat="1" ht="12" hidden="1" customHeight="1">
      <c r="A340" s="56">
        <v>519</v>
      </c>
      <c r="B340" s="41" t="s">
        <v>309</v>
      </c>
      <c r="C340" s="42">
        <v>0</v>
      </c>
      <c r="D340" s="319">
        <v>0</v>
      </c>
      <c r="E340" s="42">
        <v>0</v>
      </c>
      <c r="F340" s="307" t="str">
        <f t="shared" si="84"/>
        <v/>
      </c>
      <c r="G340" s="323">
        <v>0</v>
      </c>
      <c r="H340" s="285">
        <v>0</v>
      </c>
      <c r="I340" s="339">
        <f t="shared" si="85"/>
        <v>0</v>
      </c>
      <c r="J340" s="42">
        <v>0</v>
      </c>
      <c r="K340" s="42">
        <v>0</v>
      </c>
      <c r="L340" s="42">
        <v>0</v>
      </c>
      <c r="M340" s="42">
        <v>0</v>
      </c>
      <c r="N340" s="25"/>
    </row>
    <row r="341" spans="1:14" s="26" customFormat="1" ht="12" hidden="1" customHeight="1">
      <c r="A341" s="273"/>
      <c r="B341" s="274" t="s">
        <v>545</v>
      </c>
      <c r="C341" s="337"/>
      <c r="D341" s="341"/>
      <c r="E341" s="346"/>
      <c r="F341" s="324"/>
      <c r="G341" s="339">
        <v>0</v>
      </c>
      <c r="H341" s="340">
        <v>0</v>
      </c>
      <c r="I341" s="339">
        <f t="shared" si="85"/>
        <v>0</v>
      </c>
      <c r="J341" s="339">
        <v>0</v>
      </c>
      <c r="K341" s="339">
        <v>0</v>
      </c>
      <c r="L341" s="339">
        <v>0</v>
      </c>
      <c r="M341" s="339">
        <v>0</v>
      </c>
      <c r="N341" s="25" t="s">
        <v>544</v>
      </c>
    </row>
    <row r="342" spans="1:14" s="389" customFormat="1" ht="12" hidden="1" customHeight="1">
      <c r="A342" s="390"/>
      <c r="B342" s="391"/>
      <c r="C342" s="392"/>
      <c r="D342" s="393"/>
      <c r="E342" s="394"/>
      <c r="F342" s="395"/>
      <c r="G342" s="396"/>
      <c r="H342" s="397"/>
      <c r="I342" s="396">
        <f t="shared" si="85"/>
        <v>0</v>
      </c>
      <c r="J342" s="396"/>
      <c r="K342" s="396"/>
      <c r="L342" s="396"/>
      <c r="M342" s="396"/>
      <c r="N342" s="398"/>
    </row>
    <row r="343" spans="1:14" s="26" customFormat="1" ht="12" hidden="1" customHeight="1">
      <c r="A343" s="56">
        <v>520</v>
      </c>
      <c r="B343" s="41" t="s">
        <v>310</v>
      </c>
      <c r="C343" s="42">
        <v>0</v>
      </c>
      <c r="D343" s="319">
        <v>0</v>
      </c>
      <c r="E343" s="42">
        <v>0</v>
      </c>
      <c r="F343" s="307" t="str">
        <f t="shared" si="84"/>
        <v/>
      </c>
      <c r="G343" s="323">
        <v>0</v>
      </c>
      <c r="H343" s="285">
        <v>0</v>
      </c>
      <c r="I343" s="339">
        <f t="shared" si="85"/>
        <v>0</v>
      </c>
      <c r="J343" s="42">
        <v>0</v>
      </c>
      <c r="K343" s="42">
        <v>0</v>
      </c>
      <c r="L343" s="42">
        <v>0</v>
      </c>
      <c r="M343" s="42">
        <v>0</v>
      </c>
      <c r="N343" s="25"/>
    </row>
    <row r="344" spans="1:14" s="26" customFormat="1" ht="12" hidden="1" customHeight="1">
      <c r="A344" s="56">
        <v>521</v>
      </c>
      <c r="B344" s="41" t="s">
        <v>311</v>
      </c>
      <c r="C344" s="42">
        <v>0</v>
      </c>
      <c r="D344" s="319">
        <v>0</v>
      </c>
      <c r="E344" s="42">
        <v>0</v>
      </c>
      <c r="F344" s="307" t="str">
        <f t="shared" si="84"/>
        <v/>
      </c>
      <c r="G344" s="323">
        <v>0</v>
      </c>
      <c r="H344" s="285">
        <v>0</v>
      </c>
      <c r="I344" s="339">
        <f t="shared" si="85"/>
        <v>0</v>
      </c>
      <c r="J344" s="42">
        <v>0</v>
      </c>
      <c r="K344" s="42">
        <v>0</v>
      </c>
      <c r="L344" s="42">
        <v>0</v>
      </c>
      <c r="M344" s="42">
        <v>0</v>
      </c>
      <c r="N344" s="25"/>
    </row>
    <row r="345" spans="1:14" s="26" customFormat="1" ht="12" customHeight="1">
      <c r="A345" s="56">
        <v>522</v>
      </c>
      <c r="B345" s="41" t="s">
        <v>312</v>
      </c>
      <c r="C345" s="42">
        <v>0</v>
      </c>
      <c r="D345" s="319">
        <v>0</v>
      </c>
      <c r="E345" s="42">
        <v>3434</v>
      </c>
      <c r="F345" s="307">
        <f t="shared" si="84"/>
        <v>1</v>
      </c>
      <c r="G345" s="323">
        <v>3434</v>
      </c>
      <c r="H345" s="285">
        <v>15000</v>
      </c>
      <c r="I345" s="339">
        <f t="shared" si="85"/>
        <v>11566</v>
      </c>
      <c r="J345" s="42">
        <v>16500</v>
      </c>
      <c r="K345" s="42">
        <v>18150</v>
      </c>
      <c r="L345" s="42">
        <v>19965</v>
      </c>
      <c r="M345" s="42">
        <v>21961.5</v>
      </c>
      <c r="N345" s="25" t="s">
        <v>396</v>
      </c>
    </row>
    <row r="346" spans="1:14" s="26" customFormat="1" ht="12" hidden="1" customHeight="1">
      <c r="A346" s="56">
        <v>523</v>
      </c>
      <c r="B346" s="41" t="s">
        <v>313</v>
      </c>
      <c r="C346" s="42">
        <v>0</v>
      </c>
      <c r="D346" s="319">
        <v>0</v>
      </c>
      <c r="E346" s="42">
        <v>0</v>
      </c>
      <c r="F346" s="307" t="str">
        <f t="shared" si="84"/>
        <v/>
      </c>
      <c r="G346" s="323">
        <v>0</v>
      </c>
      <c r="H346" s="285">
        <v>0</v>
      </c>
      <c r="I346" s="339">
        <f t="shared" si="85"/>
        <v>0</v>
      </c>
      <c r="J346" s="42">
        <v>0</v>
      </c>
      <c r="K346" s="42">
        <v>0</v>
      </c>
      <c r="L346" s="42">
        <v>0</v>
      </c>
      <c r="M346" s="42">
        <v>0</v>
      </c>
      <c r="N346" s="25"/>
    </row>
    <row r="347" spans="1:14" s="26" customFormat="1" ht="12" customHeight="1">
      <c r="A347" s="56">
        <v>530</v>
      </c>
      <c r="B347" s="41" t="s">
        <v>314</v>
      </c>
      <c r="C347" s="42">
        <v>0</v>
      </c>
      <c r="D347" s="319">
        <v>0</v>
      </c>
      <c r="E347" s="42">
        <v>0</v>
      </c>
      <c r="F347" s="307">
        <f t="shared" si="84"/>
        <v>0</v>
      </c>
      <c r="G347" s="323">
        <v>50000</v>
      </c>
      <c r="H347" s="285">
        <v>8000</v>
      </c>
      <c r="I347" s="339">
        <f t="shared" si="85"/>
        <v>-42000</v>
      </c>
      <c r="J347" s="42">
        <v>13220.83</v>
      </c>
      <c r="K347" s="42">
        <v>8151.875</v>
      </c>
      <c r="L347" s="42">
        <v>8230.671875</v>
      </c>
      <c r="M347" s="42">
        <v>8311.4386718749993</v>
      </c>
      <c r="N347" s="25" t="s">
        <v>397</v>
      </c>
    </row>
    <row r="348" spans="1:14" s="26" customFormat="1" ht="12" customHeight="1">
      <c r="A348" s="273"/>
      <c r="B348" s="274" t="s">
        <v>484</v>
      </c>
      <c r="C348" s="337"/>
      <c r="D348" s="341"/>
      <c r="E348" s="346"/>
      <c r="F348" s="324"/>
      <c r="G348" s="339">
        <v>25000</v>
      </c>
      <c r="H348" s="340">
        <v>5000</v>
      </c>
      <c r="I348" s="339">
        <f t="shared" si="85"/>
        <v>-20000</v>
      </c>
      <c r="J348" s="339">
        <v>5000</v>
      </c>
      <c r="K348" s="339">
        <v>5000</v>
      </c>
      <c r="L348" s="339">
        <v>5000</v>
      </c>
      <c r="M348" s="339">
        <v>5000</v>
      </c>
      <c r="N348" s="25" t="s">
        <v>485</v>
      </c>
    </row>
    <row r="349" spans="1:14" s="26" customFormat="1" ht="12" customHeight="1">
      <c r="A349" s="273"/>
      <c r="B349" s="274" t="s">
        <v>486</v>
      </c>
      <c r="C349" s="337"/>
      <c r="D349" s="341"/>
      <c r="E349" s="346"/>
      <c r="F349" s="324"/>
      <c r="G349" s="339">
        <v>25000</v>
      </c>
      <c r="H349" s="340">
        <v>0</v>
      </c>
      <c r="I349" s="339">
        <f t="shared" si="85"/>
        <v>-25000</v>
      </c>
      <c r="J349" s="339">
        <v>5145.83</v>
      </c>
      <c r="K349" s="339">
        <v>0</v>
      </c>
      <c r="L349" s="339">
        <v>0</v>
      </c>
      <c r="M349" s="339">
        <v>0</v>
      </c>
      <c r="N349" s="25"/>
    </row>
    <row r="350" spans="1:14" s="26" customFormat="1" ht="12" customHeight="1">
      <c r="A350" s="273"/>
      <c r="B350" s="274" t="s">
        <v>488</v>
      </c>
      <c r="C350" s="337"/>
      <c r="D350" s="341"/>
      <c r="E350" s="346"/>
      <c r="F350" s="324"/>
      <c r="G350" s="339">
        <v>0</v>
      </c>
      <c r="H350" s="340">
        <v>3000</v>
      </c>
      <c r="I350" s="339">
        <f t="shared" si="85"/>
        <v>3000</v>
      </c>
      <c r="J350" s="339">
        <v>3075</v>
      </c>
      <c r="K350" s="339">
        <v>3151.875</v>
      </c>
      <c r="L350" s="339">
        <v>3230.671875</v>
      </c>
      <c r="M350" s="339">
        <v>3311.4386718750002</v>
      </c>
      <c r="N350" s="25" t="s">
        <v>487</v>
      </c>
    </row>
    <row r="351" spans="1:14" s="389" customFormat="1" ht="12" hidden="1" customHeight="1">
      <c r="A351" s="390"/>
      <c r="B351" s="391"/>
      <c r="C351" s="392"/>
      <c r="D351" s="393"/>
      <c r="E351" s="394"/>
      <c r="F351" s="395"/>
      <c r="G351" s="396"/>
      <c r="H351" s="397"/>
      <c r="I351" s="396">
        <f t="shared" si="85"/>
        <v>0</v>
      </c>
      <c r="J351" s="396"/>
      <c r="K351" s="396"/>
      <c r="L351" s="396"/>
      <c r="M351" s="396"/>
      <c r="N351" s="398"/>
    </row>
    <row r="352" spans="1:14" s="26" customFormat="1" ht="12" customHeight="1">
      <c r="A352" s="56">
        <v>531</v>
      </c>
      <c r="B352" s="41" t="s">
        <v>315</v>
      </c>
      <c r="C352" s="42">
        <v>0</v>
      </c>
      <c r="D352" s="319">
        <v>0</v>
      </c>
      <c r="E352" s="42">
        <v>0</v>
      </c>
      <c r="F352" s="307">
        <f t="shared" si="84"/>
        <v>0</v>
      </c>
      <c r="G352" s="323">
        <v>1000</v>
      </c>
      <c r="H352" s="285">
        <v>2400</v>
      </c>
      <c r="I352" s="339">
        <f t="shared" si="85"/>
        <v>1400</v>
      </c>
      <c r="J352" s="42">
        <v>3645</v>
      </c>
      <c r="K352" s="42">
        <v>4860</v>
      </c>
      <c r="L352" s="42">
        <v>6075</v>
      </c>
      <c r="M352" s="42">
        <v>7290</v>
      </c>
      <c r="N352" s="25" t="s">
        <v>398</v>
      </c>
    </row>
    <row r="353" spans="1:14" s="26" customFormat="1" ht="12" customHeight="1">
      <c r="A353" s="273"/>
      <c r="B353" s="274" t="s">
        <v>489</v>
      </c>
      <c r="C353" s="337"/>
      <c r="D353" s="341"/>
      <c r="E353" s="346"/>
      <c r="F353" s="324"/>
      <c r="G353" s="339">
        <v>1000</v>
      </c>
      <c r="H353" s="340">
        <v>1500</v>
      </c>
      <c r="I353" s="339">
        <f t="shared" si="85"/>
        <v>500</v>
      </c>
      <c r="J353" s="339">
        <v>0</v>
      </c>
      <c r="K353" s="339">
        <v>0</v>
      </c>
      <c r="L353" s="339">
        <v>0</v>
      </c>
      <c r="M353" s="339">
        <v>0</v>
      </c>
      <c r="N353" s="25"/>
    </row>
    <row r="354" spans="1:14" s="26" customFormat="1" ht="12" customHeight="1">
      <c r="A354" s="273"/>
      <c r="B354" s="274" t="s">
        <v>490</v>
      </c>
      <c r="C354" s="337"/>
      <c r="D354" s="341"/>
      <c r="E354" s="346"/>
      <c r="F354" s="324"/>
      <c r="G354" s="339">
        <v>0</v>
      </c>
      <c r="H354" s="340">
        <v>900</v>
      </c>
      <c r="I354" s="339">
        <f t="shared" si="85"/>
        <v>900</v>
      </c>
      <c r="J354" s="339">
        <v>3645</v>
      </c>
      <c r="K354" s="339">
        <v>4860</v>
      </c>
      <c r="L354" s="339">
        <v>6075</v>
      </c>
      <c r="M354" s="339">
        <v>7290</v>
      </c>
      <c r="N354" s="25"/>
    </row>
    <row r="355" spans="1:14" s="389" customFormat="1" ht="12" hidden="1" customHeight="1">
      <c r="A355" s="390"/>
      <c r="B355" s="391"/>
      <c r="C355" s="392"/>
      <c r="D355" s="393"/>
      <c r="E355" s="394"/>
      <c r="F355" s="395"/>
      <c r="G355" s="396"/>
      <c r="H355" s="397"/>
      <c r="I355" s="396">
        <f t="shared" si="85"/>
        <v>0</v>
      </c>
      <c r="J355" s="396"/>
      <c r="K355" s="396"/>
      <c r="L355" s="396"/>
      <c r="M355" s="396"/>
      <c r="N355" s="398"/>
    </row>
    <row r="356" spans="1:14" s="26" customFormat="1" ht="12" hidden="1" customHeight="1">
      <c r="A356" s="56">
        <v>532</v>
      </c>
      <c r="B356" s="41" t="s">
        <v>316</v>
      </c>
      <c r="C356" s="42">
        <v>0</v>
      </c>
      <c r="D356" s="319">
        <v>0</v>
      </c>
      <c r="E356" s="42">
        <v>0</v>
      </c>
      <c r="F356" s="307" t="str">
        <f t="shared" si="84"/>
        <v/>
      </c>
      <c r="G356" s="323">
        <v>0</v>
      </c>
      <c r="H356" s="285">
        <v>0</v>
      </c>
      <c r="I356" s="339">
        <f t="shared" si="85"/>
        <v>0</v>
      </c>
      <c r="J356" s="42">
        <v>0</v>
      </c>
      <c r="K356" s="42">
        <v>0</v>
      </c>
      <c r="L356" s="42">
        <v>0</v>
      </c>
      <c r="M356" s="42">
        <v>0</v>
      </c>
      <c r="N356" s="25"/>
    </row>
    <row r="357" spans="1:14" s="26" customFormat="1" ht="12" hidden="1" customHeight="1">
      <c r="A357" s="56">
        <v>533</v>
      </c>
      <c r="B357" s="41" t="s">
        <v>317</v>
      </c>
      <c r="C357" s="42">
        <v>0</v>
      </c>
      <c r="D357" s="319">
        <v>0</v>
      </c>
      <c r="E357" s="42">
        <v>0</v>
      </c>
      <c r="F357" s="307" t="str">
        <f t="shared" si="84"/>
        <v/>
      </c>
      <c r="G357" s="323">
        <v>0</v>
      </c>
      <c r="H357" s="285">
        <v>0</v>
      </c>
      <c r="I357" s="339">
        <f t="shared" si="85"/>
        <v>0</v>
      </c>
      <c r="J357" s="42">
        <v>0</v>
      </c>
      <c r="K357" s="42">
        <v>0</v>
      </c>
      <c r="L357" s="42">
        <v>0</v>
      </c>
      <c r="M357" s="42">
        <v>0</v>
      </c>
      <c r="N357" s="25"/>
    </row>
    <row r="358" spans="1:14" s="26" customFormat="1" ht="12" hidden="1" customHeight="1">
      <c r="A358" s="56">
        <v>534</v>
      </c>
      <c r="B358" s="41" t="s">
        <v>318</v>
      </c>
      <c r="C358" s="42">
        <v>0</v>
      </c>
      <c r="D358" s="319">
        <v>0</v>
      </c>
      <c r="E358" s="42">
        <v>0</v>
      </c>
      <c r="F358" s="307" t="str">
        <f t="shared" si="84"/>
        <v/>
      </c>
      <c r="G358" s="323">
        <v>0</v>
      </c>
      <c r="H358" s="285">
        <v>0</v>
      </c>
      <c r="I358" s="339">
        <f t="shared" si="85"/>
        <v>0</v>
      </c>
      <c r="J358" s="42">
        <v>0</v>
      </c>
      <c r="K358" s="42">
        <v>0</v>
      </c>
      <c r="L358" s="42">
        <v>0</v>
      </c>
      <c r="M358" s="42">
        <v>0</v>
      </c>
      <c r="N358" s="25"/>
    </row>
    <row r="359" spans="1:14" s="26" customFormat="1" ht="12" customHeight="1">
      <c r="A359" s="56">
        <v>535</v>
      </c>
      <c r="B359" s="41" t="s">
        <v>319</v>
      </c>
      <c r="C359" s="42">
        <v>0</v>
      </c>
      <c r="D359" s="319">
        <v>0</v>
      </c>
      <c r="E359" s="42">
        <v>0</v>
      </c>
      <c r="F359" s="307" t="str">
        <f t="shared" si="84"/>
        <v/>
      </c>
      <c r="G359" s="323">
        <v>0</v>
      </c>
      <c r="H359" s="285">
        <v>12000</v>
      </c>
      <c r="I359" s="339">
        <f t="shared" si="85"/>
        <v>12000</v>
      </c>
      <c r="J359" s="42">
        <v>12000</v>
      </c>
      <c r="K359" s="42">
        <v>12000</v>
      </c>
      <c r="L359" s="42">
        <v>12000</v>
      </c>
      <c r="M359" s="42">
        <v>12000</v>
      </c>
      <c r="N359" s="25" t="s">
        <v>399</v>
      </c>
    </row>
    <row r="360" spans="1:14" s="26" customFormat="1" ht="12" hidden="1" customHeight="1">
      <c r="A360" s="56">
        <v>536</v>
      </c>
      <c r="B360" s="41" t="s">
        <v>320</v>
      </c>
      <c r="C360" s="42">
        <v>0</v>
      </c>
      <c r="D360" s="319">
        <v>0</v>
      </c>
      <c r="E360" s="42">
        <v>0</v>
      </c>
      <c r="F360" s="307" t="str">
        <f t="shared" si="84"/>
        <v/>
      </c>
      <c r="G360" s="323">
        <v>0</v>
      </c>
      <c r="H360" s="285">
        <v>0</v>
      </c>
      <c r="I360" s="339">
        <f t="shared" si="85"/>
        <v>0</v>
      </c>
      <c r="J360" s="42">
        <v>0</v>
      </c>
      <c r="K360" s="42">
        <v>0</v>
      </c>
      <c r="L360" s="42">
        <v>0</v>
      </c>
      <c r="M360" s="42">
        <v>0</v>
      </c>
      <c r="N360" s="25"/>
    </row>
    <row r="361" spans="1:14" s="26" customFormat="1" ht="12" customHeight="1">
      <c r="A361" s="56">
        <v>540</v>
      </c>
      <c r="B361" s="41" t="s">
        <v>321</v>
      </c>
      <c r="C361" s="42">
        <v>0</v>
      </c>
      <c r="D361" s="319">
        <v>10000</v>
      </c>
      <c r="E361" s="42">
        <v>1000</v>
      </c>
      <c r="F361" s="307">
        <f t="shared" si="84"/>
        <v>0.11465260261407934</v>
      </c>
      <c r="G361" s="323">
        <v>8722</v>
      </c>
      <c r="H361" s="285">
        <v>1000</v>
      </c>
      <c r="I361" s="339">
        <f t="shared" si="85"/>
        <v>-7722</v>
      </c>
      <c r="J361" s="42">
        <v>2000</v>
      </c>
      <c r="K361" s="42">
        <v>2000</v>
      </c>
      <c r="L361" s="42">
        <v>2000</v>
      </c>
      <c r="M361" s="42">
        <v>2000</v>
      </c>
      <c r="N361" s="25" t="s">
        <v>400</v>
      </c>
    </row>
    <row r="362" spans="1:14" s="26" customFormat="1" ht="12" customHeight="1">
      <c r="A362" s="273"/>
      <c r="B362" s="274" t="s">
        <v>491</v>
      </c>
      <c r="C362" s="337"/>
      <c r="D362" s="341"/>
      <c r="E362" s="346"/>
      <c r="F362" s="324"/>
      <c r="G362" s="339">
        <v>1022</v>
      </c>
      <c r="H362" s="340">
        <v>0</v>
      </c>
      <c r="I362" s="339">
        <f t="shared" si="85"/>
        <v>-1022</v>
      </c>
      <c r="J362" s="339">
        <v>0</v>
      </c>
      <c r="K362" s="339">
        <v>0</v>
      </c>
      <c r="L362" s="339">
        <v>0</v>
      </c>
      <c r="M362" s="339">
        <v>0</v>
      </c>
      <c r="N362" s="25"/>
    </row>
    <row r="363" spans="1:14" s="26" customFormat="1" ht="12" customHeight="1">
      <c r="A363" s="273"/>
      <c r="B363" s="274" t="s">
        <v>492</v>
      </c>
      <c r="C363" s="337"/>
      <c r="D363" s="341"/>
      <c r="E363" s="346"/>
      <c r="F363" s="324"/>
      <c r="G363" s="339">
        <v>0</v>
      </c>
      <c r="H363" s="340">
        <v>0</v>
      </c>
      <c r="I363" s="339">
        <f t="shared" si="85"/>
        <v>0</v>
      </c>
      <c r="J363" s="339">
        <v>1000</v>
      </c>
      <c r="K363" s="339">
        <v>1000</v>
      </c>
      <c r="L363" s="339">
        <v>1000</v>
      </c>
      <c r="M363" s="339">
        <v>1000</v>
      </c>
      <c r="N363" s="25"/>
    </row>
    <row r="364" spans="1:14" s="26" customFormat="1" ht="12" customHeight="1">
      <c r="A364" s="273"/>
      <c r="B364" s="274" t="s">
        <v>493</v>
      </c>
      <c r="C364" s="337"/>
      <c r="D364" s="341"/>
      <c r="E364" s="346"/>
      <c r="F364" s="324"/>
      <c r="G364" s="339">
        <v>200</v>
      </c>
      <c r="H364" s="340">
        <v>1000</v>
      </c>
      <c r="I364" s="339">
        <f t="shared" si="85"/>
        <v>800</v>
      </c>
      <c r="J364" s="339">
        <v>1000</v>
      </c>
      <c r="K364" s="339">
        <v>1000</v>
      </c>
      <c r="L364" s="339">
        <v>1000</v>
      </c>
      <c r="M364" s="339">
        <v>1000</v>
      </c>
      <c r="N364" s="25"/>
    </row>
    <row r="365" spans="1:14" s="26" customFormat="1" ht="12" customHeight="1">
      <c r="A365" s="273"/>
      <c r="B365" s="274" t="s">
        <v>494</v>
      </c>
      <c r="C365" s="337"/>
      <c r="D365" s="341"/>
      <c r="E365" s="346"/>
      <c r="F365" s="324"/>
      <c r="G365" s="339">
        <v>7500</v>
      </c>
      <c r="H365" s="340">
        <v>0</v>
      </c>
      <c r="I365" s="339">
        <f t="shared" si="85"/>
        <v>-7500</v>
      </c>
      <c r="J365" s="339">
        <v>0</v>
      </c>
      <c r="K365" s="339">
        <v>0</v>
      </c>
      <c r="L365" s="339">
        <v>0</v>
      </c>
      <c r="M365" s="339">
        <v>0</v>
      </c>
      <c r="N365" s="25"/>
    </row>
    <row r="366" spans="1:14" s="389" customFormat="1" ht="12" hidden="1" customHeight="1">
      <c r="A366" s="390"/>
      <c r="B366" s="391"/>
      <c r="C366" s="392"/>
      <c r="D366" s="393"/>
      <c r="E366" s="394"/>
      <c r="F366" s="395"/>
      <c r="G366" s="396"/>
      <c r="H366" s="397"/>
      <c r="I366" s="396">
        <f t="shared" si="85"/>
        <v>0</v>
      </c>
      <c r="J366" s="396"/>
      <c r="K366" s="396"/>
      <c r="L366" s="396"/>
      <c r="M366" s="396"/>
      <c r="N366" s="398"/>
    </row>
    <row r="367" spans="1:14" s="26" customFormat="1" ht="12" customHeight="1">
      <c r="A367" s="56">
        <v>550</v>
      </c>
      <c r="B367" s="41" t="s">
        <v>322</v>
      </c>
      <c r="C367" s="42">
        <v>0</v>
      </c>
      <c r="D367" s="319">
        <v>130</v>
      </c>
      <c r="E367" s="42">
        <v>894.21</v>
      </c>
      <c r="F367" s="307">
        <f t="shared" si="84"/>
        <v>0.17380174927113703</v>
      </c>
      <c r="G367" s="323">
        <v>5145</v>
      </c>
      <c r="H367" s="285">
        <v>1810</v>
      </c>
      <c r="I367" s="339">
        <f t="shared" si="85"/>
        <v>-3335</v>
      </c>
      <c r="J367" s="42">
        <v>1215</v>
      </c>
      <c r="K367" s="42">
        <v>1620</v>
      </c>
      <c r="L367" s="42">
        <v>2025</v>
      </c>
      <c r="M367" s="42">
        <v>2430</v>
      </c>
      <c r="N367" s="25"/>
    </row>
    <row r="368" spans="1:14" s="26" customFormat="1" ht="12" customHeight="1">
      <c r="A368" s="273"/>
      <c r="B368" s="274" t="s">
        <v>495</v>
      </c>
      <c r="C368" s="337"/>
      <c r="D368" s="341"/>
      <c r="E368" s="346"/>
      <c r="F368" s="324"/>
      <c r="G368" s="339">
        <v>1145</v>
      </c>
      <c r="H368" s="340">
        <v>810</v>
      </c>
      <c r="I368" s="339">
        <f t="shared" si="85"/>
        <v>-335</v>
      </c>
      <c r="J368" s="339">
        <v>1215</v>
      </c>
      <c r="K368" s="339">
        <v>1620</v>
      </c>
      <c r="L368" s="339">
        <v>2025</v>
      </c>
      <c r="M368" s="339">
        <v>2430</v>
      </c>
      <c r="N368" s="25"/>
    </row>
    <row r="369" spans="1:14" s="26" customFormat="1" ht="12" customHeight="1">
      <c r="A369" s="273"/>
      <c r="B369" s="274" t="s">
        <v>496</v>
      </c>
      <c r="C369" s="337"/>
      <c r="D369" s="341"/>
      <c r="E369" s="346"/>
      <c r="F369" s="324"/>
      <c r="G369" s="339">
        <v>4000</v>
      </c>
      <c r="H369" s="340">
        <v>1000</v>
      </c>
      <c r="I369" s="339">
        <f t="shared" si="85"/>
        <v>-3000</v>
      </c>
      <c r="J369" s="339">
        <v>0</v>
      </c>
      <c r="K369" s="339">
        <v>0</v>
      </c>
      <c r="L369" s="339">
        <v>0</v>
      </c>
      <c r="M369" s="339">
        <v>0</v>
      </c>
      <c r="N369" s="25"/>
    </row>
    <row r="370" spans="1:14" s="389" customFormat="1" ht="12" hidden="1" customHeight="1">
      <c r="A370" s="390"/>
      <c r="B370" s="391"/>
      <c r="C370" s="392"/>
      <c r="D370" s="393"/>
      <c r="E370" s="394"/>
      <c r="F370" s="395"/>
      <c r="G370" s="396"/>
      <c r="H370" s="397"/>
      <c r="I370" s="396">
        <f t="shared" si="85"/>
        <v>0</v>
      </c>
      <c r="J370" s="396"/>
      <c r="K370" s="396"/>
      <c r="L370" s="396"/>
      <c r="M370" s="396"/>
      <c r="N370" s="398"/>
    </row>
    <row r="371" spans="1:14" s="26" customFormat="1" ht="12" customHeight="1">
      <c r="A371" s="56">
        <v>570</v>
      </c>
      <c r="B371" s="41" t="s">
        <v>323</v>
      </c>
      <c r="C371" s="42">
        <v>0</v>
      </c>
      <c r="D371" s="319">
        <v>0</v>
      </c>
      <c r="E371" s="42">
        <v>0</v>
      </c>
      <c r="F371" s="307" t="str">
        <f t="shared" si="84"/>
        <v/>
      </c>
      <c r="G371" s="323">
        <v>0</v>
      </c>
      <c r="H371" s="285">
        <v>4050</v>
      </c>
      <c r="I371" s="339">
        <f t="shared" si="85"/>
        <v>4050</v>
      </c>
      <c r="J371" s="42">
        <v>6226.875</v>
      </c>
      <c r="K371" s="42">
        <v>8510.0625</v>
      </c>
      <c r="L371" s="42">
        <v>10903.517578125</v>
      </c>
      <c r="M371" s="42">
        <v>13411.3266210937</v>
      </c>
      <c r="N371" s="25" t="s">
        <v>401</v>
      </c>
    </row>
    <row r="372" spans="1:14" s="26" customFormat="1" ht="12" customHeight="1">
      <c r="A372" s="273"/>
      <c r="B372" s="274" t="s">
        <v>497</v>
      </c>
      <c r="C372" s="337"/>
      <c r="D372" s="341"/>
      <c r="E372" s="346"/>
      <c r="F372" s="324"/>
      <c r="G372" s="339">
        <v>0</v>
      </c>
      <c r="H372" s="340">
        <v>4050</v>
      </c>
      <c r="I372" s="339">
        <f t="shared" si="85"/>
        <v>4050</v>
      </c>
      <c r="J372" s="339">
        <v>6226.875</v>
      </c>
      <c r="K372" s="339">
        <v>8510.0625</v>
      </c>
      <c r="L372" s="339">
        <v>10903.517578125</v>
      </c>
      <c r="M372" s="339">
        <v>13411.3266210937</v>
      </c>
      <c r="N372" s="25" t="s">
        <v>401</v>
      </c>
    </row>
    <row r="373" spans="1:14" s="389" customFormat="1" ht="12" hidden="1" customHeight="1">
      <c r="A373" s="390"/>
      <c r="B373" s="391"/>
      <c r="C373" s="392"/>
      <c r="D373" s="393"/>
      <c r="E373" s="394"/>
      <c r="F373" s="395"/>
      <c r="G373" s="396"/>
      <c r="H373" s="397"/>
      <c r="I373" s="396">
        <f t="shared" si="85"/>
        <v>0</v>
      </c>
      <c r="J373" s="396"/>
      <c r="K373" s="396"/>
      <c r="L373" s="396"/>
      <c r="M373" s="396"/>
      <c r="N373" s="398"/>
    </row>
    <row r="374" spans="1:14" s="26" customFormat="1" ht="12" hidden="1" customHeight="1">
      <c r="A374" s="56">
        <v>580</v>
      </c>
      <c r="B374" s="41" t="s">
        <v>324</v>
      </c>
      <c r="C374" s="42">
        <v>0</v>
      </c>
      <c r="D374" s="319">
        <v>0</v>
      </c>
      <c r="E374" s="42">
        <v>0</v>
      </c>
      <c r="F374" s="307" t="str">
        <f t="shared" si="84"/>
        <v/>
      </c>
      <c r="G374" s="323">
        <v>0</v>
      </c>
      <c r="H374" s="285">
        <v>0</v>
      </c>
      <c r="I374" s="339">
        <f t="shared" si="85"/>
        <v>0</v>
      </c>
      <c r="J374" s="42">
        <v>0</v>
      </c>
      <c r="K374" s="42">
        <v>0</v>
      </c>
      <c r="L374" s="42">
        <v>0</v>
      </c>
      <c r="M374" s="42">
        <v>0</v>
      </c>
      <c r="N374" s="25"/>
    </row>
    <row r="375" spans="1:14" s="26" customFormat="1" ht="12" hidden="1" customHeight="1">
      <c r="A375" s="273"/>
      <c r="B375" s="274" t="s">
        <v>498</v>
      </c>
      <c r="C375" s="337"/>
      <c r="D375" s="341"/>
      <c r="E375" s="346"/>
      <c r="F375" s="324"/>
      <c r="G375" s="339">
        <v>0</v>
      </c>
      <c r="H375" s="340">
        <v>0</v>
      </c>
      <c r="I375" s="339">
        <f t="shared" si="85"/>
        <v>0</v>
      </c>
      <c r="J375" s="339">
        <v>0</v>
      </c>
      <c r="K375" s="339">
        <v>0</v>
      </c>
      <c r="L375" s="339">
        <v>0</v>
      </c>
      <c r="M375" s="339">
        <v>0</v>
      </c>
      <c r="N375" s="25"/>
    </row>
    <row r="376" spans="1:14" s="389" customFormat="1" ht="12" hidden="1" customHeight="1">
      <c r="A376" s="390"/>
      <c r="B376" s="391"/>
      <c r="C376" s="392"/>
      <c r="D376" s="393"/>
      <c r="E376" s="394"/>
      <c r="F376" s="395"/>
      <c r="G376" s="396"/>
      <c r="H376" s="397"/>
      <c r="I376" s="396">
        <f t="shared" si="85"/>
        <v>0</v>
      </c>
      <c r="J376" s="396"/>
      <c r="K376" s="396"/>
      <c r="L376" s="396"/>
      <c r="M376" s="396"/>
      <c r="N376" s="398"/>
    </row>
    <row r="377" spans="1:14" s="26" customFormat="1" ht="12" hidden="1" customHeight="1">
      <c r="A377" s="56">
        <v>581</v>
      </c>
      <c r="B377" s="41" t="s">
        <v>325</v>
      </c>
      <c r="C377" s="42">
        <v>0</v>
      </c>
      <c r="D377" s="319">
        <v>0</v>
      </c>
      <c r="E377" s="42">
        <v>0</v>
      </c>
      <c r="F377" s="307" t="str">
        <f t="shared" si="84"/>
        <v/>
      </c>
      <c r="G377" s="323">
        <v>0</v>
      </c>
      <c r="H377" s="285">
        <v>0</v>
      </c>
      <c r="I377" s="339">
        <f t="shared" si="85"/>
        <v>0</v>
      </c>
      <c r="J377" s="42">
        <v>0</v>
      </c>
      <c r="K377" s="42">
        <v>0</v>
      </c>
      <c r="L377" s="42">
        <v>0</v>
      </c>
      <c r="M377" s="42">
        <v>0</v>
      </c>
      <c r="N377" s="25"/>
    </row>
    <row r="378" spans="1:14" s="26" customFormat="1" ht="12" hidden="1" customHeight="1">
      <c r="A378" s="56">
        <v>582</v>
      </c>
      <c r="B378" s="41" t="s">
        <v>326</v>
      </c>
      <c r="C378" s="42">
        <v>0</v>
      </c>
      <c r="D378" s="319">
        <v>0</v>
      </c>
      <c r="E378" s="42">
        <v>0</v>
      </c>
      <c r="F378" s="307" t="str">
        <f t="shared" si="84"/>
        <v/>
      </c>
      <c r="G378" s="323">
        <v>0</v>
      </c>
      <c r="H378" s="285">
        <v>0</v>
      </c>
      <c r="I378" s="339">
        <f t="shared" si="85"/>
        <v>0</v>
      </c>
      <c r="J378" s="42">
        <v>0</v>
      </c>
      <c r="K378" s="42">
        <v>0</v>
      </c>
      <c r="L378" s="42">
        <v>0</v>
      </c>
      <c r="M378" s="42">
        <v>0</v>
      </c>
      <c r="N378" s="25"/>
    </row>
    <row r="379" spans="1:14" s="26" customFormat="1" ht="12" hidden="1" customHeight="1">
      <c r="A379" s="56">
        <v>583</v>
      </c>
      <c r="B379" s="41" t="s">
        <v>327</v>
      </c>
      <c r="C379" s="42">
        <v>0</v>
      </c>
      <c r="D379" s="319">
        <v>0</v>
      </c>
      <c r="E379" s="42">
        <v>0</v>
      </c>
      <c r="F379" s="307" t="str">
        <f t="shared" si="84"/>
        <v/>
      </c>
      <c r="G379" s="323">
        <v>0</v>
      </c>
      <c r="H379" s="285">
        <v>0</v>
      </c>
      <c r="I379" s="339">
        <f t="shared" si="85"/>
        <v>0</v>
      </c>
      <c r="J379" s="42">
        <v>0</v>
      </c>
      <c r="K379" s="42">
        <v>0</v>
      </c>
      <c r="L379" s="42">
        <v>0</v>
      </c>
      <c r="M379" s="42">
        <v>0</v>
      </c>
      <c r="N379" s="25"/>
    </row>
    <row r="380" spans="1:14" s="26" customFormat="1" ht="12" hidden="1" customHeight="1">
      <c r="A380" s="56">
        <v>584</v>
      </c>
      <c r="B380" s="41" t="s">
        <v>328</v>
      </c>
      <c r="C380" s="42">
        <v>0</v>
      </c>
      <c r="D380" s="319">
        <v>0</v>
      </c>
      <c r="E380" s="42">
        <v>0</v>
      </c>
      <c r="F380" s="307" t="str">
        <f t="shared" si="84"/>
        <v/>
      </c>
      <c r="G380" s="323">
        <v>0</v>
      </c>
      <c r="H380" s="285">
        <v>0</v>
      </c>
      <c r="I380" s="339">
        <f t="shared" si="85"/>
        <v>0</v>
      </c>
      <c r="J380" s="42">
        <v>0</v>
      </c>
      <c r="K380" s="42">
        <v>0</v>
      </c>
      <c r="L380" s="42">
        <v>0</v>
      </c>
      <c r="M380" s="42">
        <v>0</v>
      </c>
      <c r="N380" s="25"/>
    </row>
    <row r="381" spans="1:14" s="26" customFormat="1" ht="12" hidden="1" customHeight="1">
      <c r="A381" s="56">
        <v>585</v>
      </c>
      <c r="B381" s="41" t="s">
        <v>329</v>
      </c>
      <c r="C381" s="42">
        <v>0</v>
      </c>
      <c r="D381" s="319">
        <v>0</v>
      </c>
      <c r="E381" s="42">
        <v>0</v>
      </c>
      <c r="F381" s="307" t="str">
        <f t="shared" si="84"/>
        <v/>
      </c>
      <c r="G381" s="323">
        <v>0</v>
      </c>
      <c r="H381" s="285">
        <v>0</v>
      </c>
      <c r="I381" s="339">
        <f t="shared" si="85"/>
        <v>0</v>
      </c>
      <c r="J381" s="42">
        <v>0</v>
      </c>
      <c r="K381" s="42">
        <v>0</v>
      </c>
      <c r="L381" s="42">
        <v>0</v>
      </c>
      <c r="M381" s="42">
        <v>0</v>
      </c>
      <c r="N381" s="25"/>
    </row>
    <row r="382" spans="1:14" s="26" customFormat="1" ht="12" hidden="1" customHeight="1">
      <c r="A382" s="56">
        <v>586</v>
      </c>
      <c r="B382" s="41" t="s">
        <v>330</v>
      </c>
      <c r="C382" s="42">
        <v>0</v>
      </c>
      <c r="D382" s="319">
        <v>0</v>
      </c>
      <c r="E382" s="42">
        <v>0</v>
      </c>
      <c r="F382" s="307" t="str">
        <f t="shared" si="84"/>
        <v/>
      </c>
      <c r="G382" s="323">
        <v>0</v>
      </c>
      <c r="H382" s="285">
        <v>0</v>
      </c>
      <c r="I382" s="339">
        <f t="shared" si="85"/>
        <v>0</v>
      </c>
      <c r="J382" s="42">
        <v>0</v>
      </c>
      <c r="K382" s="42">
        <v>0</v>
      </c>
      <c r="L382" s="42">
        <v>0</v>
      </c>
      <c r="M382" s="42">
        <v>0</v>
      </c>
      <c r="N382" s="25"/>
    </row>
    <row r="383" spans="1:14" s="26" customFormat="1" ht="12" hidden="1" customHeight="1">
      <c r="A383" s="56">
        <v>587</v>
      </c>
      <c r="B383" s="41" t="s">
        <v>331</v>
      </c>
      <c r="C383" s="42">
        <v>0</v>
      </c>
      <c r="D383" s="319">
        <v>0</v>
      </c>
      <c r="E383" s="42">
        <v>0</v>
      </c>
      <c r="F383" s="307" t="str">
        <f t="shared" si="84"/>
        <v/>
      </c>
      <c r="G383" s="323">
        <v>0</v>
      </c>
      <c r="H383" s="285">
        <v>0</v>
      </c>
      <c r="I383" s="339">
        <f t="shared" si="85"/>
        <v>0</v>
      </c>
      <c r="J383" s="42">
        <v>0</v>
      </c>
      <c r="K383" s="42">
        <v>0</v>
      </c>
      <c r="L383" s="42">
        <v>0</v>
      </c>
      <c r="M383" s="42">
        <v>0</v>
      </c>
      <c r="N383" s="25"/>
    </row>
    <row r="384" spans="1:14" s="26" customFormat="1" ht="12" hidden="1" customHeight="1">
      <c r="A384" s="56">
        <v>588</v>
      </c>
      <c r="B384" s="41" t="s">
        <v>332</v>
      </c>
      <c r="C384" s="42">
        <v>0</v>
      </c>
      <c r="D384" s="319">
        <v>0</v>
      </c>
      <c r="E384" s="42">
        <v>0</v>
      </c>
      <c r="F384" s="307" t="str">
        <f t="shared" si="84"/>
        <v/>
      </c>
      <c r="G384" s="323">
        <v>0</v>
      </c>
      <c r="H384" s="285">
        <v>0</v>
      </c>
      <c r="I384" s="339">
        <f t="shared" si="85"/>
        <v>0</v>
      </c>
      <c r="J384" s="42">
        <v>0</v>
      </c>
      <c r="K384" s="42">
        <v>0</v>
      </c>
      <c r="L384" s="42">
        <v>0</v>
      </c>
      <c r="M384" s="42">
        <v>0</v>
      </c>
      <c r="N384" s="25"/>
    </row>
    <row r="385" spans="1:14" s="26" customFormat="1" ht="12" hidden="1" customHeight="1">
      <c r="A385" s="56">
        <v>589</v>
      </c>
      <c r="B385" s="41" t="s">
        <v>333</v>
      </c>
      <c r="C385" s="42">
        <v>0</v>
      </c>
      <c r="D385" s="319">
        <v>0</v>
      </c>
      <c r="E385" s="42">
        <v>0</v>
      </c>
      <c r="F385" s="307" t="str">
        <f t="shared" si="84"/>
        <v/>
      </c>
      <c r="G385" s="323">
        <v>0</v>
      </c>
      <c r="H385" s="285">
        <v>0</v>
      </c>
      <c r="I385" s="339">
        <f t="shared" si="85"/>
        <v>0</v>
      </c>
      <c r="J385" s="42">
        <v>0</v>
      </c>
      <c r="K385" s="42">
        <v>0</v>
      </c>
      <c r="L385" s="42">
        <v>0</v>
      </c>
      <c r="M385" s="42">
        <v>0</v>
      </c>
      <c r="N385" s="25"/>
    </row>
    <row r="386" spans="1:14" s="26" customFormat="1" ht="12" customHeight="1">
      <c r="A386" s="56">
        <v>591</v>
      </c>
      <c r="B386" s="41" t="s">
        <v>334</v>
      </c>
      <c r="C386" s="42">
        <v>0</v>
      </c>
      <c r="D386" s="319">
        <v>0</v>
      </c>
      <c r="E386" s="42">
        <v>0</v>
      </c>
      <c r="F386" s="307" t="str">
        <f t="shared" si="84"/>
        <v/>
      </c>
      <c r="G386" s="323">
        <v>0</v>
      </c>
      <c r="H386" s="285">
        <v>13570.5375</v>
      </c>
      <c r="I386" s="339">
        <f t="shared" si="85"/>
        <v>13570.5375</v>
      </c>
      <c r="J386" s="42">
        <v>20762.922374999998</v>
      </c>
      <c r="K386" s="42">
        <v>28237.574430000001</v>
      </c>
      <c r="L386" s="42">
        <v>36002.907398249998</v>
      </c>
      <c r="M386" s="42">
        <v>44067.558655458</v>
      </c>
      <c r="N386" s="25" t="s">
        <v>402</v>
      </c>
    </row>
    <row r="387" spans="1:14" s="26" customFormat="1" ht="12" hidden="1" customHeight="1">
      <c r="A387" s="56">
        <v>595</v>
      </c>
      <c r="B387" s="41" t="s">
        <v>177</v>
      </c>
      <c r="C387" s="42">
        <v>0</v>
      </c>
      <c r="D387" s="319">
        <v>0</v>
      </c>
      <c r="E387" s="42">
        <v>0</v>
      </c>
      <c r="F387" s="307" t="str">
        <f t="shared" si="84"/>
        <v/>
      </c>
      <c r="G387" s="323">
        <v>0</v>
      </c>
      <c r="H387" s="285">
        <v>0</v>
      </c>
      <c r="I387" s="339">
        <f t="shared" si="85"/>
        <v>0</v>
      </c>
      <c r="J387" s="42">
        <v>0</v>
      </c>
      <c r="K387" s="42">
        <v>0</v>
      </c>
      <c r="L387" s="42">
        <v>0</v>
      </c>
      <c r="M387" s="42">
        <v>0</v>
      </c>
      <c r="N387" s="25"/>
    </row>
    <row r="388" spans="1:14" s="26" customFormat="1" ht="12" hidden="1" customHeight="1">
      <c r="A388" s="56"/>
      <c r="B388" s="41"/>
      <c r="C388" s="42"/>
      <c r="D388" s="319"/>
      <c r="E388" s="42"/>
      <c r="F388" s="307"/>
      <c r="G388" s="323"/>
      <c r="H388" s="285"/>
      <c r="I388" s="203"/>
      <c r="J388" s="42"/>
      <c r="K388" s="42"/>
      <c r="L388" s="42"/>
      <c r="M388" s="42"/>
      <c r="N388" s="25"/>
    </row>
    <row r="389" spans="1:14" s="27" customFormat="1" ht="12" customHeight="1">
      <c r="A389" s="32"/>
      <c r="B389" s="48" t="s">
        <v>571</v>
      </c>
      <c r="C389" s="43">
        <f>SUM(C337:C388)</f>
        <v>0</v>
      </c>
      <c r="D389" s="297">
        <f>SUM(D337:D388)</f>
        <v>10130</v>
      </c>
      <c r="E389" s="43">
        <f>SUMIF($A337:$A388,"&gt;0",E337:E388)</f>
        <v>5328.21</v>
      </c>
      <c r="F389" s="322">
        <f>IFERROR(E389/G389,"")</f>
        <v>7.8010717266218652E-2</v>
      </c>
      <c r="G389" s="43">
        <f>SUMIF($A337:$A388,"&gt;0",G337:G388)</f>
        <v>68301</v>
      </c>
      <c r="H389" s="286">
        <f>SUMIF($A337:$A388,"&gt;0",H337:H388)</f>
        <v>57830.537499999999</v>
      </c>
      <c r="I389" s="204">
        <f t="shared" ref="I389" si="86">H389-G389</f>
        <v>-10470.462500000001</v>
      </c>
      <c r="J389" s="43">
        <f>SUMIF($A337:$A388,"&gt;0",J337:J388)</f>
        <v>75570.627374999996</v>
      </c>
      <c r="K389" s="43">
        <f>SUMIF($A337:$A388,"&gt;0",K337:K388)</f>
        <v>83529.511930000008</v>
      </c>
      <c r="L389" s="43">
        <f>SUMIF($A337:$A388,"&gt;0",L337:L388)</f>
        <v>97202.096851374998</v>
      </c>
      <c r="M389" s="43">
        <f>SUMIF($A337:$A388,"&gt;0",M337:M388)</f>
        <v>111471.8239484267</v>
      </c>
      <c r="N389" s="33"/>
    </row>
    <row r="390" spans="1:14" s="26" customFormat="1" ht="12" customHeight="1">
      <c r="A390" s="32"/>
      <c r="B390" s="44"/>
      <c r="C390" s="42"/>
      <c r="D390" s="319"/>
      <c r="E390" s="42"/>
      <c r="F390" s="307"/>
      <c r="G390" s="323"/>
      <c r="H390" s="285"/>
      <c r="I390" s="203"/>
      <c r="J390" s="42"/>
      <c r="K390" s="42"/>
      <c r="L390" s="42"/>
      <c r="M390" s="42"/>
      <c r="N390" s="25"/>
    </row>
    <row r="391" spans="1:14" s="26" customFormat="1" ht="12" customHeight="1">
      <c r="A391" s="48" t="s">
        <v>137</v>
      </c>
      <c r="C391" s="42"/>
      <c r="D391" s="319"/>
      <c r="E391" s="42"/>
      <c r="F391" s="307"/>
      <c r="G391" s="323"/>
      <c r="H391" s="285"/>
      <c r="I391" s="203"/>
      <c r="J391" s="42"/>
      <c r="K391" s="42"/>
      <c r="L391" s="42"/>
      <c r="M391" s="42"/>
      <c r="N391" s="25"/>
    </row>
    <row r="392" spans="1:14" s="26" customFormat="1" ht="12" hidden="1" customHeight="1">
      <c r="A392" s="56" t="s">
        <v>560</v>
      </c>
      <c r="B392" s="41"/>
      <c r="C392" s="42"/>
      <c r="D392" s="319"/>
      <c r="E392" s="42"/>
      <c r="F392" s="307" t="str">
        <f>IFERROR(E392/G392,"")</f>
        <v/>
      </c>
      <c r="G392" s="323"/>
      <c r="H392" s="285"/>
      <c r="I392" s="203">
        <f t="shared" ref="I392" si="87">H392-G392</f>
        <v>0</v>
      </c>
      <c r="J392" s="42"/>
      <c r="K392" s="42"/>
      <c r="L392" s="42"/>
      <c r="M392" s="42"/>
      <c r="N392" s="25"/>
    </row>
    <row r="393" spans="1:14" s="26" customFormat="1" ht="12" hidden="1" customHeight="1">
      <c r="A393" s="56">
        <v>600</v>
      </c>
      <c r="B393" s="41" t="s">
        <v>137</v>
      </c>
      <c r="C393" s="42">
        <v>0</v>
      </c>
      <c r="D393" s="319">
        <v>0</v>
      </c>
      <c r="E393" s="42">
        <v>0</v>
      </c>
      <c r="F393" s="307" t="str">
        <f t="shared" ref="F393:F450" si="88">IFERROR(E393/G393,"")</f>
        <v/>
      </c>
      <c r="G393" s="323">
        <v>0</v>
      </c>
      <c r="H393" s="285">
        <v>0</v>
      </c>
      <c r="I393" s="339">
        <f t="shared" ref="I393:I456" si="89">H393-G393</f>
        <v>0</v>
      </c>
      <c r="J393" s="42">
        <v>0</v>
      </c>
      <c r="K393" s="42">
        <v>0</v>
      </c>
      <c r="L393" s="42">
        <v>0</v>
      </c>
      <c r="M393" s="42">
        <v>0</v>
      </c>
      <c r="N393" s="25"/>
    </row>
    <row r="394" spans="1:14" s="26" customFormat="1" ht="12" customHeight="1">
      <c r="A394" s="56">
        <v>610</v>
      </c>
      <c r="B394" s="41" t="s">
        <v>335</v>
      </c>
      <c r="C394" s="42">
        <v>0</v>
      </c>
      <c r="D394" s="319">
        <v>0</v>
      </c>
      <c r="E394" s="42">
        <v>0</v>
      </c>
      <c r="F394" s="307">
        <f t="shared" si="88"/>
        <v>0</v>
      </c>
      <c r="G394" s="323">
        <v>37200</v>
      </c>
      <c r="H394" s="285">
        <v>6480</v>
      </c>
      <c r="I394" s="339">
        <f t="shared" si="89"/>
        <v>-30720</v>
      </c>
      <c r="J394" s="42">
        <v>9720</v>
      </c>
      <c r="K394" s="42">
        <v>12960</v>
      </c>
      <c r="L394" s="42">
        <v>16200</v>
      </c>
      <c r="M394" s="42">
        <v>19440</v>
      </c>
      <c r="N394" s="25" t="s">
        <v>403</v>
      </c>
    </row>
    <row r="395" spans="1:14" s="26" customFormat="1" ht="12" customHeight="1">
      <c r="A395" s="273"/>
      <c r="B395" s="274" t="s">
        <v>499</v>
      </c>
      <c r="C395" s="337"/>
      <c r="D395" s="341"/>
      <c r="E395" s="346"/>
      <c r="F395" s="324"/>
      <c r="G395" s="339">
        <v>18000</v>
      </c>
      <c r="H395" s="340">
        <v>4050</v>
      </c>
      <c r="I395" s="339">
        <f t="shared" si="89"/>
        <v>-13950</v>
      </c>
      <c r="J395" s="339">
        <v>6075</v>
      </c>
      <c r="K395" s="339">
        <v>8100</v>
      </c>
      <c r="L395" s="339">
        <v>10125</v>
      </c>
      <c r="M395" s="339">
        <v>12150</v>
      </c>
      <c r="N395" s="25" t="s">
        <v>500</v>
      </c>
    </row>
    <row r="396" spans="1:14" s="26" customFormat="1" ht="12" customHeight="1">
      <c r="A396" s="273"/>
      <c r="B396" s="274" t="s">
        <v>501</v>
      </c>
      <c r="C396" s="337"/>
      <c r="D396" s="341"/>
      <c r="E396" s="346"/>
      <c r="F396" s="324"/>
      <c r="G396" s="339">
        <v>19200</v>
      </c>
      <c r="H396" s="340">
        <v>0</v>
      </c>
      <c r="I396" s="339">
        <f t="shared" si="89"/>
        <v>-19200</v>
      </c>
      <c r="J396" s="339">
        <v>0</v>
      </c>
      <c r="K396" s="339">
        <v>0</v>
      </c>
      <c r="L396" s="339">
        <v>0</v>
      </c>
      <c r="M396" s="339">
        <v>0</v>
      </c>
      <c r="N396" s="25" t="s">
        <v>502</v>
      </c>
    </row>
    <row r="397" spans="1:14" s="26" customFormat="1" ht="12" customHeight="1">
      <c r="A397" s="273"/>
      <c r="B397" s="274" t="s">
        <v>504</v>
      </c>
      <c r="C397" s="337"/>
      <c r="D397" s="341"/>
      <c r="E397" s="346"/>
      <c r="F397" s="324"/>
      <c r="G397" s="339">
        <v>0</v>
      </c>
      <c r="H397" s="340">
        <v>2430</v>
      </c>
      <c r="I397" s="339">
        <f t="shared" si="89"/>
        <v>2430</v>
      </c>
      <c r="J397" s="339">
        <v>3645</v>
      </c>
      <c r="K397" s="339">
        <v>4860</v>
      </c>
      <c r="L397" s="339">
        <v>6075</v>
      </c>
      <c r="M397" s="339">
        <v>7290</v>
      </c>
      <c r="N397" s="25" t="s">
        <v>503</v>
      </c>
    </row>
    <row r="398" spans="1:14" s="389" customFormat="1" ht="12" hidden="1" customHeight="1">
      <c r="A398" s="390"/>
      <c r="B398" s="391"/>
      <c r="C398" s="392"/>
      <c r="D398" s="393"/>
      <c r="E398" s="394"/>
      <c r="F398" s="395"/>
      <c r="G398" s="396"/>
      <c r="H398" s="397"/>
      <c r="I398" s="396">
        <f t="shared" si="89"/>
        <v>0</v>
      </c>
      <c r="J398" s="396"/>
      <c r="K398" s="396"/>
      <c r="L398" s="396"/>
      <c r="M398" s="396"/>
      <c r="N398" s="398"/>
    </row>
    <row r="399" spans="1:14" s="26" customFormat="1" ht="12" customHeight="1">
      <c r="A399" s="56">
        <v>612</v>
      </c>
      <c r="B399" s="41" t="s">
        <v>336</v>
      </c>
      <c r="C399" s="42">
        <v>0</v>
      </c>
      <c r="D399" s="319">
        <v>0</v>
      </c>
      <c r="E399" s="42">
        <v>0</v>
      </c>
      <c r="F399" s="307">
        <f t="shared" si="88"/>
        <v>0</v>
      </c>
      <c r="G399" s="323">
        <v>49300</v>
      </c>
      <c r="H399" s="285">
        <v>5000</v>
      </c>
      <c r="I399" s="339">
        <f t="shared" si="89"/>
        <v>-44300</v>
      </c>
      <c r="J399" s="42">
        <v>17389.583333333299</v>
      </c>
      <c r="K399" s="42">
        <v>19400</v>
      </c>
      <c r="L399" s="42">
        <v>21150</v>
      </c>
      <c r="M399" s="42">
        <v>22650</v>
      </c>
      <c r="N399" s="25" t="s">
        <v>404</v>
      </c>
    </row>
    <row r="400" spans="1:14" s="26" customFormat="1" ht="12" customHeight="1">
      <c r="A400" s="273"/>
      <c r="B400" s="274" t="s">
        <v>506</v>
      </c>
      <c r="C400" s="337"/>
      <c r="D400" s="341"/>
      <c r="E400" s="346"/>
      <c r="F400" s="324"/>
      <c r="G400" s="339">
        <v>5000</v>
      </c>
      <c r="H400" s="340">
        <v>0</v>
      </c>
      <c r="I400" s="339">
        <f t="shared" si="89"/>
        <v>-5000</v>
      </c>
      <c r="J400" s="339">
        <v>0</v>
      </c>
      <c r="K400" s="339">
        <v>0</v>
      </c>
      <c r="L400" s="339">
        <v>0</v>
      </c>
      <c r="M400" s="339">
        <v>0</v>
      </c>
      <c r="N400" s="25" t="s">
        <v>505</v>
      </c>
    </row>
    <row r="401" spans="1:14" s="26" customFormat="1" ht="12" customHeight="1">
      <c r="A401" s="273"/>
      <c r="B401" s="274" t="s">
        <v>507</v>
      </c>
      <c r="C401" s="337"/>
      <c r="D401" s="341"/>
      <c r="E401" s="346"/>
      <c r="F401" s="324"/>
      <c r="G401" s="339">
        <v>39300</v>
      </c>
      <c r="H401" s="340">
        <v>0</v>
      </c>
      <c r="I401" s="339">
        <f t="shared" si="89"/>
        <v>-39300</v>
      </c>
      <c r="J401" s="339">
        <v>0</v>
      </c>
      <c r="K401" s="339">
        <v>0</v>
      </c>
      <c r="L401" s="339">
        <v>0</v>
      </c>
      <c r="M401" s="339">
        <v>0</v>
      </c>
      <c r="N401" s="25" t="s">
        <v>505</v>
      </c>
    </row>
    <row r="402" spans="1:14" s="26" customFormat="1" ht="12" customHeight="1">
      <c r="A402" s="273"/>
      <c r="B402" s="274" t="s">
        <v>508</v>
      </c>
      <c r="C402" s="337"/>
      <c r="D402" s="341"/>
      <c r="E402" s="346"/>
      <c r="F402" s="324"/>
      <c r="G402" s="339">
        <v>0</v>
      </c>
      <c r="H402" s="340">
        <v>0</v>
      </c>
      <c r="I402" s="339">
        <f t="shared" si="89"/>
        <v>0</v>
      </c>
      <c r="J402" s="339">
        <v>4239.5833333333203</v>
      </c>
      <c r="K402" s="339">
        <v>6250</v>
      </c>
      <c r="L402" s="339">
        <v>8000</v>
      </c>
      <c r="M402" s="339">
        <v>9500</v>
      </c>
      <c r="N402" s="25"/>
    </row>
    <row r="403" spans="1:14" s="26" customFormat="1" ht="12" customHeight="1">
      <c r="A403" s="273"/>
      <c r="B403" s="274" t="s">
        <v>509</v>
      </c>
      <c r="C403" s="337"/>
      <c r="D403" s="341"/>
      <c r="E403" s="346"/>
      <c r="F403" s="324"/>
      <c r="G403" s="339">
        <v>0</v>
      </c>
      <c r="H403" s="340">
        <v>0</v>
      </c>
      <c r="I403" s="339">
        <f t="shared" si="89"/>
        <v>0</v>
      </c>
      <c r="J403" s="339">
        <v>12150</v>
      </c>
      <c r="K403" s="339">
        <v>12150</v>
      </c>
      <c r="L403" s="339">
        <v>12150</v>
      </c>
      <c r="M403" s="339">
        <v>12150</v>
      </c>
      <c r="N403" s="25"/>
    </row>
    <row r="404" spans="1:14" s="26" customFormat="1" ht="12" customHeight="1">
      <c r="A404" s="273"/>
      <c r="B404" s="274" t="s">
        <v>510</v>
      </c>
      <c r="C404" s="337"/>
      <c r="D404" s="341"/>
      <c r="E404" s="346"/>
      <c r="F404" s="324"/>
      <c r="G404" s="339">
        <v>5000</v>
      </c>
      <c r="H404" s="340">
        <v>4000</v>
      </c>
      <c r="I404" s="339">
        <f t="shared" si="89"/>
        <v>-1000</v>
      </c>
      <c r="J404" s="339">
        <v>0</v>
      </c>
      <c r="K404" s="339">
        <v>0</v>
      </c>
      <c r="L404" s="339">
        <v>0</v>
      </c>
      <c r="M404" s="339">
        <v>0</v>
      </c>
      <c r="N404" s="25" t="s">
        <v>505</v>
      </c>
    </row>
    <row r="405" spans="1:14" s="26" customFormat="1" ht="12" customHeight="1">
      <c r="A405" s="273"/>
      <c r="B405" s="274" t="s">
        <v>511</v>
      </c>
      <c r="C405" s="337"/>
      <c r="D405" s="341"/>
      <c r="E405" s="346"/>
      <c r="F405" s="324"/>
      <c r="G405" s="339">
        <v>0</v>
      </c>
      <c r="H405" s="340">
        <v>1000</v>
      </c>
      <c r="I405" s="339">
        <f t="shared" si="89"/>
        <v>1000</v>
      </c>
      <c r="J405" s="339">
        <v>1000</v>
      </c>
      <c r="K405" s="339">
        <v>1000</v>
      </c>
      <c r="L405" s="339">
        <v>1000</v>
      </c>
      <c r="M405" s="339">
        <v>1000</v>
      </c>
      <c r="N405" s="25" t="s">
        <v>505</v>
      </c>
    </row>
    <row r="406" spans="1:14" s="389" customFormat="1" ht="12" hidden="1" customHeight="1">
      <c r="A406" s="390"/>
      <c r="B406" s="391"/>
      <c r="C406" s="392"/>
      <c r="D406" s="393"/>
      <c r="E406" s="394"/>
      <c r="F406" s="395"/>
      <c r="G406" s="396"/>
      <c r="H406" s="397"/>
      <c r="I406" s="396">
        <f t="shared" si="89"/>
        <v>0</v>
      </c>
      <c r="J406" s="396"/>
      <c r="K406" s="396"/>
      <c r="L406" s="396"/>
      <c r="M406" s="396"/>
      <c r="N406" s="398"/>
    </row>
    <row r="407" spans="1:14" s="26" customFormat="1" ht="12" hidden="1" customHeight="1">
      <c r="A407" s="56">
        <v>626</v>
      </c>
      <c r="B407" s="41" t="s">
        <v>337</v>
      </c>
      <c r="C407" s="42">
        <v>0</v>
      </c>
      <c r="D407" s="319">
        <v>0</v>
      </c>
      <c r="E407" s="42">
        <v>0</v>
      </c>
      <c r="F407" s="307" t="str">
        <f t="shared" si="88"/>
        <v/>
      </c>
      <c r="G407" s="323">
        <v>0</v>
      </c>
      <c r="H407" s="285">
        <v>0</v>
      </c>
      <c r="I407" s="339">
        <f t="shared" si="89"/>
        <v>0</v>
      </c>
      <c r="J407" s="42">
        <v>0</v>
      </c>
      <c r="K407" s="42">
        <v>0</v>
      </c>
      <c r="L407" s="42">
        <v>0</v>
      </c>
      <c r="M407" s="42">
        <v>0</v>
      </c>
      <c r="N407" s="25"/>
    </row>
    <row r="408" spans="1:14" s="26" customFormat="1" ht="12" hidden="1" customHeight="1">
      <c r="A408" s="56">
        <v>629</v>
      </c>
      <c r="B408" s="41" t="s">
        <v>338</v>
      </c>
      <c r="C408" s="42">
        <v>0</v>
      </c>
      <c r="D408" s="319">
        <v>0</v>
      </c>
      <c r="E408" s="42">
        <v>0</v>
      </c>
      <c r="F408" s="307" t="str">
        <f t="shared" si="88"/>
        <v/>
      </c>
      <c r="G408" s="323">
        <v>0</v>
      </c>
      <c r="H408" s="285">
        <v>0</v>
      </c>
      <c r="I408" s="339">
        <f t="shared" si="89"/>
        <v>0</v>
      </c>
      <c r="J408" s="42">
        <v>0</v>
      </c>
      <c r="K408" s="42">
        <v>0</v>
      </c>
      <c r="L408" s="42">
        <v>0</v>
      </c>
      <c r="M408" s="42">
        <v>0</v>
      </c>
      <c r="N408" s="25"/>
    </row>
    <row r="409" spans="1:14" s="26" customFormat="1" ht="12" customHeight="1">
      <c r="A409" s="56">
        <v>630</v>
      </c>
      <c r="B409" s="41" t="s">
        <v>339</v>
      </c>
      <c r="C409" s="42">
        <v>0</v>
      </c>
      <c r="D409" s="319">
        <v>0</v>
      </c>
      <c r="E409" s="42">
        <v>0</v>
      </c>
      <c r="F409" s="307" t="str">
        <f t="shared" si="88"/>
        <v/>
      </c>
      <c r="G409" s="323">
        <v>0</v>
      </c>
      <c r="H409" s="285">
        <v>89100</v>
      </c>
      <c r="I409" s="339">
        <f t="shared" si="89"/>
        <v>89100</v>
      </c>
      <c r="J409" s="42">
        <v>133650</v>
      </c>
      <c r="K409" s="42">
        <v>178200</v>
      </c>
      <c r="L409" s="42">
        <v>222750</v>
      </c>
      <c r="M409" s="42">
        <v>267300</v>
      </c>
      <c r="N409" s="25" t="s">
        <v>405</v>
      </c>
    </row>
    <row r="410" spans="1:14" s="26" customFormat="1" ht="12" customHeight="1">
      <c r="A410" s="56">
        <v>640</v>
      </c>
      <c r="B410" s="41" t="s">
        <v>340</v>
      </c>
      <c r="C410" s="42">
        <v>0</v>
      </c>
      <c r="D410" s="319">
        <v>0</v>
      </c>
      <c r="E410" s="42">
        <v>0</v>
      </c>
      <c r="F410" s="307">
        <f t="shared" si="88"/>
        <v>0</v>
      </c>
      <c r="G410" s="323">
        <v>7000</v>
      </c>
      <c r="H410" s="285">
        <v>13330</v>
      </c>
      <c r="I410" s="339">
        <f t="shared" si="89"/>
        <v>6330</v>
      </c>
      <c r="J410" s="42">
        <v>15174.583333333299</v>
      </c>
      <c r="K410" s="42">
        <v>20425</v>
      </c>
      <c r="L410" s="42">
        <v>25415</v>
      </c>
      <c r="M410" s="42">
        <v>30155</v>
      </c>
      <c r="N410" s="25" t="s">
        <v>406</v>
      </c>
    </row>
    <row r="411" spans="1:14" s="26" customFormat="1" ht="12" customHeight="1">
      <c r="A411" s="273"/>
      <c r="B411" s="274" t="s">
        <v>513</v>
      </c>
      <c r="C411" s="337"/>
      <c r="D411" s="341"/>
      <c r="E411" s="346"/>
      <c r="F411" s="324"/>
      <c r="G411" s="339">
        <v>7000</v>
      </c>
      <c r="H411" s="340">
        <v>0</v>
      </c>
      <c r="I411" s="339">
        <f t="shared" si="89"/>
        <v>-7000</v>
      </c>
      <c r="J411" s="339">
        <v>0</v>
      </c>
      <c r="K411" s="339">
        <v>0</v>
      </c>
      <c r="L411" s="339">
        <v>0</v>
      </c>
      <c r="M411" s="339">
        <v>0</v>
      </c>
      <c r="N411" s="25" t="s">
        <v>512</v>
      </c>
    </row>
    <row r="412" spans="1:14" s="26" customFormat="1" ht="12" customHeight="1">
      <c r="A412" s="273"/>
      <c r="B412" s="274" t="s">
        <v>514</v>
      </c>
      <c r="C412" s="337"/>
      <c r="D412" s="341"/>
      <c r="E412" s="346"/>
      <c r="F412" s="324"/>
      <c r="G412" s="339">
        <v>0</v>
      </c>
      <c r="H412" s="340">
        <v>4100</v>
      </c>
      <c r="I412" s="339">
        <f t="shared" si="89"/>
        <v>4100</v>
      </c>
      <c r="J412" s="339">
        <v>0</v>
      </c>
      <c r="K412" s="339">
        <v>0</v>
      </c>
      <c r="L412" s="339">
        <v>0</v>
      </c>
      <c r="M412" s="339">
        <v>0</v>
      </c>
      <c r="N412" s="25"/>
    </row>
    <row r="413" spans="1:14" s="26" customFormat="1" ht="12" customHeight="1">
      <c r="A413" s="273"/>
      <c r="B413" s="274" t="s">
        <v>515</v>
      </c>
      <c r="C413" s="337"/>
      <c r="D413" s="341"/>
      <c r="E413" s="346"/>
      <c r="F413" s="324"/>
      <c r="G413" s="339">
        <v>0</v>
      </c>
      <c r="H413" s="340">
        <v>2200</v>
      </c>
      <c r="I413" s="339">
        <f t="shared" si="89"/>
        <v>2200</v>
      </c>
      <c r="J413" s="339">
        <v>3391.6666666666601</v>
      </c>
      <c r="K413" s="339">
        <v>5000</v>
      </c>
      <c r="L413" s="339">
        <v>6400</v>
      </c>
      <c r="M413" s="339">
        <v>7600</v>
      </c>
      <c r="N413" s="25"/>
    </row>
    <row r="414" spans="1:14" s="26" customFormat="1" ht="12" customHeight="1">
      <c r="A414" s="273"/>
      <c r="B414" s="274" t="s">
        <v>516</v>
      </c>
      <c r="C414" s="337"/>
      <c r="D414" s="341"/>
      <c r="E414" s="346"/>
      <c r="F414" s="324"/>
      <c r="G414" s="339">
        <v>0</v>
      </c>
      <c r="H414" s="340">
        <v>0</v>
      </c>
      <c r="I414" s="339">
        <f t="shared" si="89"/>
        <v>0</v>
      </c>
      <c r="J414" s="339">
        <v>1215</v>
      </c>
      <c r="K414" s="339">
        <v>1215</v>
      </c>
      <c r="L414" s="339">
        <v>1215</v>
      </c>
      <c r="M414" s="339">
        <v>1215</v>
      </c>
      <c r="N414" s="25"/>
    </row>
    <row r="415" spans="1:14" s="26" customFormat="1" ht="12" customHeight="1">
      <c r="A415" s="273"/>
      <c r="B415" s="274" t="s">
        <v>517</v>
      </c>
      <c r="C415" s="337"/>
      <c r="D415" s="341"/>
      <c r="E415" s="346"/>
      <c r="F415" s="324"/>
      <c r="G415" s="339">
        <v>0</v>
      </c>
      <c r="H415" s="340">
        <v>3240</v>
      </c>
      <c r="I415" s="339">
        <f t="shared" si="89"/>
        <v>3240</v>
      </c>
      <c r="J415" s="339">
        <v>4860</v>
      </c>
      <c r="K415" s="339">
        <v>6480</v>
      </c>
      <c r="L415" s="339">
        <v>8100</v>
      </c>
      <c r="M415" s="339">
        <v>9720</v>
      </c>
      <c r="N415" s="25"/>
    </row>
    <row r="416" spans="1:14" s="26" customFormat="1" ht="12" customHeight="1">
      <c r="A416" s="273"/>
      <c r="B416" s="274" t="s">
        <v>518</v>
      </c>
      <c r="C416" s="337"/>
      <c r="D416" s="341"/>
      <c r="E416" s="346"/>
      <c r="F416" s="324"/>
      <c r="G416" s="339">
        <v>0</v>
      </c>
      <c r="H416" s="340">
        <v>2430</v>
      </c>
      <c r="I416" s="339">
        <f t="shared" si="89"/>
        <v>2430</v>
      </c>
      <c r="J416" s="339">
        <v>3645</v>
      </c>
      <c r="K416" s="339">
        <v>4860</v>
      </c>
      <c r="L416" s="339">
        <v>6075</v>
      </c>
      <c r="M416" s="339">
        <v>7290</v>
      </c>
      <c r="N416" s="25"/>
    </row>
    <row r="417" spans="1:14" s="26" customFormat="1" ht="12" customHeight="1">
      <c r="A417" s="273"/>
      <c r="B417" s="274" t="s">
        <v>519</v>
      </c>
      <c r="C417" s="337"/>
      <c r="D417" s="341"/>
      <c r="E417" s="346"/>
      <c r="F417" s="324"/>
      <c r="G417" s="339">
        <v>0</v>
      </c>
      <c r="H417" s="340">
        <v>550</v>
      </c>
      <c r="I417" s="339">
        <f t="shared" si="89"/>
        <v>550</v>
      </c>
      <c r="J417" s="339">
        <v>847.91666666666504</v>
      </c>
      <c r="K417" s="339">
        <v>1250</v>
      </c>
      <c r="L417" s="339">
        <v>1600</v>
      </c>
      <c r="M417" s="339">
        <v>1900</v>
      </c>
      <c r="N417" s="25"/>
    </row>
    <row r="418" spans="1:14" s="26" customFormat="1" ht="12" customHeight="1">
      <c r="A418" s="273"/>
      <c r="B418" s="274" t="s">
        <v>520</v>
      </c>
      <c r="C418" s="337"/>
      <c r="D418" s="341"/>
      <c r="E418" s="346"/>
      <c r="F418" s="324"/>
      <c r="G418" s="339">
        <v>0</v>
      </c>
      <c r="H418" s="340">
        <v>810</v>
      </c>
      <c r="I418" s="339">
        <f t="shared" si="89"/>
        <v>810</v>
      </c>
      <c r="J418" s="339">
        <v>1215</v>
      </c>
      <c r="K418" s="339">
        <v>1620</v>
      </c>
      <c r="L418" s="339">
        <v>2025</v>
      </c>
      <c r="M418" s="339">
        <v>2430</v>
      </c>
      <c r="N418" s="25"/>
    </row>
    <row r="419" spans="1:14" s="389" customFormat="1" ht="12" hidden="1" customHeight="1">
      <c r="A419" s="390"/>
      <c r="B419" s="391"/>
      <c r="C419" s="392"/>
      <c r="D419" s="393"/>
      <c r="E419" s="394"/>
      <c r="F419" s="395"/>
      <c r="G419" s="396"/>
      <c r="H419" s="397"/>
      <c r="I419" s="396">
        <f t="shared" si="89"/>
        <v>0</v>
      </c>
      <c r="J419" s="396"/>
      <c r="K419" s="396"/>
      <c r="L419" s="396"/>
      <c r="M419" s="396"/>
      <c r="N419" s="398"/>
    </row>
    <row r="420" spans="1:14" s="26" customFormat="1" ht="12" customHeight="1">
      <c r="A420" s="56">
        <v>641</v>
      </c>
      <c r="B420" s="41" t="s">
        <v>341</v>
      </c>
      <c r="C420" s="42">
        <v>0</v>
      </c>
      <c r="D420" s="319">
        <v>0</v>
      </c>
      <c r="E420" s="42">
        <v>0</v>
      </c>
      <c r="F420" s="307" t="str">
        <f t="shared" si="88"/>
        <v/>
      </c>
      <c r="G420" s="323">
        <v>0</v>
      </c>
      <c r="H420" s="285">
        <v>23720</v>
      </c>
      <c r="I420" s="339">
        <f t="shared" si="89"/>
        <v>23720</v>
      </c>
      <c r="J420" s="42">
        <v>14580</v>
      </c>
      <c r="K420" s="42">
        <v>19440</v>
      </c>
      <c r="L420" s="42">
        <v>24300</v>
      </c>
      <c r="M420" s="42">
        <v>29160</v>
      </c>
      <c r="N420" s="25" t="s">
        <v>407</v>
      </c>
    </row>
    <row r="421" spans="1:14" s="26" customFormat="1" ht="12" customHeight="1">
      <c r="A421" s="273"/>
      <c r="B421" s="274" t="s">
        <v>522</v>
      </c>
      <c r="C421" s="337"/>
      <c r="D421" s="341"/>
      <c r="E421" s="346"/>
      <c r="F421" s="324"/>
      <c r="G421" s="339">
        <v>0</v>
      </c>
      <c r="H421" s="340">
        <v>1620</v>
      </c>
      <c r="I421" s="339">
        <f t="shared" si="89"/>
        <v>1620</v>
      </c>
      <c r="J421" s="339">
        <v>2430</v>
      </c>
      <c r="K421" s="339">
        <v>3240</v>
      </c>
      <c r="L421" s="339">
        <v>4050</v>
      </c>
      <c r="M421" s="339">
        <v>4860</v>
      </c>
      <c r="N421" s="25" t="s">
        <v>521</v>
      </c>
    </row>
    <row r="422" spans="1:14" s="26" customFormat="1" ht="12" customHeight="1">
      <c r="A422" s="273"/>
      <c r="B422" s="274" t="s">
        <v>523</v>
      </c>
      <c r="C422" s="337"/>
      <c r="D422" s="341"/>
      <c r="E422" s="346"/>
      <c r="F422" s="324"/>
      <c r="G422" s="339">
        <v>0</v>
      </c>
      <c r="H422" s="340">
        <v>8100</v>
      </c>
      <c r="I422" s="339">
        <f t="shared" si="89"/>
        <v>8100</v>
      </c>
      <c r="J422" s="339">
        <v>12150</v>
      </c>
      <c r="K422" s="339">
        <v>16200</v>
      </c>
      <c r="L422" s="339">
        <v>20250</v>
      </c>
      <c r="M422" s="339">
        <v>24300</v>
      </c>
      <c r="N422" s="25"/>
    </row>
    <row r="423" spans="1:14" s="26" customFormat="1" ht="12" customHeight="1">
      <c r="A423" s="273"/>
      <c r="B423" s="274" t="s">
        <v>524</v>
      </c>
      <c r="C423" s="337"/>
      <c r="D423" s="341"/>
      <c r="E423" s="346"/>
      <c r="F423" s="324"/>
      <c r="G423" s="339">
        <v>0</v>
      </c>
      <c r="H423" s="340">
        <v>7000</v>
      </c>
      <c r="I423" s="339">
        <f t="shared" si="89"/>
        <v>7000</v>
      </c>
      <c r="J423" s="339">
        <v>0</v>
      </c>
      <c r="K423" s="339">
        <v>0</v>
      </c>
      <c r="L423" s="339">
        <v>0</v>
      </c>
      <c r="M423" s="339">
        <v>0</v>
      </c>
      <c r="N423" s="25"/>
    </row>
    <row r="424" spans="1:14" s="26" customFormat="1" ht="12" customHeight="1">
      <c r="A424" s="273"/>
      <c r="B424" s="274" t="s">
        <v>525</v>
      </c>
      <c r="C424" s="337"/>
      <c r="D424" s="341"/>
      <c r="E424" s="346"/>
      <c r="F424" s="324"/>
      <c r="G424" s="339">
        <v>0</v>
      </c>
      <c r="H424" s="340">
        <v>7000</v>
      </c>
      <c r="I424" s="339">
        <f t="shared" si="89"/>
        <v>7000</v>
      </c>
      <c r="J424" s="339">
        <v>0</v>
      </c>
      <c r="K424" s="339">
        <v>0</v>
      </c>
      <c r="L424" s="339">
        <v>0</v>
      </c>
      <c r="M424" s="339">
        <v>0</v>
      </c>
      <c r="N424" s="25"/>
    </row>
    <row r="425" spans="1:14" s="389" customFormat="1" ht="12" hidden="1" customHeight="1">
      <c r="A425" s="390"/>
      <c r="B425" s="391"/>
      <c r="C425" s="392"/>
      <c r="D425" s="393"/>
      <c r="E425" s="394"/>
      <c r="F425" s="395"/>
      <c r="G425" s="396"/>
      <c r="H425" s="397"/>
      <c r="I425" s="396">
        <f t="shared" si="89"/>
        <v>0</v>
      </c>
      <c r="J425" s="396"/>
      <c r="K425" s="396"/>
      <c r="L425" s="396"/>
      <c r="M425" s="396"/>
      <c r="N425" s="398"/>
    </row>
    <row r="426" spans="1:14" s="26" customFormat="1" ht="12" hidden="1" customHeight="1">
      <c r="A426" s="56">
        <v>650</v>
      </c>
      <c r="B426" s="41" t="s">
        <v>342</v>
      </c>
      <c r="C426" s="42">
        <v>0</v>
      </c>
      <c r="D426" s="319">
        <v>0</v>
      </c>
      <c r="E426" s="42">
        <v>0</v>
      </c>
      <c r="F426" s="307" t="str">
        <f t="shared" si="88"/>
        <v/>
      </c>
      <c r="G426" s="323">
        <v>0</v>
      </c>
      <c r="H426" s="285">
        <v>0</v>
      </c>
      <c r="I426" s="339">
        <f t="shared" si="89"/>
        <v>0</v>
      </c>
      <c r="J426" s="42">
        <v>0</v>
      </c>
      <c r="K426" s="42">
        <v>0</v>
      </c>
      <c r="L426" s="42">
        <v>0</v>
      </c>
      <c r="M426" s="42">
        <v>0</v>
      </c>
      <c r="N426" s="25" t="s">
        <v>408</v>
      </c>
    </row>
    <row r="427" spans="1:14" s="26" customFormat="1" ht="12" hidden="1" customHeight="1">
      <c r="A427" s="273"/>
      <c r="B427" s="274"/>
      <c r="C427" s="337"/>
      <c r="D427" s="341"/>
      <c r="E427" s="346"/>
      <c r="F427" s="324"/>
      <c r="G427" s="339">
        <v>0</v>
      </c>
      <c r="H427" s="340">
        <v>0</v>
      </c>
      <c r="I427" s="339">
        <f t="shared" si="89"/>
        <v>0</v>
      </c>
      <c r="J427" s="339">
        <v>0</v>
      </c>
      <c r="K427" s="339">
        <v>0</v>
      </c>
      <c r="L427" s="339">
        <v>0</v>
      </c>
      <c r="M427" s="339">
        <v>0</v>
      </c>
      <c r="N427" s="25" t="s">
        <v>526</v>
      </c>
    </row>
    <row r="428" spans="1:14" s="389" customFormat="1" ht="12" hidden="1" customHeight="1">
      <c r="A428" s="390"/>
      <c r="B428" s="391"/>
      <c r="C428" s="392"/>
      <c r="D428" s="393"/>
      <c r="E428" s="394"/>
      <c r="F428" s="395"/>
      <c r="G428" s="396"/>
      <c r="H428" s="397"/>
      <c r="I428" s="396">
        <f t="shared" si="89"/>
        <v>0</v>
      </c>
      <c r="J428" s="396"/>
      <c r="K428" s="396"/>
      <c r="L428" s="396"/>
      <c r="M428" s="396"/>
      <c r="N428" s="398"/>
    </row>
    <row r="429" spans="1:14" s="26" customFormat="1" ht="12" customHeight="1">
      <c r="A429" s="56">
        <v>651</v>
      </c>
      <c r="B429" s="41" t="s">
        <v>343</v>
      </c>
      <c r="C429" s="42">
        <v>0</v>
      </c>
      <c r="D429" s="319">
        <v>0</v>
      </c>
      <c r="E429" s="42">
        <v>24544.75</v>
      </c>
      <c r="F429" s="307">
        <f t="shared" si="88"/>
        <v>0.98573293172690768</v>
      </c>
      <c r="G429" s="323">
        <v>24900</v>
      </c>
      <c r="H429" s="285">
        <v>9040</v>
      </c>
      <c r="I429" s="339">
        <f t="shared" si="89"/>
        <v>-15860</v>
      </c>
      <c r="J429" s="42">
        <v>7860</v>
      </c>
      <c r="K429" s="42">
        <v>9480</v>
      </c>
      <c r="L429" s="42">
        <v>11100</v>
      </c>
      <c r="M429" s="42">
        <v>12720</v>
      </c>
      <c r="N429" s="25" t="s">
        <v>409</v>
      </c>
    </row>
    <row r="430" spans="1:14" s="26" customFormat="1" ht="12" customHeight="1">
      <c r="A430" s="273"/>
      <c r="B430" s="274" t="s">
        <v>527</v>
      </c>
      <c r="C430" s="337"/>
      <c r="D430" s="341"/>
      <c r="E430" s="346"/>
      <c r="F430" s="324"/>
      <c r="G430" s="339">
        <v>0</v>
      </c>
      <c r="H430" s="340">
        <v>3000</v>
      </c>
      <c r="I430" s="339">
        <f t="shared" si="89"/>
        <v>3000</v>
      </c>
      <c r="J430" s="339">
        <v>3000</v>
      </c>
      <c r="K430" s="339">
        <v>3000</v>
      </c>
      <c r="L430" s="339">
        <v>3000</v>
      </c>
      <c r="M430" s="339">
        <v>3000</v>
      </c>
      <c r="N430" s="25" t="s">
        <v>526</v>
      </c>
    </row>
    <row r="431" spans="1:14" s="26" customFormat="1" ht="12" customHeight="1">
      <c r="A431" s="273"/>
      <c r="B431" s="274" t="s">
        <v>528</v>
      </c>
      <c r="C431" s="337"/>
      <c r="D431" s="341"/>
      <c r="E431" s="346"/>
      <c r="F431" s="324"/>
      <c r="G431" s="339">
        <v>0</v>
      </c>
      <c r="H431" s="340">
        <v>2800</v>
      </c>
      <c r="I431" s="339">
        <f t="shared" si="89"/>
        <v>2800</v>
      </c>
      <c r="J431" s="339">
        <v>0</v>
      </c>
      <c r="K431" s="339">
        <v>0</v>
      </c>
      <c r="L431" s="339">
        <v>0</v>
      </c>
      <c r="M431" s="339">
        <v>0</v>
      </c>
      <c r="N431" s="25"/>
    </row>
    <row r="432" spans="1:14" s="26" customFormat="1" ht="12" customHeight="1">
      <c r="A432" s="273"/>
      <c r="B432" s="274" t="s">
        <v>530</v>
      </c>
      <c r="C432" s="337"/>
      <c r="D432" s="341"/>
      <c r="E432" s="346"/>
      <c r="F432" s="324"/>
      <c r="G432" s="339">
        <v>0</v>
      </c>
      <c r="H432" s="340">
        <v>3240</v>
      </c>
      <c r="I432" s="339">
        <f t="shared" si="89"/>
        <v>3240</v>
      </c>
      <c r="J432" s="339">
        <v>4860</v>
      </c>
      <c r="K432" s="339">
        <v>6480</v>
      </c>
      <c r="L432" s="339">
        <v>8100</v>
      </c>
      <c r="M432" s="339">
        <v>9720</v>
      </c>
      <c r="N432" s="25" t="s">
        <v>529</v>
      </c>
    </row>
    <row r="433" spans="1:14" s="26" customFormat="1" ht="12" customHeight="1">
      <c r="A433" s="273"/>
      <c r="B433" s="274" t="s">
        <v>531</v>
      </c>
      <c r="C433" s="337"/>
      <c r="D433" s="341"/>
      <c r="E433" s="346"/>
      <c r="F433" s="324"/>
      <c r="G433" s="339">
        <v>5400</v>
      </c>
      <c r="H433" s="340">
        <v>0</v>
      </c>
      <c r="I433" s="339">
        <f t="shared" si="89"/>
        <v>-5400</v>
      </c>
      <c r="J433" s="339">
        <v>0</v>
      </c>
      <c r="K433" s="339">
        <v>0</v>
      </c>
      <c r="L433" s="339">
        <v>0</v>
      </c>
      <c r="M433" s="339">
        <v>0</v>
      </c>
      <c r="N433" s="25"/>
    </row>
    <row r="434" spans="1:14" s="26" customFormat="1" ht="12" customHeight="1">
      <c r="A434" s="273"/>
      <c r="B434" s="274" t="s">
        <v>532</v>
      </c>
      <c r="C434" s="337"/>
      <c r="D434" s="341"/>
      <c r="E434" s="346"/>
      <c r="F434" s="324"/>
      <c r="G434" s="339">
        <v>19500</v>
      </c>
      <c r="H434" s="340">
        <v>0</v>
      </c>
      <c r="I434" s="339">
        <f t="shared" si="89"/>
        <v>-19500</v>
      </c>
      <c r="J434" s="339">
        <v>0</v>
      </c>
      <c r="K434" s="339">
        <v>0</v>
      </c>
      <c r="L434" s="339">
        <v>0</v>
      </c>
      <c r="M434" s="339">
        <v>0</v>
      </c>
      <c r="N434" s="25"/>
    </row>
    <row r="435" spans="1:14" s="389" customFormat="1" ht="12" hidden="1" customHeight="1">
      <c r="A435" s="390"/>
      <c r="B435" s="391"/>
      <c r="C435" s="392"/>
      <c r="D435" s="393"/>
      <c r="E435" s="394"/>
      <c r="F435" s="395"/>
      <c r="G435" s="396"/>
      <c r="H435" s="397"/>
      <c r="I435" s="396">
        <f t="shared" si="89"/>
        <v>0</v>
      </c>
      <c r="J435" s="396"/>
      <c r="K435" s="396"/>
      <c r="L435" s="396"/>
      <c r="M435" s="396"/>
      <c r="N435" s="398"/>
    </row>
    <row r="436" spans="1:14" s="26" customFormat="1" ht="12" customHeight="1">
      <c r="A436" s="56">
        <v>652</v>
      </c>
      <c r="B436" s="41" t="s">
        <v>344</v>
      </c>
      <c r="C436" s="42">
        <v>0</v>
      </c>
      <c r="D436" s="319">
        <v>0</v>
      </c>
      <c r="E436" s="42">
        <v>0</v>
      </c>
      <c r="F436" s="307">
        <f t="shared" si="88"/>
        <v>0</v>
      </c>
      <c r="G436" s="323">
        <v>69400</v>
      </c>
      <c r="H436" s="285">
        <v>19060</v>
      </c>
      <c r="I436" s="339">
        <f t="shared" si="89"/>
        <v>-50340</v>
      </c>
      <c r="J436" s="42">
        <v>3600</v>
      </c>
      <c r="K436" s="42">
        <v>10000</v>
      </c>
      <c r="L436" s="42">
        <v>10000</v>
      </c>
      <c r="M436" s="42">
        <v>10000</v>
      </c>
      <c r="N436" s="25"/>
    </row>
    <row r="437" spans="1:14" s="26" customFormat="1" ht="12" customHeight="1">
      <c r="A437" s="273"/>
      <c r="B437" s="274" t="s">
        <v>546</v>
      </c>
      <c r="C437" s="337"/>
      <c r="D437" s="341"/>
      <c r="E437" s="346"/>
      <c r="F437" s="324"/>
      <c r="G437" s="339">
        <v>43200</v>
      </c>
      <c r="H437" s="340">
        <v>0</v>
      </c>
      <c r="I437" s="339">
        <f t="shared" si="89"/>
        <v>-43200</v>
      </c>
      <c r="J437" s="339">
        <v>0</v>
      </c>
      <c r="K437" s="339">
        <v>0</v>
      </c>
      <c r="L437" s="339">
        <v>0</v>
      </c>
      <c r="M437" s="339">
        <v>0</v>
      </c>
      <c r="N437" s="25"/>
    </row>
    <row r="438" spans="1:14" s="26" customFormat="1" ht="12" customHeight="1">
      <c r="A438" s="273"/>
      <c r="B438" s="274" t="s">
        <v>547</v>
      </c>
      <c r="C438" s="337"/>
      <c r="D438" s="341"/>
      <c r="E438" s="346"/>
      <c r="F438" s="324"/>
      <c r="G438" s="339">
        <v>15000</v>
      </c>
      <c r="H438" s="340">
        <v>0</v>
      </c>
      <c r="I438" s="339">
        <f t="shared" si="89"/>
        <v>-15000</v>
      </c>
      <c r="J438" s="339">
        <v>0</v>
      </c>
      <c r="K438" s="339">
        <v>0</v>
      </c>
      <c r="L438" s="339">
        <v>0</v>
      </c>
      <c r="M438" s="339">
        <v>0</v>
      </c>
      <c r="N438" s="25"/>
    </row>
    <row r="439" spans="1:14" s="26" customFormat="1" ht="12" customHeight="1">
      <c r="A439" s="273"/>
      <c r="B439" s="274" t="s">
        <v>548</v>
      </c>
      <c r="C439" s="337"/>
      <c r="D439" s="341"/>
      <c r="E439" s="346"/>
      <c r="F439" s="324"/>
      <c r="G439" s="339">
        <v>0</v>
      </c>
      <c r="H439" s="340">
        <v>8400</v>
      </c>
      <c r="I439" s="339">
        <f t="shared" si="89"/>
        <v>8400</v>
      </c>
      <c r="J439" s="339">
        <v>0</v>
      </c>
      <c r="K439" s="339">
        <v>0</v>
      </c>
      <c r="L439" s="339">
        <v>0</v>
      </c>
      <c r="M439" s="339">
        <v>0</v>
      </c>
      <c r="N439" s="25"/>
    </row>
    <row r="440" spans="1:14" s="26" customFormat="1" ht="12" customHeight="1">
      <c r="A440" s="273"/>
      <c r="B440" s="274" t="s">
        <v>549</v>
      </c>
      <c r="C440" s="337"/>
      <c r="D440" s="341"/>
      <c r="E440" s="346"/>
      <c r="F440" s="324"/>
      <c r="G440" s="339">
        <v>0</v>
      </c>
      <c r="H440" s="340">
        <v>1800</v>
      </c>
      <c r="I440" s="339">
        <f t="shared" si="89"/>
        <v>1800</v>
      </c>
      <c r="J440" s="339">
        <v>0</v>
      </c>
      <c r="K440" s="339">
        <v>0</v>
      </c>
      <c r="L440" s="339">
        <v>0</v>
      </c>
      <c r="M440" s="339">
        <v>0</v>
      </c>
      <c r="N440" s="25"/>
    </row>
    <row r="441" spans="1:14" s="26" customFormat="1" ht="12" customHeight="1">
      <c r="A441" s="273"/>
      <c r="B441" s="274" t="s">
        <v>550</v>
      </c>
      <c r="C441" s="337"/>
      <c r="D441" s="341"/>
      <c r="E441" s="346"/>
      <c r="F441" s="324"/>
      <c r="G441" s="339">
        <v>0</v>
      </c>
      <c r="H441" s="340">
        <v>400</v>
      </c>
      <c r="I441" s="339">
        <f t="shared" si="89"/>
        <v>400</v>
      </c>
      <c r="J441" s="339">
        <v>0</v>
      </c>
      <c r="K441" s="339">
        <v>0</v>
      </c>
      <c r="L441" s="339">
        <v>0</v>
      </c>
      <c r="M441" s="339">
        <v>0</v>
      </c>
      <c r="N441" s="25"/>
    </row>
    <row r="442" spans="1:14" s="26" customFormat="1" ht="12" customHeight="1">
      <c r="A442" s="273"/>
      <c r="B442" s="274" t="s">
        <v>551</v>
      </c>
      <c r="C442" s="337"/>
      <c r="D442" s="341"/>
      <c r="E442" s="346"/>
      <c r="F442" s="324"/>
      <c r="G442" s="339">
        <v>0</v>
      </c>
      <c r="H442" s="340">
        <v>4860</v>
      </c>
      <c r="I442" s="339">
        <f t="shared" si="89"/>
        <v>4860</v>
      </c>
      <c r="J442" s="339">
        <v>0</v>
      </c>
      <c r="K442" s="339">
        <v>0</v>
      </c>
      <c r="L442" s="339">
        <v>0</v>
      </c>
      <c r="M442" s="339">
        <v>0</v>
      </c>
      <c r="N442" s="25"/>
    </row>
    <row r="443" spans="1:14" s="26" customFormat="1" ht="12" customHeight="1">
      <c r="A443" s="273"/>
      <c r="B443" s="274" t="s">
        <v>552</v>
      </c>
      <c r="C443" s="337"/>
      <c r="D443" s="341"/>
      <c r="E443" s="346"/>
      <c r="F443" s="324"/>
      <c r="G443" s="339">
        <v>11200</v>
      </c>
      <c r="H443" s="340">
        <v>0</v>
      </c>
      <c r="I443" s="339">
        <f t="shared" si="89"/>
        <v>-11200</v>
      </c>
      <c r="J443" s="339">
        <v>0</v>
      </c>
      <c r="K443" s="339">
        <v>0</v>
      </c>
      <c r="L443" s="339">
        <v>0</v>
      </c>
      <c r="M443" s="339">
        <v>0</v>
      </c>
      <c r="N443" s="25"/>
    </row>
    <row r="444" spans="1:14" s="26" customFormat="1" ht="12" customHeight="1">
      <c r="A444" s="273"/>
      <c r="B444" s="274" t="s">
        <v>553</v>
      </c>
      <c r="C444" s="337"/>
      <c r="D444" s="341"/>
      <c r="E444" s="346"/>
      <c r="F444" s="324"/>
      <c r="G444" s="339">
        <v>0</v>
      </c>
      <c r="H444" s="340">
        <v>0</v>
      </c>
      <c r="I444" s="339">
        <f t="shared" si="89"/>
        <v>0</v>
      </c>
      <c r="J444" s="339">
        <v>3600</v>
      </c>
      <c r="K444" s="339">
        <v>0</v>
      </c>
      <c r="L444" s="339">
        <v>0</v>
      </c>
      <c r="M444" s="339">
        <v>0</v>
      </c>
      <c r="N444" s="25"/>
    </row>
    <row r="445" spans="1:14" s="26" customFormat="1" ht="12" customHeight="1">
      <c r="A445" s="273"/>
      <c r="B445" s="274" t="s">
        <v>554</v>
      </c>
      <c r="C445" s="337"/>
      <c r="D445" s="341"/>
      <c r="E445" s="346"/>
      <c r="F445" s="324"/>
      <c r="G445" s="339">
        <v>0</v>
      </c>
      <c r="H445" s="340">
        <v>1800</v>
      </c>
      <c r="I445" s="339">
        <f t="shared" si="89"/>
        <v>1800</v>
      </c>
      <c r="J445" s="339">
        <v>0</v>
      </c>
      <c r="K445" s="339">
        <v>0</v>
      </c>
      <c r="L445" s="339">
        <v>0</v>
      </c>
      <c r="M445" s="339">
        <v>0</v>
      </c>
      <c r="N445" s="25"/>
    </row>
    <row r="446" spans="1:14" s="26" customFormat="1" ht="12" customHeight="1">
      <c r="A446" s="273"/>
      <c r="B446" s="274" t="s">
        <v>555</v>
      </c>
      <c r="C446" s="337"/>
      <c r="D446" s="341"/>
      <c r="E446" s="346"/>
      <c r="F446" s="324"/>
      <c r="G446" s="339">
        <v>0</v>
      </c>
      <c r="H446" s="340">
        <v>1800</v>
      </c>
      <c r="I446" s="339">
        <f t="shared" si="89"/>
        <v>1800</v>
      </c>
      <c r="J446" s="339">
        <v>0</v>
      </c>
      <c r="K446" s="339">
        <v>0</v>
      </c>
      <c r="L446" s="339">
        <v>0</v>
      </c>
      <c r="M446" s="339">
        <v>0</v>
      </c>
      <c r="N446" s="25"/>
    </row>
    <row r="447" spans="1:14" s="26" customFormat="1" ht="12" customHeight="1">
      <c r="A447" s="273"/>
      <c r="B447" s="274" t="s">
        <v>557</v>
      </c>
      <c r="C447" s="337"/>
      <c r="D447" s="341"/>
      <c r="E447" s="346"/>
      <c r="F447" s="324"/>
      <c r="G447" s="339">
        <v>0</v>
      </c>
      <c r="H447" s="340">
        <v>0</v>
      </c>
      <c r="I447" s="339">
        <f t="shared" si="89"/>
        <v>0</v>
      </c>
      <c r="J447" s="339">
        <v>0</v>
      </c>
      <c r="K447" s="339">
        <v>10000</v>
      </c>
      <c r="L447" s="339">
        <v>10000</v>
      </c>
      <c r="M447" s="339">
        <v>10000</v>
      </c>
      <c r="N447" s="25" t="s">
        <v>556</v>
      </c>
    </row>
    <row r="448" spans="1:14" s="26" customFormat="1" ht="12" customHeight="1">
      <c r="A448" s="273"/>
      <c r="B448" s="274"/>
      <c r="C448" s="337"/>
      <c r="D448" s="341"/>
      <c r="E448" s="346"/>
      <c r="F448" s="324"/>
      <c r="G448" s="339">
        <v>0</v>
      </c>
      <c r="H448" s="340">
        <v>0</v>
      </c>
      <c r="I448" s="339">
        <f t="shared" si="89"/>
        <v>0</v>
      </c>
      <c r="J448" s="339">
        <v>0</v>
      </c>
      <c r="K448" s="339">
        <v>0</v>
      </c>
      <c r="L448" s="339">
        <v>0</v>
      </c>
      <c r="M448" s="339">
        <v>0</v>
      </c>
      <c r="N448" s="25"/>
    </row>
    <row r="449" spans="1:14" s="389" customFormat="1" ht="12" hidden="1" customHeight="1">
      <c r="A449" s="390"/>
      <c r="B449" s="391"/>
      <c r="C449" s="392"/>
      <c r="D449" s="393"/>
      <c r="E449" s="394"/>
      <c r="F449" s="395"/>
      <c r="G449" s="396"/>
      <c r="H449" s="397"/>
      <c r="I449" s="396">
        <f t="shared" si="89"/>
        <v>0</v>
      </c>
      <c r="J449" s="396"/>
      <c r="K449" s="396"/>
      <c r="L449" s="396"/>
      <c r="M449" s="396"/>
      <c r="N449" s="398"/>
    </row>
    <row r="450" spans="1:14" s="26" customFormat="1" ht="12" customHeight="1">
      <c r="A450" s="56">
        <v>653</v>
      </c>
      <c r="B450" s="41" t="s">
        <v>345</v>
      </c>
      <c r="C450" s="42">
        <v>0</v>
      </c>
      <c r="D450" s="319">
        <v>0</v>
      </c>
      <c r="E450" s="42">
        <v>3900</v>
      </c>
      <c r="F450" s="307">
        <f t="shared" si="88"/>
        <v>0.10833333333333334</v>
      </c>
      <c r="G450" s="323">
        <v>36000</v>
      </c>
      <c r="H450" s="285">
        <v>2430</v>
      </c>
      <c r="I450" s="339">
        <f t="shared" si="89"/>
        <v>-33570</v>
      </c>
      <c r="J450" s="42">
        <v>9720</v>
      </c>
      <c r="K450" s="42">
        <v>12150</v>
      </c>
      <c r="L450" s="42">
        <v>14580</v>
      </c>
      <c r="M450" s="42">
        <v>17010</v>
      </c>
      <c r="N450" s="25" t="s">
        <v>410</v>
      </c>
    </row>
    <row r="451" spans="1:14" s="26" customFormat="1" ht="12" customHeight="1">
      <c r="A451" s="273"/>
      <c r="B451" s="274" t="s">
        <v>533</v>
      </c>
      <c r="C451" s="337"/>
      <c r="D451" s="341"/>
      <c r="E451" s="346"/>
      <c r="F451" s="324"/>
      <c r="G451" s="339">
        <v>16000</v>
      </c>
      <c r="H451" s="340">
        <v>0</v>
      </c>
      <c r="I451" s="339">
        <f t="shared" si="89"/>
        <v>-16000</v>
      </c>
      <c r="J451" s="339">
        <v>0</v>
      </c>
      <c r="K451" s="339">
        <v>0</v>
      </c>
      <c r="L451" s="339">
        <v>0</v>
      </c>
      <c r="M451" s="339">
        <v>0</v>
      </c>
      <c r="N451" s="25" t="s">
        <v>526</v>
      </c>
    </row>
    <row r="452" spans="1:14" s="26" customFormat="1" ht="12" customHeight="1">
      <c r="A452" s="273"/>
      <c r="B452" s="274" t="s">
        <v>534</v>
      </c>
      <c r="C452" s="337"/>
      <c r="D452" s="341"/>
      <c r="E452" s="346"/>
      <c r="F452" s="324"/>
      <c r="G452" s="339">
        <v>20000</v>
      </c>
      <c r="H452" s="340">
        <v>0</v>
      </c>
      <c r="I452" s="339">
        <f t="shared" si="89"/>
        <v>-20000</v>
      </c>
      <c r="J452" s="339">
        <v>0</v>
      </c>
      <c r="K452" s="339">
        <v>0</v>
      </c>
      <c r="L452" s="339">
        <v>0</v>
      </c>
      <c r="M452" s="339">
        <v>0</v>
      </c>
      <c r="N452" s="25" t="s">
        <v>526</v>
      </c>
    </row>
    <row r="453" spans="1:14" s="26" customFormat="1" ht="12" customHeight="1">
      <c r="A453" s="273"/>
      <c r="B453" s="274" t="s">
        <v>535</v>
      </c>
      <c r="C453" s="337"/>
      <c r="D453" s="341"/>
      <c r="E453" s="346"/>
      <c r="F453" s="324"/>
      <c r="G453" s="339">
        <v>0</v>
      </c>
      <c r="H453" s="340">
        <v>0</v>
      </c>
      <c r="I453" s="339">
        <f t="shared" si="89"/>
        <v>0</v>
      </c>
      <c r="J453" s="339">
        <v>2430</v>
      </c>
      <c r="K453" s="339">
        <v>2430</v>
      </c>
      <c r="L453" s="339">
        <v>2430</v>
      </c>
      <c r="M453" s="339">
        <v>2430</v>
      </c>
      <c r="N453" s="25"/>
    </row>
    <row r="454" spans="1:14" s="26" customFormat="1" ht="12" customHeight="1">
      <c r="A454" s="273"/>
      <c r="B454" s="274" t="s">
        <v>536</v>
      </c>
      <c r="C454" s="337"/>
      <c r="D454" s="341"/>
      <c r="E454" s="346"/>
      <c r="F454" s="324"/>
      <c r="G454" s="339">
        <v>0</v>
      </c>
      <c r="H454" s="340">
        <v>2430</v>
      </c>
      <c r="I454" s="339">
        <f t="shared" si="89"/>
        <v>2430</v>
      </c>
      <c r="J454" s="339">
        <v>2430</v>
      </c>
      <c r="K454" s="339">
        <v>3240</v>
      </c>
      <c r="L454" s="339">
        <v>4050</v>
      </c>
      <c r="M454" s="339">
        <v>4860</v>
      </c>
      <c r="N454" s="25"/>
    </row>
    <row r="455" spans="1:14" s="26" customFormat="1" ht="12" customHeight="1">
      <c r="A455" s="273"/>
      <c r="B455" s="274" t="s">
        <v>537</v>
      </c>
      <c r="C455" s="337"/>
      <c r="D455" s="341"/>
      <c r="E455" s="346"/>
      <c r="F455" s="324"/>
      <c r="G455" s="339">
        <v>0</v>
      </c>
      <c r="H455" s="340">
        <v>0</v>
      </c>
      <c r="I455" s="339">
        <f t="shared" si="89"/>
        <v>0</v>
      </c>
      <c r="J455" s="339">
        <v>4860</v>
      </c>
      <c r="K455" s="339">
        <v>6480</v>
      </c>
      <c r="L455" s="339">
        <v>8100</v>
      </c>
      <c r="M455" s="339">
        <v>9720</v>
      </c>
      <c r="N455" s="25"/>
    </row>
    <row r="456" spans="1:14" s="389" customFormat="1" ht="12" hidden="1" customHeight="1">
      <c r="A456" s="390"/>
      <c r="B456" s="391"/>
      <c r="C456" s="392"/>
      <c r="D456" s="393"/>
      <c r="E456" s="394"/>
      <c r="F456" s="395"/>
      <c r="G456" s="396"/>
      <c r="H456" s="397"/>
      <c r="I456" s="396">
        <f t="shared" si="89"/>
        <v>0</v>
      </c>
      <c r="J456" s="396"/>
      <c r="K456" s="396"/>
      <c r="L456" s="396"/>
      <c r="M456" s="396"/>
      <c r="N456" s="398"/>
    </row>
    <row r="457" spans="1:14" s="26" customFormat="1" ht="12" hidden="1" customHeight="1">
      <c r="A457" s="56"/>
      <c r="B457" s="41"/>
      <c r="C457" s="42"/>
      <c r="D457" s="319"/>
      <c r="E457" s="42"/>
      <c r="F457" s="307"/>
      <c r="G457" s="323"/>
      <c r="H457" s="285"/>
      <c r="I457" s="203"/>
      <c r="J457" s="42"/>
      <c r="K457" s="42"/>
      <c r="L457" s="42"/>
      <c r="M457" s="42"/>
      <c r="N457" s="25"/>
    </row>
    <row r="458" spans="1:14" s="27" customFormat="1" ht="12" customHeight="1">
      <c r="A458" s="32"/>
      <c r="B458" s="48" t="s">
        <v>572</v>
      </c>
      <c r="C458" s="43">
        <f>SUM(C392:C457)</f>
        <v>0</v>
      </c>
      <c r="D458" s="297">
        <f>SUM(D392:D457)</f>
        <v>0</v>
      </c>
      <c r="E458" s="43">
        <f>SUMIF($A392:$A457,"&gt;0",E392:E457)</f>
        <v>28444.75</v>
      </c>
      <c r="F458" s="322">
        <f>IFERROR(E458/G458,"")</f>
        <v>0.12709897229669348</v>
      </c>
      <c r="G458" s="43">
        <f>SUMIF($A392:$A457,"&gt;0",G392:G457)</f>
        <v>223800</v>
      </c>
      <c r="H458" s="286">
        <f>SUMIF($A392:$A457,"&gt;0",H392:H457)</f>
        <v>168160</v>
      </c>
      <c r="I458" s="204">
        <f t="shared" ref="I458" si="90">H458-G458</f>
        <v>-55640</v>
      </c>
      <c r="J458" s="43">
        <f>SUMIF($A392:$A457,"&gt;0",J392:J457)</f>
        <v>211694.16666666663</v>
      </c>
      <c r="K458" s="43">
        <f>SUMIF($A392:$A457,"&gt;0",K392:K457)</f>
        <v>282055</v>
      </c>
      <c r="L458" s="43">
        <f>SUMIF($A392:$A457,"&gt;0",L392:L457)</f>
        <v>345495</v>
      </c>
      <c r="M458" s="43">
        <f>SUMIF($A392:$A457,"&gt;0",M392:M457)</f>
        <v>408435</v>
      </c>
      <c r="N458" s="33"/>
    </row>
    <row r="459" spans="1:14" s="26" customFormat="1" ht="12" customHeight="1">
      <c r="A459" s="32"/>
      <c r="B459" s="44"/>
      <c r="C459" s="42"/>
      <c r="D459" s="319"/>
      <c r="E459" s="42"/>
      <c r="F459" s="307"/>
      <c r="G459" s="323"/>
      <c r="H459" s="285"/>
      <c r="I459" s="203"/>
      <c r="J459" s="42"/>
      <c r="K459" s="42"/>
      <c r="L459" s="42"/>
      <c r="M459" s="42"/>
      <c r="N459" s="25"/>
    </row>
    <row r="460" spans="1:14" s="26" customFormat="1" ht="12" customHeight="1">
      <c r="A460" s="48" t="s">
        <v>159</v>
      </c>
      <c r="C460" s="42"/>
      <c r="D460" s="319"/>
      <c r="E460" s="42"/>
      <c r="F460" s="307"/>
      <c r="G460" s="323"/>
      <c r="H460" s="285"/>
      <c r="I460" s="203"/>
      <c r="J460" s="42"/>
      <c r="K460" s="42"/>
      <c r="L460" s="42"/>
      <c r="M460" s="42"/>
      <c r="N460" s="25"/>
    </row>
    <row r="461" spans="1:14" s="26" customFormat="1" ht="12" hidden="1" customHeight="1">
      <c r="A461" s="56" t="s">
        <v>560</v>
      </c>
      <c r="B461" s="41"/>
      <c r="C461" s="42"/>
      <c r="D461" s="319"/>
      <c r="E461" s="42"/>
      <c r="F461" s="307" t="str">
        <f>IFERROR(E461/G461,"")</f>
        <v/>
      </c>
      <c r="G461" s="323"/>
      <c r="H461" s="285"/>
      <c r="I461" s="203">
        <f t="shared" ref="I461" si="91">H461-G461</f>
        <v>0</v>
      </c>
      <c r="J461" s="42"/>
      <c r="K461" s="42"/>
      <c r="L461" s="42"/>
      <c r="M461" s="42"/>
      <c r="N461" s="25"/>
    </row>
    <row r="462" spans="1:14" s="26" customFormat="1" ht="12" hidden="1" customHeight="1">
      <c r="A462" s="56">
        <v>700</v>
      </c>
      <c r="B462" s="41" t="s">
        <v>346</v>
      </c>
      <c r="C462" s="42">
        <v>0</v>
      </c>
      <c r="D462" s="319">
        <v>0</v>
      </c>
      <c r="E462" s="42">
        <v>0</v>
      </c>
      <c r="F462" s="307" t="str">
        <f t="shared" ref="F462:F471" si="92">IFERROR(E462/G462,"")</f>
        <v/>
      </c>
      <c r="G462" s="323">
        <v>0</v>
      </c>
      <c r="H462" s="285">
        <v>0</v>
      </c>
      <c r="I462" s="339">
        <f t="shared" ref="I462:I471" si="93">H462-G462</f>
        <v>0</v>
      </c>
      <c r="J462" s="42">
        <v>0</v>
      </c>
      <c r="K462" s="42">
        <v>0</v>
      </c>
      <c r="L462" s="42">
        <v>0</v>
      </c>
      <c r="M462" s="42">
        <v>0</v>
      </c>
      <c r="N462" s="25"/>
    </row>
    <row r="463" spans="1:14" s="26" customFormat="1" ht="12" hidden="1" customHeight="1">
      <c r="A463" s="56">
        <v>710</v>
      </c>
      <c r="B463" s="41" t="s">
        <v>347</v>
      </c>
      <c r="C463" s="42">
        <v>0</v>
      </c>
      <c r="D463" s="319">
        <v>0</v>
      </c>
      <c r="E463" s="42">
        <v>0</v>
      </c>
      <c r="F463" s="307" t="str">
        <f t="shared" si="92"/>
        <v/>
      </c>
      <c r="G463" s="323">
        <v>0</v>
      </c>
      <c r="H463" s="285">
        <v>0</v>
      </c>
      <c r="I463" s="339">
        <f t="shared" si="93"/>
        <v>0</v>
      </c>
      <c r="J463" s="42">
        <v>0</v>
      </c>
      <c r="K463" s="42">
        <v>0</v>
      </c>
      <c r="L463" s="42">
        <v>0</v>
      </c>
      <c r="M463" s="42">
        <v>0</v>
      </c>
      <c r="N463" s="25"/>
    </row>
    <row r="464" spans="1:14" s="26" customFormat="1" ht="12" hidden="1" customHeight="1">
      <c r="A464" s="56">
        <v>720</v>
      </c>
      <c r="B464" s="41" t="s">
        <v>348</v>
      </c>
      <c r="C464" s="42">
        <v>0</v>
      </c>
      <c r="D464" s="319">
        <v>0</v>
      </c>
      <c r="E464" s="42">
        <v>0</v>
      </c>
      <c r="F464" s="307" t="str">
        <f t="shared" si="92"/>
        <v/>
      </c>
      <c r="G464" s="323">
        <v>0</v>
      </c>
      <c r="H464" s="285">
        <v>0</v>
      </c>
      <c r="I464" s="339">
        <f t="shared" si="93"/>
        <v>0</v>
      </c>
      <c r="J464" s="42">
        <v>0</v>
      </c>
      <c r="K464" s="42">
        <v>0</v>
      </c>
      <c r="L464" s="42">
        <v>0</v>
      </c>
      <c r="M464" s="42">
        <v>0</v>
      </c>
      <c r="N464" s="25"/>
    </row>
    <row r="465" spans="1:14" s="26" customFormat="1" ht="12" hidden="1" customHeight="1">
      <c r="A465" s="56">
        <v>730</v>
      </c>
      <c r="B465" s="41" t="s">
        <v>349</v>
      </c>
      <c r="C465" s="42">
        <v>0</v>
      </c>
      <c r="D465" s="319">
        <v>0</v>
      </c>
      <c r="E465" s="42">
        <v>0</v>
      </c>
      <c r="F465" s="307" t="str">
        <f t="shared" si="92"/>
        <v/>
      </c>
      <c r="G465" s="323">
        <v>0</v>
      </c>
      <c r="H465" s="285">
        <v>0</v>
      </c>
      <c r="I465" s="339">
        <f t="shared" si="93"/>
        <v>0</v>
      </c>
      <c r="J465" s="42">
        <v>0</v>
      </c>
      <c r="K465" s="42">
        <v>0</v>
      </c>
      <c r="L465" s="42">
        <v>0</v>
      </c>
      <c r="M465" s="42">
        <v>0</v>
      </c>
      <c r="N465" s="25"/>
    </row>
    <row r="466" spans="1:14" s="26" customFormat="1" ht="12" hidden="1" customHeight="1">
      <c r="A466" s="56">
        <v>732</v>
      </c>
      <c r="B466" s="41" t="s">
        <v>350</v>
      </c>
      <c r="C466" s="42">
        <v>0</v>
      </c>
      <c r="D466" s="319">
        <v>0</v>
      </c>
      <c r="E466" s="42">
        <v>0</v>
      </c>
      <c r="F466" s="307" t="str">
        <f t="shared" si="92"/>
        <v/>
      </c>
      <c r="G466" s="323">
        <v>0</v>
      </c>
      <c r="H466" s="285">
        <v>0</v>
      </c>
      <c r="I466" s="339">
        <f t="shared" si="93"/>
        <v>0</v>
      </c>
      <c r="J466" s="42">
        <v>0</v>
      </c>
      <c r="K466" s="42">
        <v>0</v>
      </c>
      <c r="L466" s="42">
        <v>0</v>
      </c>
      <c r="M466" s="42">
        <v>0</v>
      </c>
      <c r="N466" s="25"/>
    </row>
    <row r="467" spans="1:14" s="26" customFormat="1" ht="12" hidden="1" customHeight="1">
      <c r="A467" s="56">
        <v>733</v>
      </c>
      <c r="B467" s="41" t="s">
        <v>351</v>
      </c>
      <c r="C467" s="42">
        <v>0</v>
      </c>
      <c r="D467" s="319">
        <v>0</v>
      </c>
      <c r="E467" s="42">
        <v>0</v>
      </c>
      <c r="F467" s="307" t="str">
        <f t="shared" si="92"/>
        <v/>
      </c>
      <c r="G467" s="323">
        <v>0</v>
      </c>
      <c r="H467" s="285">
        <v>0</v>
      </c>
      <c r="I467" s="339">
        <f t="shared" si="93"/>
        <v>0</v>
      </c>
      <c r="J467" s="42">
        <v>0</v>
      </c>
      <c r="K467" s="42">
        <v>0</v>
      </c>
      <c r="L467" s="42">
        <v>0</v>
      </c>
      <c r="M467" s="42">
        <v>0</v>
      </c>
      <c r="N467" s="25"/>
    </row>
    <row r="468" spans="1:14" s="26" customFormat="1" ht="12" hidden="1" customHeight="1">
      <c r="A468" s="56">
        <v>734</v>
      </c>
      <c r="B468" s="41" t="s">
        <v>352</v>
      </c>
      <c r="C468" s="42">
        <v>0</v>
      </c>
      <c r="D468" s="319">
        <v>0</v>
      </c>
      <c r="E468" s="42">
        <v>0</v>
      </c>
      <c r="F468" s="307" t="str">
        <f t="shared" si="92"/>
        <v/>
      </c>
      <c r="G468" s="323">
        <v>0</v>
      </c>
      <c r="H468" s="285">
        <v>0</v>
      </c>
      <c r="I468" s="339">
        <f t="shared" si="93"/>
        <v>0</v>
      </c>
      <c r="J468" s="42">
        <v>0</v>
      </c>
      <c r="K468" s="42">
        <v>0</v>
      </c>
      <c r="L468" s="42">
        <v>0</v>
      </c>
      <c r="M468" s="42">
        <v>0</v>
      </c>
      <c r="N468" s="25"/>
    </row>
    <row r="469" spans="1:14" s="26" customFormat="1" ht="12" hidden="1" customHeight="1">
      <c r="A469" s="56">
        <v>735</v>
      </c>
      <c r="B469" s="41" t="s">
        <v>353</v>
      </c>
      <c r="C469" s="42">
        <v>0</v>
      </c>
      <c r="D469" s="319">
        <v>0</v>
      </c>
      <c r="E469" s="42">
        <v>0</v>
      </c>
      <c r="F469" s="307" t="str">
        <f t="shared" si="92"/>
        <v/>
      </c>
      <c r="G469" s="323">
        <v>0</v>
      </c>
      <c r="H469" s="285">
        <v>0</v>
      </c>
      <c r="I469" s="339">
        <f t="shared" si="93"/>
        <v>0</v>
      </c>
      <c r="J469" s="42">
        <v>0</v>
      </c>
      <c r="K469" s="42">
        <v>0</v>
      </c>
      <c r="L469" s="42">
        <v>0</v>
      </c>
      <c r="M469" s="42">
        <v>0</v>
      </c>
      <c r="N469" s="25"/>
    </row>
    <row r="470" spans="1:14" s="26" customFormat="1" ht="12" hidden="1" customHeight="1">
      <c r="A470" s="56">
        <v>739</v>
      </c>
      <c r="B470" s="41" t="s">
        <v>354</v>
      </c>
      <c r="C470" s="42">
        <v>0</v>
      </c>
      <c r="D470" s="319">
        <v>0</v>
      </c>
      <c r="E470" s="42">
        <v>0</v>
      </c>
      <c r="F470" s="307" t="str">
        <f t="shared" si="92"/>
        <v/>
      </c>
      <c r="G470" s="323">
        <v>0</v>
      </c>
      <c r="H470" s="285">
        <v>0</v>
      </c>
      <c r="I470" s="339">
        <f t="shared" si="93"/>
        <v>0</v>
      </c>
      <c r="J470" s="42">
        <v>0</v>
      </c>
      <c r="K470" s="42">
        <v>0</v>
      </c>
      <c r="L470" s="42">
        <v>0</v>
      </c>
      <c r="M470" s="42">
        <v>0</v>
      </c>
      <c r="N470" s="25"/>
    </row>
    <row r="471" spans="1:14" s="26" customFormat="1" ht="12" customHeight="1">
      <c r="A471" s="56">
        <v>790</v>
      </c>
      <c r="B471" s="41" t="s">
        <v>355</v>
      </c>
      <c r="C471" s="42">
        <v>0</v>
      </c>
      <c r="D471" s="319">
        <v>0</v>
      </c>
      <c r="E471" s="42">
        <v>0</v>
      </c>
      <c r="F471" s="307" t="str">
        <f t="shared" si="92"/>
        <v/>
      </c>
      <c r="G471" s="323">
        <v>0</v>
      </c>
      <c r="H471" s="285">
        <v>4166.6666666666697</v>
      </c>
      <c r="I471" s="339">
        <f t="shared" si="93"/>
        <v>4166.6666666666697</v>
      </c>
      <c r="J471" s="42">
        <v>8333.3333333333303</v>
      </c>
      <c r="K471" s="42">
        <v>8333.3333333333303</v>
      </c>
      <c r="L471" s="42">
        <v>8333.3333333333303</v>
      </c>
      <c r="M471" s="42">
        <v>8333.3333333333303</v>
      </c>
      <c r="N471" s="404" t="s">
        <v>593</v>
      </c>
    </row>
    <row r="472" spans="1:14" s="26" customFormat="1" ht="12" hidden="1" customHeight="1">
      <c r="A472" s="56"/>
      <c r="B472" s="41"/>
      <c r="C472" s="42"/>
      <c r="D472" s="319"/>
      <c r="E472" s="42"/>
      <c r="F472" s="307"/>
      <c r="G472" s="323"/>
      <c r="H472" s="285"/>
      <c r="I472" s="203"/>
      <c r="J472" s="42"/>
      <c r="K472" s="42"/>
      <c r="L472" s="42"/>
      <c r="M472" s="42"/>
      <c r="N472" s="25"/>
    </row>
    <row r="473" spans="1:14" s="27" customFormat="1" ht="12" customHeight="1">
      <c r="A473" s="32"/>
      <c r="B473" s="48" t="s">
        <v>573</v>
      </c>
      <c r="C473" s="43">
        <f>SUM(C461:C472)</f>
        <v>0</v>
      </c>
      <c r="D473" s="297">
        <f>SUM(D461:D472)</f>
        <v>0</v>
      </c>
      <c r="E473" s="43">
        <f>SUMIF($A461:$A472,"&gt;0",E461:E472)</f>
        <v>0</v>
      </c>
      <c r="F473" s="322" t="str">
        <f>IFERROR(E473/G473,"")</f>
        <v/>
      </c>
      <c r="G473" s="43">
        <f>SUMIF($A461:$A472,"&gt;0",G461:G472)</f>
        <v>0</v>
      </c>
      <c r="H473" s="286">
        <f>SUMIF($A461:$A472,"&gt;0",H461:H472)</f>
        <v>4166.6666666666697</v>
      </c>
      <c r="I473" s="204">
        <f t="shared" ref="I473" si="94">H473-G473</f>
        <v>4166.6666666666697</v>
      </c>
      <c r="J473" s="43">
        <f>SUMIF($A461:$A472,"&gt;0",J461:J472)</f>
        <v>8333.3333333333303</v>
      </c>
      <c r="K473" s="43">
        <f>SUMIF($A461:$A472,"&gt;0",K461:K472)</f>
        <v>8333.3333333333303</v>
      </c>
      <c r="L473" s="43">
        <f>SUMIF($A461:$A472,"&gt;0",L461:L472)</f>
        <v>8333.3333333333303</v>
      </c>
      <c r="M473" s="43">
        <f>SUMIF($A461:$A472,"&gt;0",M461:M472)</f>
        <v>8333.3333333333303</v>
      </c>
      <c r="N473" s="33"/>
    </row>
    <row r="474" spans="1:14" s="26" customFormat="1" ht="12" customHeight="1">
      <c r="A474" s="32"/>
      <c r="B474" s="44"/>
      <c r="C474" s="42"/>
      <c r="D474" s="319"/>
      <c r="E474" s="42"/>
      <c r="F474" s="307"/>
      <c r="G474" s="323"/>
      <c r="H474" s="285"/>
      <c r="I474" s="203"/>
      <c r="J474" s="42"/>
      <c r="K474" s="42"/>
      <c r="L474" s="42"/>
      <c r="M474" s="42"/>
      <c r="N474" s="25"/>
    </row>
    <row r="475" spans="1:14" s="26" customFormat="1" ht="12" customHeight="1">
      <c r="A475" s="48" t="s">
        <v>150</v>
      </c>
      <c r="C475" s="42"/>
      <c r="D475" s="319"/>
      <c r="E475" s="42"/>
      <c r="F475" s="307"/>
      <c r="G475" s="323"/>
      <c r="H475" s="285"/>
      <c r="I475" s="203"/>
      <c r="J475" s="42"/>
      <c r="K475" s="42"/>
      <c r="L475" s="42"/>
      <c r="M475" s="42"/>
      <c r="N475" s="25"/>
    </row>
    <row r="476" spans="1:14" s="26" customFormat="1" ht="12" hidden="1" customHeight="1">
      <c r="A476" s="56" t="s">
        <v>560</v>
      </c>
      <c r="B476" s="41"/>
      <c r="C476" s="42">
        <v>0</v>
      </c>
      <c r="D476" s="319">
        <v>0</v>
      </c>
      <c r="E476" s="42">
        <v>0</v>
      </c>
      <c r="F476" s="307" t="str">
        <f>IFERROR(E476/G476,"")</f>
        <v/>
      </c>
      <c r="G476" s="323">
        <v>0</v>
      </c>
      <c r="H476" s="285">
        <v>0</v>
      </c>
      <c r="I476" s="203"/>
      <c r="J476" s="42">
        <v>0</v>
      </c>
      <c r="K476" s="42">
        <v>0</v>
      </c>
      <c r="L476" s="42">
        <v>0</v>
      </c>
      <c r="M476" s="42">
        <v>0</v>
      </c>
      <c r="N476" s="25"/>
    </row>
    <row r="477" spans="1:14" s="26" customFormat="1" ht="12" hidden="1" customHeight="1">
      <c r="A477" s="56">
        <v>800</v>
      </c>
      <c r="B477" s="41" t="s">
        <v>150</v>
      </c>
      <c r="C477" s="42">
        <v>0</v>
      </c>
      <c r="D477" s="319">
        <v>0</v>
      </c>
      <c r="E477" s="42">
        <v>0</v>
      </c>
      <c r="F477" s="307" t="str">
        <f t="shared" ref="F477:F491" si="95">IFERROR(E477/G477,"")</f>
        <v/>
      </c>
      <c r="G477" s="323">
        <v>0</v>
      </c>
      <c r="H477" s="285">
        <v>0</v>
      </c>
      <c r="I477" s="339"/>
      <c r="J477" s="42">
        <v>0</v>
      </c>
      <c r="K477" s="42">
        <v>0</v>
      </c>
      <c r="L477" s="42">
        <v>0</v>
      </c>
      <c r="M477" s="42">
        <v>0</v>
      </c>
      <c r="N477" s="25"/>
    </row>
    <row r="478" spans="1:14" s="26" customFormat="1" ht="12" customHeight="1">
      <c r="A478" s="56">
        <v>810</v>
      </c>
      <c r="B478" s="41" t="s">
        <v>356</v>
      </c>
      <c r="C478" s="42">
        <v>0</v>
      </c>
      <c r="D478" s="319">
        <v>0</v>
      </c>
      <c r="E478" s="42">
        <v>0</v>
      </c>
      <c r="F478" s="307">
        <f t="shared" si="95"/>
        <v>0</v>
      </c>
      <c r="G478" s="323">
        <v>250</v>
      </c>
      <c r="H478" s="285">
        <v>250</v>
      </c>
      <c r="I478" s="339"/>
      <c r="J478" s="42">
        <v>250</v>
      </c>
      <c r="K478" s="42">
        <v>250</v>
      </c>
      <c r="L478" s="42">
        <v>250</v>
      </c>
      <c r="M478" s="42">
        <v>250</v>
      </c>
      <c r="N478" s="25" t="s">
        <v>411</v>
      </c>
    </row>
    <row r="479" spans="1:14" s="26" customFormat="1" ht="12" customHeight="1">
      <c r="A479" s="273"/>
      <c r="B479" s="274" t="s">
        <v>538</v>
      </c>
      <c r="C479" s="337"/>
      <c r="D479" s="341"/>
      <c r="E479" s="346"/>
      <c r="F479" s="324"/>
      <c r="G479" s="339">
        <v>250</v>
      </c>
      <c r="H479" s="340">
        <v>250</v>
      </c>
      <c r="I479" s="339">
        <f t="shared" ref="I479:I480" si="96">H479-G479</f>
        <v>0</v>
      </c>
      <c r="J479" s="339">
        <v>250</v>
      </c>
      <c r="K479" s="339">
        <v>250</v>
      </c>
      <c r="L479" s="339">
        <v>250</v>
      </c>
      <c r="M479" s="339">
        <v>250</v>
      </c>
      <c r="N479" s="25"/>
    </row>
    <row r="480" spans="1:14" s="389" customFormat="1" ht="12" hidden="1" customHeight="1">
      <c r="A480" s="390"/>
      <c r="B480" s="391"/>
      <c r="C480" s="392"/>
      <c r="D480" s="393"/>
      <c r="E480" s="394"/>
      <c r="F480" s="395"/>
      <c r="G480" s="396"/>
      <c r="H480" s="397"/>
      <c r="I480" s="396">
        <f t="shared" si="96"/>
        <v>0</v>
      </c>
      <c r="J480" s="396"/>
      <c r="K480" s="396"/>
      <c r="L480" s="396"/>
      <c r="M480" s="396"/>
      <c r="N480" s="398"/>
    </row>
    <row r="481" spans="1:14" s="26" customFormat="1" ht="12" hidden="1" customHeight="1">
      <c r="A481" s="56">
        <v>830</v>
      </c>
      <c r="B481" s="41" t="s">
        <v>357</v>
      </c>
      <c r="C481" s="42">
        <v>0</v>
      </c>
      <c r="D481" s="319">
        <v>0</v>
      </c>
      <c r="E481" s="42">
        <v>0</v>
      </c>
      <c r="F481" s="307" t="str">
        <f t="shared" si="95"/>
        <v/>
      </c>
      <c r="G481" s="323">
        <v>0</v>
      </c>
      <c r="H481" s="285">
        <v>0</v>
      </c>
      <c r="I481" s="339"/>
      <c r="J481" s="42">
        <v>0</v>
      </c>
      <c r="K481" s="42">
        <v>0</v>
      </c>
      <c r="L481" s="42">
        <v>0</v>
      </c>
      <c r="M481" s="42">
        <v>0</v>
      </c>
      <c r="N481" s="25"/>
    </row>
    <row r="482" spans="1:14" s="26" customFormat="1" ht="12" customHeight="1">
      <c r="A482" s="56">
        <v>832</v>
      </c>
      <c r="B482" s="41" t="s">
        <v>358</v>
      </c>
      <c r="C482" s="42">
        <v>0</v>
      </c>
      <c r="D482" s="319">
        <v>0</v>
      </c>
      <c r="E482" s="42">
        <v>0</v>
      </c>
      <c r="F482" s="307" t="str">
        <f t="shared" si="95"/>
        <v/>
      </c>
      <c r="G482" s="323">
        <v>0</v>
      </c>
      <c r="H482" s="285">
        <v>25000</v>
      </c>
      <c r="I482" s="339"/>
      <c r="J482" s="42">
        <v>20000</v>
      </c>
      <c r="K482" s="42">
        <v>15000</v>
      </c>
      <c r="L482" s="42">
        <v>15000</v>
      </c>
      <c r="M482" s="42">
        <v>15000</v>
      </c>
      <c r="N482" s="404" t="s">
        <v>594</v>
      </c>
    </row>
    <row r="483" spans="1:14" s="26" customFormat="1" ht="12" hidden="1" customHeight="1">
      <c r="A483" s="56">
        <v>832.1</v>
      </c>
      <c r="B483" s="41" t="s">
        <v>359</v>
      </c>
      <c r="C483" s="42">
        <v>0</v>
      </c>
      <c r="D483" s="319">
        <v>0</v>
      </c>
      <c r="E483" s="42">
        <v>0</v>
      </c>
      <c r="F483" s="307" t="str">
        <f t="shared" si="95"/>
        <v/>
      </c>
      <c r="G483" s="323">
        <v>0</v>
      </c>
      <c r="H483" s="285">
        <v>0</v>
      </c>
      <c r="I483" s="339"/>
      <c r="J483" s="42">
        <v>0</v>
      </c>
      <c r="K483" s="42">
        <v>0</v>
      </c>
      <c r="L483" s="42">
        <v>0</v>
      </c>
      <c r="M483" s="42">
        <v>0</v>
      </c>
      <c r="N483" s="25"/>
    </row>
    <row r="484" spans="1:14" s="26" customFormat="1" ht="12" hidden="1" customHeight="1">
      <c r="A484" s="56">
        <v>832.2</v>
      </c>
      <c r="B484" s="41" t="s">
        <v>360</v>
      </c>
      <c r="C484" s="42">
        <v>0</v>
      </c>
      <c r="D484" s="319">
        <v>0</v>
      </c>
      <c r="E484" s="42">
        <v>0</v>
      </c>
      <c r="F484" s="307" t="str">
        <f t="shared" si="95"/>
        <v/>
      </c>
      <c r="G484" s="323">
        <v>0</v>
      </c>
      <c r="H484" s="285">
        <v>0</v>
      </c>
      <c r="I484" s="339"/>
      <c r="J484" s="42">
        <v>0</v>
      </c>
      <c r="K484" s="42">
        <v>0</v>
      </c>
      <c r="L484" s="42">
        <v>0</v>
      </c>
      <c r="M484" s="42">
        <v>0</v>
      </c>
      <c r="N484" s="25"/>
    </row>
    <row r="485" spans="1:14" s="26" customFormat="1" ht="12" hidden="1" customHeight="1">
      <c r="A485" s="56">
        <v>890</v>
      </c>
      <c r="B485" s="41" t="s">
        <v>361</v>
      </c>
      <c r="C485" s="42">
        <v>0</v>
      </c>
      <c r="D485" s="319">
        <v>0</v>
      </c>
      <c r="E485" s="42">
        <v>0</v>
      </c>
      <c r="F485" s="307" t="str">
        <f t="shared" si="95"/>
        <v/>
      </c>
      <c r="G485" s="323">
        <v>0</v>
      </c>
      <c r="H485" s="285">
        <v>0</v>
      </c>
      <c r="I485" s="339"/>
      <c r="J485" s="42">
        <v>0</v>
      </c>
      <c r="K485" s="42">
        <v>0</v>
      </c>
      <c r="L485" s="42">
        <v>0</v>
      </c>
      <c r="M485" s="42">
        <v>0</v>
      </c>
      <c r="N485" s="25"/>
    </row>
    <row r="486" spans="1:14" s="26" customFormat="1" ht="12" hidden="1" customHeight="1">
      <c r="A486" s="56">
        <v>890.1</v>
      </c>
      <c r="B486" s="41" t="s">
        <v>362</v>
      </c>
      <c r="C486" s="42">
        <v>0</v>
      </c>
      <c r="D486" s="319">
        <v>0</v>
      </c>
      <c r="E486" s="42">
        <v>0</v>
      </c>
      <c r="F486" s="307" t="str">
        <f t="shared" si="95"/>
        <v/>
      </c>
      <c r="G486" s="323">
        <v>0</v>
      </c>
      <c r="H486" s="285">
        <v>0</v>
      </c>
      <c r="I486" s="339"/>
      <c r="J486" s="42">
        <v>0</v>
      </c>
      <c r="K486" s="42">
        <v>0</v>
      </c>
      <c r="L486" s="42">
        <v>0</v>
      </c>
      <c r="M486" s="42">
        <v>0</v>
      </c>
      <c r="N486" s="25"/>
    </row>
    <row r="487" spans="1:14" s="26" customFormat="1" ht="12" hidden="1" customHeight="1">
      <c r="A487" s="56">
        <v>892</v>
      </c>
      <c r="B487" s="41" t="s">
        <v>363</v>
      </c>
      <c r="C487" s="42">
        <v>0</v>
      </c>
      <c r="D487" s="319">
        <v>0</v>
      </c>
      <c r="E487" s="42">
        <v>0</v>
      </c>
      <c r="F487" s="307" t="str">
        <f t="shared" si="95"/>
        <v/>
      </c>
      <c r="G487" s="323">
        <v>0</v>
      </c>
      <c r="H487" s="285">
        <v>0</v>
      </c>
      <c r="I487" s="339"/>
      <c r="J487" s="42">
        <v>0</v>
      </c>
      <c r="K487" s="42">
        <v>0</v>
      </c>
      <c r="L487" s="42">
        <v>0</v>
      </c>
      <c r="M487" s="42">
        <v>0</v>
      </c>
      <c r="N487" s="25"/>
    </row>
    <row r="488" spans="1:14" s="26" customFormat="1" ht="12" hidden="1" customHeight="1">
      <c r="A488" s="56">
        <v>893</v>
      </c>
      <c r="B488" s="41" t="s">
        <v>364</v>
      </c>
      <c r="C488" s="42">
        <v>0</v>
      </c>
      <c r="D488" s="319">
        <v>0</v>
      </c>
      <c r="E488" s="42">
        <v>0</v>
      </c>
      <c r="F488" s="307" t="str">
        <f t="shared" si="95"/>
        <v/>
      </c>
      <c r="G488" s="323">
        <v>0</v>
      </c>
      <c r="H488" s="285">
        <v>0</v>
      </c>
      <c r="I488" s="339"/>
      <c r="J488" s="42">
        <v>0</v>
      </c>
      <c r="K488" s="42">
        <v>0</v>
      </c>
      <c r="L488" s="42">
        <v>0</v>
      </c>
      <c r="M488" s="42">
        <v>0</v>
      </c>
      <c r="N488" s="25"/>
    </row>
    <row r="489" spans="1:14" s="26" customFormat="1" ht="12" hidden="1" customHeight="1">
      <c r="A489" s="56">
        <v>894</v>
      </c>
      <c r="B489" s="41" t="s">
        <v>365</v>
      </c>
      <c r="C489" s="42">
        <v>0</v>
      </c>
      <c r="D489" s="319">
        <v>0</v>
      </c>
      <c r="E489" s="42">
        <v>0</v>
      </c>
      <c r="F489" s="307" t="str">
        <f t="shared" si="95"/>
        <v/>
      </c>
      <c r="G489" s="323">
        <v>0</v>
      </c>
      <c r="H489" s="285">
        <v>0</v>
      </c>
      <c r="I489" s="339"/>
      <c r="J489" s="42">
        <v>0</v>
      </c>
      <c r="K489" s="42">
        <v>0</v>
      </c>
      <c r="L489" s="42">
        <v>0</v>
      </c>
      <c r="M489" s="42">
        <v>0</v>
      </c>
      <c r="N489" s="25"/>
    </row>
    <row r="490" spans="1:14" s="26" customFormat="1" ht="12" hidden="1" customHeight="1">
      <c r="A490" s="56">
        <v>898</v>
      </c>
      <c r="B490" s="41" t="s">
        <v>366</v>
      </c>
      <c r="C490" s="42">
        <v>0</v>
      </c>
      <c r="D490" s="319">
        <v>0</v>
      </c>
      <c r="E490" s="42">
        <v>29.98</v>
      </c>
      <c r="F490" s="307" t="str">
        <f t="shared" si="95"/>
        <v/>
      </c>
      <c r="G490" s="323"/>
      <c r="H490" s="285"/>
      <c r="I490" s="339"/>
      <c r="J490" s="42"/>
      <c r="K490" s="42"/>
      <c r="L490" s="42"/>
      <c r="M490" s="42"/>
      <c r="N490" s="25"/>
    </row>
    <row r="491" spans="1:14" s="26" customFormat="1" ht="12" hidden="1" customHeight="1">
      <c r="A491" s="56">
        <v>899</v>
      </c>
      <c r="B491" s="41" t="s">
        <v>367</v>
      </c>
      <c r="C491" s="42">
        <v>0</v>
      </c>
      <c r="D491" s="319">
        <v>144.16</v>
      </c>
      <c r="E491" s="42">
        <v>0</v>
      </c>
      <c r="F491" s="307" t="str">
        <f t="shared" si="95"/>
        <v/>
      </c>
      <c r="G491" s="323">
        <v>0</v>
      </c>
      <c r="H491" s="285">
        <v>0</v>
      </c>
      <c r="I491" s="339"/>
      <c r="J491" s="42">
        <v>0</v>
      </c>
      <c r="K491" s="42">
        <v>0</v>
      </c>
      <c r="L491" s="42">
        <v>0</v>
      </c>
      <c r="M491" s="42">
        <v>0</v>
      </c>
      <c r="N491" s="25"/>
    </row>
    <row r="492" spans="1:14" s="26" customFormat="1" ht="12" hidden="1" customHeight="1">
      <c r="A492" s="56"/>
      <c r="B492" s="41"/>
      <c r="C492" s="42"/>
      <c r="D492" s="319"/>
      <c r="E492" s="42"/>
      <c r="F492" s="307"/>
      <c r="G492" s="323"/>
      <c r="H492" s="285"/>
      <c r="I492" s="203"/>
      <c r="J492" s="42"/>
      <c r="K492" s="42"/>
      <c r="L492" s="42"/>
      <c r="M492" s="42"/>
      <c r="N492" s="25"/>
    </row>
    <row r="493" spans="1:14" s="27" customFormat="1" ht="12" customHeight="1">
      <c r="A493" s="32"/>
      <c r="B493" s="48" t="s">
        <v>574</v>
      </c>
      <c r="C493" s="43">
        <f>SUM(C476:C492)</f>
        <v>0</v>
      </c>
      <c r="D493" s="297">
        <f>SUM(D476:D492)</f>
        <v>144.16</v>
      </c>
      <c r="E493" s="43">
        <f>SUMIF($A476:$A492,"&gt;0",E476:E492)</f>
        <v>29.98</v>
      </c>
      <c r="F493" s="322">
        <f>IFERROR(E493/G493,"")</f>
        <v>0.11992</v>
      </c>
      <c r="G493" s="43">
        <f>SUMIF($A476:$A492,"&gt;0",G476:G492)</f>
        <v>250</v>
      </c>
      <c r="H493" s="286">
        <f>SUMIF($A476:$A492,"&gt;0",H476:H492)</f>
        <v>25250</v>
      </c>
      <c r="I493" s="204">
        <f t="shared" ref="I493" si="97">H493-G493</f>
        <v>25000</v>
      </c>
      <c r="J493" s="43">
        <f>SUMIF($A476:$A492,"&gt;0",J476:J492)</f>
        <v>20250</v>
      </c>
      <c r="K493" s="43">
        <f>SUMIF($A476:$A492,"&gt;0",K476:K492)</f>
        <v>15250</v>
      </c>
      <c r="L493" s="43">
        <f>SUMIF($A476:$A492,"&gt;0",L476:L492)</f>
        <v>15250</v>
      </c>
      <c r="M493" s="43">
        <f>SUMIF($A476:$A492,"&gt;0",M476:M492)</f>
        <v>15250</v>
      </c>
      <c r="N493" s="33"/>
    </row>
    <row r="494" spans="1:14" s="26" customFormat="1" ht="12" customHeight="1">
      <c r="A494" s="32"/>
      <c r="B494" s="44"/>
      <c r="C494" s="42"/>
      <c r="D494" s="319"/>
      <c r="E494" s="42"/>
      <c r="F494" s="307"/>
      <c r="G494" s="323"/>
      <c r="H494" s="285"/>
      <c r="I494" s="203"/>
      <c r="J494" s="42"/>
      <c r="K494" s="42"/>
      <c r="L494" s="42"/>
      <c r="M494" s="42"/>
      <c r="N494" s="25"/>
    </row>
    <row r="495" spans="1:14" s="26" customFormat="1" ht="12" customHeight="1">
      <c r="A495" s="48" t="s">
        <v>151</v>
      </c>
      <c r="C495" s="42"/>
      <c r="D495" s="319"/>
      <c r="E495" s="42"/>
      <c r="F495" s="307"/>
      <c r="G495" s="323"/>
      <c r="H495" s="285"/>
      <c r="I495" s="203"/>
      <c r="J495" s="42"/>
      <c r="K495" s="42"/>
      <c r="L495" s="42"/>
      <c r="M495" s="42"/>
      <c r="N495" s="25"/>
    </row>
    <row r="496" spans="1:14" s="26" customFormat="1" ht="12" hidden="1" customHeight="1">
      <c r="A496" s="56" t="s">
        <v>560</v>
      </c>
      <c r="B496" s="41"/>
      <c r="C496" s="42">
        <v>0</v>
      </c>
      <c r="D496" s="319">
        <v>0</v>
      </c>
      <c r="E496" s="42">
        <v>0</v>
      </c>
      <c r="F496" s="307" t="str">
        <f>IFERROR(E496/G496,"")</f>
        <v/>
      </c>
      <c r="G496" s="323">
        <v>0</v>
      </c>
      <c r="H496" s="285">
        <v>0</v>
      </c>
      <c r="I496" s="203"/>
      <c r="J496" s="42">
        <v>0</v>
      </c>
      <c r="K496" s="42">
        <v>0</v>
      </c>
      <c r="L496" s="42">
        <v>0</v>
      </c>
      <c r="M496" s="42">
        <v>0</v>
      </c>
      <c r="N496" s="25"/>
    </row>
    <row r="497" spans="1:14" s="26" customFormat="1" ht="12" hidden="1" customHeight="1">
      <c r="A497" s="56">
        <v>900</v>
      </c>
      <c r="B497" s="41" t="s">
        <v>151</v>
      </c>
      <c r="C497" s="42">
        <v>0</v>
      </c>
      <c r="D497" s="319">
        <v>0</v>
      </c>
      <c r="E497" s="42">
        <v>0</v>
      </c>
      <c r="F497" s="307" t="str">
        <f t="shared" ref="F497:F500" si="98">IFERROR(E497/G497,"")</f>
        <v/>
      </c>
      <c r="G497" s="323">
        <v>0</v>
      </c>
      <c r="H497" s="285">
        <v>0</v>
      </c>
      <c r="I497" s="339"/>
      <c r="J497" s="42">
        <v>0</v>
      </c>
      <c r="K497" s="42">
        <v>0</v>
      </c>
      <c r="L497" s="42">
        <v>0</v>
      </c>
      <c r="M497" s="42">
        <v>0</v>
      </c>
      <c r="N497" s="25"/>
    </row>
    <row r="498" spans="1:14" s="26" customFormat="1" ht="12" hidden="1" customHeight="1">
      <c r="A498" s="56">
        <v>910</v>
      </c>
      <c r="B498" s="41" t="s">
        <v>368</v>
      </c>
      <c r="C498" s="42">
        <v>0</v>
      </c>
      <c r="D498" s="319">
        <v>0</v>
      </c>
      <c r="E498" s="42">
        <v>0</v>
      </c>
      <c r="F498" s="307" t="str">
        <f t="shared" si="98"/>
        <v/>
      </c>
      <c r="G498" s="323">
        <v>0</v>
      </c>
      <c r="H498" s="285">
        <v>0</v>
      </c>
      <c r="I498" s="339"/>
      <c r="J498" s="42">
        <v>0</v>
      </c>
      <c r="K498" s="42">
        <v>0</v>
      </c>
      <c r="L498" s="42">
        <v>0</v>
      </c>
      <c r="M498" s="42">
        <v>0</v>
      </c>
      <c r="N498" s="25"/>
    </row>
    <row r="499" spans="1:14" s="26" customFormat="1" ht="12" hidden="1" customHeight="1">
      <c r="A499" s="56">
        <v>940</v>
      </c>
      <c r="B499" s="41" t="s">
        <v>369</v>
      </c>
      <c r="C499" s="42">
        <v>0</v>
      </c>
      <c r="D499" s="319">
        <v>0</v>
      </c>
      <c r="E499" s="42">
        <v>0</v>
      </c>
      <c r="F499" s="307" t="str">
        <f t="shared" si="98"/>
        <v/>
      </c>
      <c r="G499" s="323">
        <v>0</v>
      </c>
      <c r="H499" s="285">
        <v>0</v>
      </c>
      <c r="I499" s="339"/>
      <c r="J499" s="42">
        <v>0</v>
      </c>
      <c r="K499" s="42">
        <v>0</v>
      </c>
      <c r="L499" s="42">
        <v>0</v>
      </c>
      <c r="M499" s="42">
        <v>0</v>
      </c>
      <c r="N499" s="25"/>
    </row>
    <row r="500" spans="1:14" s="26" customFormat="1" ht="12" hidden="1" customHeight="1">
      <c r="A500" s="56">
        <v>999.1</v>
      </c>
      <c r="B500" s="41" t="s">
        <v>370</v>
      </c>
      <c r="C500" s="42">
        <v>0</v>
      </c>
      <c r="D500" s="319">
        <v>0</v>
      </c>
      <c r="E500" s="42">
        <v>0</v>
      </c>
      <c r="F500" s="307" t="str">
        <f t="shared" si="98"/>
        <v/>
      </c>
      <c r="G500" s="323">
        <v>0</v>
      </c>
      <c r="H500" s="285">
        <v>0</v>
      </c>
      <c r="I500" s="339"/>
      <c r="J500" s="42">
        <v>0</v>
      </c>
      <c r="K500" s="42">
        <v>0</v>
      </c>
      <c r="L500" s="42">
        <v>0</v>
      </c>
      <c r="M500" s="42">
        <v>0</v>
      </c>
      <c r="N500" s="25"/>
    </row>
    <row r="501" spans="1:14" s="26" customFormat="1" ht="12" hidden="1" customHeight="1">
      <c r="A501" s="56"/>
      <c r="B501" s="41"/>
      <c r="C501" s="42"/>
      <c r="D501" s="319"/>
      <c r="E501" s="42"/>
      <c r="F501" s="307"/>
      <c r="G501" s="323"/>
      <c r="H501" s="285"/>
      <c r="I501" s="203"/>
      <c r="J501" s="42"/>
      <c r="K501" s="42"/>
      <c r="L501" s="42"/>
      <c r="M501" s="42"/>
      <c r="N501" s="25"/>
    </row>
    <row r="502" spans="1:14" s="27" customFormat="1" ht="12" customHeight="1">
      <c r="A502" s="32"/>
      <c r="B502" s="48" t="s">
        <v>575</v>
      </c>
      <c r="C502" s="43">
        <f>SUM(C496:C501)</f>
        <v>0</v>
      </c>
      <c r="D502" s="297">
        <f>SUM(D496:D501)</f>
        <v>0</v>
      </c>
      <c r="E502" s="43">
        <f>SUMIF($A496:$A501,"&gt;0",E496:E501)</f>
        <v>0</v>
      </c>
      <c r="F502" s="322" t="str">
        <f>IFERROR(E502/G502,"")</f>
        <v/>
      </c>
      <c r="G502" s="43">
        <f>SUMIF($A496:$A501,"&gt;0",G496:G501)</f>
        <v>0</v>
      </c>
      <c r="H502" s="286">
        <f>SUMIF($A496:$A501,"&gt;0",H496:H501)</f>
        <v>0</v>
      </c>
      <c r="I502" s="204">
        <f t="shared" ref="I502" si="99">H502-G502</f>
        <v>0</v>
      </c>
      <c r="J502" s="43">
        <f>SUMIF($A496:$A501,"&gt;0",J496:J501)</f>
        <v>0</v>
      </c>
      <c r="K502" s="43">
        <f>SUMIF($A496:$A501,"&gt;0",K496:K501)</f>
        <v>0</v>
      </c>
      <c r="L502" s="43">
        <f>SUMIF($A496:$A501,"&gt;0",L496:L501)</f>
        <v>0</v>
      </c>
      <c r="M502" s="43">
        <f>SUMIF($A496:$A501,"&gt;0",M496:M501)</f>
        <v>0</v>
      </c>
      <c r="N502" s="33"/>
    </row>
    <row r="503" spans="1:14" s="26" customFormat="1" ht="12" customHeight="1">
      <c r="A503" s="32"/>
      <c r="B503" s="44"/>
      <c r="C503" s="42"/>
      <c r="D503" s="319"/>
      <c r="E503" s="42"/>
      <c r="F503" s="307"/>
      <c r="G503" s="323"/>
      <c r="H503" s="285"/>
      <c r="I503" s="203"/>
      <c r="J503" s="42"/>
      <c r="K503" s="42"/>
      <c r="L503" s="42"/>
      <c r="M503" s="42"/>
      <c r="N503" s="25"/>
    </row>
    <row r="504" spans="1:14" s="27" customFormat="1" ht="12" customHeight="1">
      <c r="A504" s="49" t="s">
        <v>28</v>
      </c>
      <c r="B504" s="44"/>
      <c r="C504" s="43">
        <f>C241+C257+C310+C334+C389+C458+C473+C493+C502</f>
        <v>0</v>
      </c>
      <c r="D504" s="297">
        <f>D241+D257+D310+D334+D389+D458+D473+D493+D502</f>
        <v>82641.240000000005</v>
      </c>
      <c r="E504" s="43">
        <f>E241+E257+E310+E334+E389+E458+E473+E493+E502</f>
        <v>128863.58</v>
      </c>
      <c r="F504" s="322">
        <f>IFERROR(E504/G504,"")</f>
        <v>0.23723545419422987</v>
      </c>
      <c r="G504" s="43">
        <f t="shared" ref="G504:M504" si="100">G241+G257+G310+G334+G389+G458+G473+G493+G502</f>
        <v>543188.53999999748</v>
      </c>
      <c r="H504" s="286">
        <f t="shared" si="100"/>
        <v>1406193.5170270104</v>
      </c>
      <c r="I504" s="43">
        <f t="shared" si="100"/>
        <v>863004.97702701273</v>
      </c>
      <c r="J504" s="43">
        <f t="shared" si="100"/>
        <v>1920056.2394416665</v>
      </c>
      <c r="K504" s="43">
        <f t="shared" si="100"/>
        <v>2658035.5232726918</v>
      </c>
      <c r="L504" s="43">
        <f t="shared" si="100"/>
        <v>3339228.0381888212</v>
      </c>
      <c r="M504" s="43">
        <f t="shared" si="100"/>
        <v>3960819.6473376015</v>
      </c>
      <c r="N504" s="33"/>
    </row>
    <row r="505" spans="1:14" s="27" customFormat="1">
      <c r="A505" s="49"/>
      <c r="B505" s="31"/>
      <c r="C505" s="31"/>
      <c r="D505" s="31"/>
      <c r="E505" s="31"/>
      <c r="F505" s="31"/>
      <c r="I505" s="206"/>
      <c r="N505" s="33"/>
    </row>
    <row r="506" spans="1:14">
      <c r="C506" s="47"/>
      <c r="D506" s="47"/>
      <c r="E506" s="47"/>
      <c r="F506" s="47"/>
      <c r="N506" s="25"/>
    </row>
    <row r="507" spans="1:14">
      <c r="N507" s="25"/>
    </row>
  </sheetData>
  <sheetProtection selectLockedCells="1"/>
  <dataConsolidate/>
  <mergeCells count="5">
    <mergeCell ref="N6:N7"/>
    <mergeCell ref="I6:I7"/>
    <mergeCell ref="D6:D7"/>
    <mergeCell ref="C6:C7"/>
    <mergeCell ref="F6:F7"/>
  </mergeCells>
  <phoneticPr fontId="57" type="noConversion"/>
  <conditionalFormatting sqref="I11:I16 I19:I28 I503 I505 I177 I31:I80 I179:I183 I82:I87 I492:I493 I472:I476 I457:I461 I388:I392 I333:I337 I309:I313 I256:I260 I240:I244 I169:I170 I115:I119 I106:I110 I127:I136 I138 I146:I149 I154:I165">
    <cfRule type="cellIs" dxfId="32" priority="313" operator="lessThan">
      <formula>0</formula>
    </cfRule>
  </conditionalFormatting>
  <conditionalFormatting sqref="I171:I173 I175:I176">
    <cfRule type="cellIs" dxfId="31" priority="160" operator="lessThan">
      <formula>0</formula>
    </cfRule>
  </conditionalFormatting>
  <conditionalFormatting sqref="I494:I496 I501:I502">
    <cfRule type="cellIs" dxfId="30" priority="159" operator="lessThan">
      <formula>0</formula>
    </cfRule>
  </conditionalFormatting>
  <conditionalFormatting sqref="I81">
    <cfRule type="cellIs" dxfId="29" priority="54" operator="lessThan">
      <formula>0</formula>
    </cfRule>
  </conditionalFormatting>
  <conditionalFormatting sqref="I497:I500">
    <cfRule type="cellIs" dxfId="28" priority="33" operator="lessThan">
      <formula>0</formula>
    </cfRule>
  </conditionalFormatting>
  <conditionalFormatting sqref="I477:I478 I481:I491">
    <cfRule type="cellIs" dxfId="27" priority="32" operator="lessThan">
      <formula>0</formula>
    </cfRule>
  </conditionalFormatting>
  <conditionalFormatting sqref="I462:I471">
    <cfRule type="cellIs" dxfId="26" priority="31" operator="lessThan">
      <formula>0</formula>
    </cfRule>
  </conditionalFormatting>
  <conditionalFormatting sqref="I393:I394 I399 I407:I410 I420 I426 I429 I436 I450">
    <cfRule type="cellIs" dxfId="25" priority="30" operator="lessThan">
      <formula>0</formula>
    </cfRule>
  </conditionalFormatting>
  <conditionalFormatting sqref="I338:I340 I343:I347 I352 I356:I361 I367 I371 I374 I377:I387">
    <cfRule type="cellIs" dxfId="24" priority="29" operator="lessThan">
      <formula>0</formula>
    </cfRule>
  </conditionalFormatting>
  <conditionalFormatting sqref="I314:I324 I328:I332">
    <cfRule type="cellIs" dxfId="23" priority="28" operator="lessThan">
      <formula>0</formula>
    </cfRule>
  </conditionalFormatting>
  <conditionalFormatting sqref="I261:I262 I266 I270 I273:I282 I290:I291 I296:I297 I302 I308">
    <cfRule type="cellIs" dxfId="22" priority="27" operator="lessThan">
      <formula>0</formula>
    </cfRule>
  </conditionalFormatting>
  <conditionalFormatting sqref="I245:I255">
    <cfRule type="cellIs" dxfId="21" priority="26" operator="lessThan">
      <formula>0</formula>
    </cfRule>
  </conditionalFormatting>
  <conditionalFormatting sqref="I184:I239">
    <cfRule type="cellIs" dxfId="20" priority="25" operator="lessThan">
      <formula>0</formula>
    </cfRule>
  </conditionalFormatting>
  <conditionalFormatting sqref="I174">
    <cfRule type="cellIs" dxfId="19" priority="24" operator="lessThan">
      <formula>0</formula>
    </cfRule>
  </conditionalFormatting>
  <conditionalFormatting sqref="I166:I168">
    <cfRule type="cellIs" dxfId="18" priority="23" operator="lessThan">
      <formula>0</formula>
    </cfRule>
  </conditionalFormatting>
  <conditionalFormatting sqref="I120:I126">
    <cfRule type="cellIs" dxfId="17" priority="21" operator="lessThan">
      <formula>0</formula>
    </cfRule>
  </conditionalFormatting>
  <conditionalFormatting sqref="I111:I114">
    <cfRule type="cellIs" dxfId="16" priority="20" operator="lessThan">
      <formula>0</formula>
    </cfRule>
  </conditionalFormatting>
  <conditionalFormatting sqref="I88:I92 I98:I102 I105">
    <cfRule type="cellIs" dxfId="15" priority="19" operator="lessThan">
      <formula>0</formula>
    </cfRule>
  </conditionalFormatting>
  <conditionalFormatting sqref="I137">
    <cfRule type="cellIs" dxfId="14" priority="10" operator="lessThan">
      <formula>0</formula>
    </cfRule>
  </conditionalFormatting>
  <conditionalFormatting sqref="I139">
    <cfRule type="cellIs" dxfId="13" priority="9" operator="lessThan">
      <formula>0</formula>
    </cfRule>
  </conditionalFormatting>
  <conditionalFormatting sqref="I140">
    <cfRule type="cellIs" dxfId="12" priority="8" operator="lessThan">
      <formula>0</formula>
    </cfRule>
  </conditionalFormatting>
  <conditionalFormatting sqref="I141">
    <cfRule type="cellIs" dxfId="11" priority="7" operator="lessThan">
      <formula>0</formula>
    </cfRule>
  </conditionalFormatting>
  <conditionalFormatting sqref="I142">
    <cfRule type="cellIs" dxfId="10" priority="6" operator="lessThan">
      <formula>0</formula>
    </cfRule>
  </conditionalFormatting>
  <conditionalFormatting sqref="I150">
    <cfRule type="cellIs" dxfId="9" priority="5" operator="lessThan">
      <formula>0</formula>
    </cfRule>
  </conditionalFormatting>
  <conditionalFormatting sqref="I151">
    <cfRule type="cellIs" dxfId="8" priority="4" operator="lessThan">
      <formula>0</formula>
    </cfRule>
  </conditionalFormatting>
  <conditionalFormatting sqref="I152">
    <cfRule type="cellIs" dxfId="7" priority="3" operator="lessThan">
      <formula>0</formula>
    </cfRule>
  </conditionalFormatting>
  <conditionalFormatting sqref="I153">
    <cfRule type="cellIs" dxfId="6" priority="2" operator="lessThan">
      <formula>0</formula>
    </cfRule>
  </conditionalFormatting>
  <conditionalFormatting sqref="I479:I480 I451:I456 I437:I449 I430:I435 I427:I428 I421:I425 I411:I419 I400:I406 I395:I398 I375:I376 I372:I373 I368:I370 I362:I366 I353:I355 I348:I351 I341:I342 I325:I327 I303:I307 I298:I301 I292:I295 I283:I289 I271:I272 I267:I269 I263:I265 I143:I145 I103:I104 I93:I97">
    <cfRule type="cellIs" dxfId="5" priority="1" operator="lessThan">
      <formula>0</formula>
    </cfRule>
  </conditionalFormatting>
  <pageMargins left="0.75" right="0.75" top="0.75" bottom="0.75" header="0.5" footer="0.5"/>
  <pageSetup scale="65" fitToHeight="0" orientation="landscape" horizontalDpi="300" verticalDpi="300" r:id="rId1"/>
  <headerFooter alignWithMargins="0"/>
  <rowBreaks count="3" manualBreakCount="3">
    <brk id="46" max="13" man="1"/>
    <brk id="83" max="13" man="1"/>
    <brk id="179" max="13" man="1"/>
  </rowBreaks>
  <ignoredErrors>
    <ignoredError sqref="I502 I493:I496 I8:I9 I10:I63 F12:F30 I68:I80 I472:I476 F256:F259 F501:F504 F492:F496 F472:F476 F457:F461 I457:I461 I388:I392 F388:F392 F333:F337 I333:I337 I309:I313 F309:F313 I256:I260 I240:I244 F240:F244 F175:F183 I175:I183 I169:I173 F169:F173 F161:F165 I161:I165 I127:I131 F127:F131 F115:F119 I115:I119 I106:I110 F107:F110 I83:I87" formula="1"/>
    <ignoredError sqref="I64:I67" formula="1" formulaRange="1"/>
    <ignoredError sqref="G64:H67 J64:M6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E3448-4C71-4F09-A54C-F8820E9AA30E}">
  <sheetPr codeName="Sheet8">
    <tabColor rgb="FF0070C0"/>
  </sheetPr>
  <dimension ref="A1:BQ127"/>
  <sheetViews>
    <sheetView showGridLines="0" workbookViewId="0">
      <pane xSplit="14" ySplit="8" topLeftCell="O9" activePane="bottomRight" state="frozen"/>
      <selection pane="topRight" activeCell="O1" sqref="O1"/>
      <selection pane="bottomLeft" activeCell="A9" sqref="A9"/>
      <selection pane="bottomRight" activeCell="O9" sqref="O9"/>
    </sheetView>
  </sheetViews>
  <sheetFormatPr defaultColWidth="9.140625" defaultRowHeight="12" customHeight="1" outlineLevelRow="1" outlineLevelCol="1"/>
  <cols>
    <col min="1" max="1" width="5.85546875" style="68" customWidth="1" collapsed="1"/>
    <col min="2" max="2" width="30.28515625" style="68" bestFit="1" customWidth="1" collapsed="1"/>
    <col min="3" max="3" width="15.85546875" style="68" customWidth="1" outlineLevel="1" collapsed="1"/>
    <col min="4" max="4" width="32" style="68" customWidth="1" outlineLevel="1" collapsed="1"/>
    <col min="5" max="5" width="10" style="68" customWidth="1"/>
    <col min="6" max="6" width="10" style="68" customWidth="1" outlineLevel="1" collapsed="1"/>
    <col min="7" max="7" width="19.28515625" style="68" customWidth="1" outlineLevel="1" collapsed="1"/>
    <col min="8" max="8" width="28.85546875" style="68" customWidth="1" outlineLevel="1" collapsed="1"/>
    <col min="9" max="9" width="10" style="68" hidden="1" customWidth="1" outlineLevel="1" collapsed="1"/>
    <col min="10" max="10" width="2.140625" style="68" customWidth="1"/>
    <col min="11" max="11" width="9.140625" style="68" hidden="1" customWidth="1" outlineLevel="1" collapsed="1"/>
    <col min="12" max="12" width="7.140625" style="68" hidden="1" customWidth="1" outlineLevel="1" collapsed="1"/>
    <col min="13" max="14" width="6.85546875" style="68" hidden="1" customWidth="1" outlineLevel="1" collapsed="1"/>
    <col min="15" max="16" width="11.42578125" style="68" customWidth="1" collapsed="1"/>
    <col min="17" max="17" width="9.140625" style="68" hidden="1" customWidth="1" outlineLevel="1" collapsed="1"/>
    <col min="18" max="18" width="7.140625" style="68" hidden="1" customWidth="1" outlineLevel="1" collapsed="1"/>
    <col min="19" max="20" width="6.85546875" style="68" hidden="1" customWidth="1" outlineLevel="1" collapsed="1"/>
    <col min="21" max="22" width="11.42578125" style="68" customWidth="1" collapsed="1"/>
    <col min="23" max="23" width="7.140625" style="68" hidden="1" customWidth="1" outlineLevel="1" collapsed="1"/>
    <col min="24" max="25" width="6.85546875" style="68" hidden="1" customWidth="1" outlineLevel="1" collapsed="1"/>
    <col min="26" max="27" width="11.42578125" style="68" customWidth="1" collapsed="1"/>
    <col min="28" max="28" width="7.140625" style="68" hidden="1" customWidth="1" outlineLevel="1" collapsed="1"/>
    <col min="29" max="30" width="6.85546875" style="68" hidden="1" customWidth="1" outlineLevel="1" collapsed="1"/>
    <col min="31" max="32" width="11.42578125" style="68" customWidth="1" collapsed="1"/>
    <col min="33" max="33" width="7.140625" style="68" hidden="1" customWidth="1" outlineLevel="1" collapsed="1"/>
    <col min="34" max="35" width="6.85546875" style="68" hidden="1" customWidth="1" outlineLevel="1" collapsed="1"/>
    <col min="36" max="37" width="11.42578125" style="68" customWidth="1" collapsed="1"/>
    <col min="38" max="38" width="7.140625" style="68" hidden="1" customWidth="1" outlineLevel="1" collapsed="1"/>
    <col min="39" max="40" width="6.85546875" style="68" hidden="1" customWidth="1" outlineLevel="1" collapsed="1"/>
    <col min="41" max="42" width="11.42578125" style="68" customWidth="1" collapsed="1"/>
    <col min="43" max="43" width="9.140625" style="68" collapsed="1"/>
    <col min="44" max="69" width="9.140625" style="68"/>
    <col min="70" max="16384" width="9.140625" style="68" collapsed="1"/>
  </cols>
  <sheetData>
    <row r="1" spans="1:43" ht="15.75" outlineLevel="1">
      <c r="A1" s="140" t="s">
        <v>558</v>
      </c>
      <c r="B1" s="140"/>
      <c r="C1" s="140"/>
      <c r="D1" s="140"/>
      <c r="E1" s="140"/>
      <c r="F1" s="140"/>
      <c r="G1" s="140"/>
      <c r="H1" s="140"/>
      <c r="I1" s="140"/>
      <c r="J1" s="140"/>
      <c r="K1" s="75"/>
      <c r="L1" s="75"/>
      <c r="M1" s="75"/>
      <c r="N1" s="75"/>
      <c r="Q1" s="75"/>
      <c r="R1" s="75"/>
      <c r="S1" s="75"/>
      <c r="T1" s="75"/>
      <c r="W1" s="75"/>
      <c r="X1" s="75"/>
      <c r="Y1" s="75"/>
      <c r="AB1" s="75"/>
      <c r="AC1" s="75"/>
      <c r="AD1" s="75"/>
      <c r="AG1" s="75"/>
      <c r="AH1" s="75"/>
      <c r="AI1" s="75"/>
      <c r="AL1" s="75"/>
      <c r="AM1" s="75"/>
      <c r="AN1" s="75"/>
    </row>
    <row r="2" spans="1:43" ht="12" customHeight="1" outlineLevel="1">
      <c r="A2" s="141" t="s">
        <v>46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43" ht="12.75" outlineLevel="1">
      <c r="A3" s="141" t="s">
        <v>559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43" ht="15" customHeight="1">
      <c r="A4" s="75"/>
      <c r="B4" s="75"/>
      <c r="C4" s="75"/>
      <c r="D4" s="75"/>
      <c r="E4" s="75"/>
      <c r="F4" s="75"/>
      <c r="G4" s="75"/>
      <c r="H4" s="75"/>
      <c r="I4" s="75"/>
      <c r="J4" s="239"/>
      <c r="K4" s="461" t="s">
        <v>576</v>
      </c>
      <c r="L4" s="462"/>
      <c r="M4" s="462"/>
      <c r="N4" s="462"/>
      <c r="O4" s="462"/>
      <c r="P4" s="463"/>
      <c r="Q4" s="461" t="s">
        <v>589</v>
      </c>
      <c r="R4" s="462"/>
      <c r="S4" s="462"/>
      <c r="T4" s="462"/>
      <c r="U4" s="462"/>
      <c r="V4" s="463"/>
      <c r="W4" s="461" t="s">
        <v>579</v>
      </c>
      <c r="X4" s="462"/>
      <c r="Y4" s="462"/>
      <c r="Z4" s="462"/>
      <c r="AA4" s="463"/>
      <c r="AB4" s="461" t="s">
        <v>581</v>
      </c>
      <c r="AC4" s="462"/>
      <c r="AD4" s="462"/>
      <c r="AE4" s="462"/>
      <c r="AF4" s="463"/>
      <c r="AG4" s="461" t="s">
        <v>583</v>
      </c>
      <c r="AH4" s="462"/>
      <c r="AI4" s="462"/>
      <c r="AJ4" s="462"/>
      <c r="AK4" s="463"/>
      <c r="AL4" s="461" t="s">
        <v>585</v>
      </c>
      <c r="AM4" s="462"/>
      <c r="AN4" s="462"/>
      <c r="AO4" s="462"/>
      <c r="AP4" s="463"/>
    </row>
    <row r="5" spans="1:43" ht="15" customHeight="1">
      <c r="A5" s="60" t="s">
        <v>47</v>
      </c>
      <c r="B5" s="128"/>
      <c r="C5" s="128"/>
      <c r="D5" s="128"/>
      <c r="E5" s="128"/>
      <c r="F5" s="128"/>
      <c r="G5" s="128"/>
      <c r="H5" s="128"/>
      <c r="I5" s="128"/>
      <c r="J5" s="63"/>
      <c r="K5" s="464" t="s">
        <v>577</v>
      </c>
      <c r="L5" s="465"/>
      <c r="M5" s="465"/>
      <c r="N5" s="465"/>
      <c r="O5" s="465"/>
      <c r="P5" s="466"/>
      <c r="Q5" s="464" t="s">
        <v>591</v>
      </c>
      <c r="R5" s="465"/>
      <c r="S5" s="465"/>
      <c r="T5" s="465"/>
      <c r="U5" s="465"/>
      <c r="V5" s="466"/>
      <c r="W5" s="464" t="s">
        <v>580</v>
      </c>
      <c r="X5" s="465"/>
      <c r="Y5" s="465"/>
      <c r="Z5" s="465"/>
      <c r="AA5" s="466"/>
      <c r="AB5" s="464" t="s">
        <v>582</v>
      </c>
      <c r="AC5" s="465"/>
      <c r="AD5" s="465"/>
      <c r="AE5" s="465"/>
      <c r="AF5" s="466"/>
      <c r="AG5" s="464" t="s">
        <v>584</v>
      </c>
      <c r="AH5" s="465"/>
      <c r="AI5" s="465"/>
      <c r="AJ5" s="465"/>
      <c r="AK5" s="466"/>
      <c r="AL5" s="464" t="s">
        <v>586</v>
      </c>
      <c r="AM5" s="465"/>
      <c r="AN5" s="465"/>
      <c r="AO5" s="465"/>
      <c r="AP5" s="466"/>
      <c r="AQ5" s="73"/>
    </row>
    <row r="6" spans="1:43" s="80" customFormat="1" ht="36">
      <c r="A6" s="81" t="s">
        <v>40</v>
      </c>
      <c r="B6" s="82" t="s">
        <v>41</v>
      </c>
      <c r="C6" s="82" t="s">
        <v>42</v>
      </c>
      <c r="D6" s="82" t="s">
        <v>43</v>
      </c>
      <c r="E6" s="83" t="s">
        <v>44</v>
      </c>
      <c r="F6" s="83" t="s">
        <v>48</v>
      </c>
      <c r="G6" s="85" t="s">
        <v>85</v>
      </c>
      <c r="H6" s="211" t="s">
        <v>86</v>
      </c>
      <c r="I6" s="211" t="s">
        <v>87</v>
      </c>
      <c r="J6" s="84"/>
      <c r="K6" s="214" t="s">
        <v>45</v>
      </c>
      <c r="L6" s="85" t="s">
        <v>88</v>
      </c>
      <c r="M6" s="85" t="s">
        <v>89</v>
      </c>
      <c r="N6" s="85" t="s">
        <v>90</v>
      </c>
      <c r="O6" s="122" t="s">
        <v>49</v>
      </c>
      <c r="P6" s="215" t="s">
        <v>50</v>
      </c>
      <c r="Q6" s="214" t="s">
        <v>45</v>
      </c>
      <c r="R6" s="85" t="s">
        <v>88</v>
      </c>
      <c r="S6" s="85" t="s">
        <v>89</v>
      </c>
      <c r="T6" s="85" t="s">
        <v>90</v>
      </c>
      <c r="U6" s="122" t="s">
        <v>49</v>
      </c>
      <c r="V6" s="215" t="s">
        <v>50</v>
      </c>
      <c r="W6" s="85" t="s">
        <v>88</v>
      </c>
      <c r="X6" s="85" t="s">
        <v>89</v>
      </c>
      <c r="Y6" s="85" t="s">
        <v>90</v>
      </c>
      <c r="Z6" s="122" t="s">
        <v>49</v>
      </c>
      <c r="AA6" s="215" t="s">
        <v>50</v>
      </c>
      <c r="AB6" s="85" t="s">
        <v>88</v>
      </c>
      <c r="AC6" s="85" t="s">
        <v>89</v>
      </c>
      <c r="AD6" s="85" t="s">
        <v>90</v>
      </c>
      <c r="AE6" s="122" t="s">
        <v>49</v>
      </c>
      <c r="AF6" s="215" t="s">
        <v>50</v>
      </c>
      <c r="AG6" s="85" t="s">
        <v>88</v>
      </c>
      <c r="AH6" s="85" t="s">
        <v>89</v>
      </c>
      <c r="AI6" s="85" t="s">
        <v>90</v>
      </c>
      <c r="AJ6" s="122" t="s">
        <v>49</v>
      </c>
      <c r="AK6" s="215" t="s">
        <v>50</v>
      </c>
      <c r="AL6" s="85" t="s">
        <v>88</v>
      </c>
      <c r="AM6" s="85" t="s">
        <v>89</v>
      </c>
      <c r="AN6" s="85" t="s">
        <v>90</v>
      </c>
      <c r="AO6" s="122" t="s">
        <v>49</v>
      </c>
      <c r="AP6" s="122" t="s">
        <v>50</v>
      </c>
      <c r="AQ6" s="132"/>
    </row>
    <row r="7" spans="1:43" ht="12.75" hidden="1" customHeight="1">
      <c r="A7" s="216"/>
      <c r="B7" s="217"/>
      <c r="C7" s="217"/>
      <c r="D7" s="217"/>
      <c r="E7" s="218"/>
      <c r="F7" s="217"/>
      <c r="G7" s="217"/>
      <c r="H7" s="217"/>
      <c r="I7" s="217"/>
      <c r="J7" s="221"/>
      <c r="K7" s="218"/>
      <c r="L7" s="218"/>
      <c r="M7" s="218"/>
      <c r="N7" s="218"/>
      <c r="O7" s="69"/>
      <c r="P7" s="219"/>
      <c r="Q7" s="218"/>
      <c r="R7" s="218"/>
      <c r="S7" s="218"/>
      <c r="T7" s="218"/>
      <c r="U7" s="69"/>
      <c r="V7" s="219"/>
      <c r="W7" s="218"/>
      <c r="X7" s="218"/>
      <c r="Y7" s="218"/>
      <c r="Z7" s="69"/>
      <c r="AA7" s="219"/>
      <c r="AB7" s="218"/>
      <c r="AC7" s="218"/>
      <c r="AD7" s="218"/>
      <c r="AE7" s="69"/>
      <c r="AF7" s="219"/>
      <c r="AG7" s="218"/>
      <c r="AH7" s="218"/>
      <c r="AI7" s="218"/>
      <c r="AJ7" s="69"/>
      <c r="AK7" s="219"/>
      <c r="AL7" s="218"/>
      <c r="AM7" s="218"/>
      <c r="AN7" s="218"/>
      <c r="AO7" s="69"/>
      <c r="AP7" s="219"/>
      <c r="AQ7" s="73"/>
    </row>
    <row r="8" spans="1:43" ht="3.75" hidden="1" customHeight="1">
      <c r="A8" s="220" t="s">
        <v>412</v>
      </c>
      <c r="B8" s="96"/>
      <c r="C8" s="96"/>
      <c r="D8" s="96"/>
      <c r="E8" s="158"/>
      <c r="F8" s="96"/>
      <c r="G8" s="96"/>
      <c r="H8" s="96"/>
      <c r="I8" s="96"/>
      <c r="J8" s="222"/>
      <c r="K8" s="195"/>
      <c r="L8" s="195"/>
      <c r="M8" s="195"/>
      <c r="N8" s="195"/>
      <c r="O8" s="98"/>
      <c r="P8" s="100"/>
      <c r="Q8" s="195"/>
      <c r="R8" s="195"/>
      <c r="S8" s="195"/>
      <c r="T8" s="195"/>
      <c r="U8" s="98"/>
      <c r="V8" s="100"/>
      <c r="W8" s="195"/>
      <c r="X8" s="195"/>
      <c r="Y8" s="195"/>
      <c r="Z8" s="98"/>
      <c r="AA8" s="100"/>
      <c r="AB8" s="195"/>
      <c r="AC8" s="195"/>
      <c r="AD8" s="195"/>
      <c r="AE8" s="98"/>
      <c r="AF8" s="100"/>
      <c r="AG8" s="195"/>
      <c r="AH8" s="195"/>
      <c r="AI8" s="195"/>
      <c r="AJ8" s="98"/>
      <c r="AK8" s="100"/>
      <c r="AL8" s="195"/>
      <c r="AM8" s="195"/>
      <c r="AN8" s="195"/>
      <c r="AO8" s="98"/>
      <c r="AP8" s="100"/>
      <c r="AQ8" s="73"/>
    </row>
    <row r="9" spans="1:43" ht="12" customHeight="1">
      <c r="A9" s="95">
        <v>1</v>
      </c>
      <c r="B9" s="96" t="s">
        <v>418</v>
      </c>
      <c r="C9" s="96" t="s">
        <v>417</v>
      </c>
      <c r="D9" s="96" t="s">
        <v>419</v>
      </c>
      <c r="E9" s="158">
        <v>104</v>
      </c>
      <c r="F9" s="97">
        <v>44409</v>
      </c>
      <c r="G9" s="223" t="s">
        <v>155</v>
      </c>
      <c r="H9" s="223" t="s">
        <v>416</v>
      </c>
      <c r="I9" s="97"/>
      <c r="J9" s="241"/>
      <c r="K9" s="212">
        <v>103000</v>
      </c>
      <c r="L9" s="225">
        <v>0</v>
      </c>
      <c r="M9" s="195">
        <v>0</v>
      </c>
      <c r="N9" s="195">
        <v>0</v>
      </c>
      <c r="O9" s="98">
        <v>0</v>
      </c>
      <c r="P9" s="100">
        <v>0</v>
      </c>
      <c r="Q9" s="212">
        <v>103000</v>
      </c>
      <c r="R9" s="225">
        <v>0</v>
      </c>
      <c r="S9" s="195">
        <v>0</v>
      </c>
      <c r="T9" s="195">
        <v>0</v>
      </c>
      <c r="U9" s="98">
        <v>94416.666666666599</v>
      </c>
      <c r="V9" s="100">
        <v>0.91666666666666596</v>
      </c>
      <c r="W9" s="225">
        <v>0</v>
      </c>
      <c r="X9" s="195">
        <v>0</v>
      </c>
      <c r="Y9" s="195">
        <v>0</v>
      </c>
      <c r="Z9" s="98">
        <v>105060</v>
      </c>
      <c r="AA9" s="100">
        <v>1</v>
      </c>
      <c r="AB9" s="225">
        <v>0</v>
      </c>
      <c r="AC9" s="195">
        <v>0</v>
      </c>
      <c r="AD9" s="195">
        <v>0</v>
      </c>
      <c r="AE9" s="98">
        <v>107161.2</v>
      </c>
      <c r="AF9" s="100">
        <v>1</v>
      </c>
      <c r="AG9" s="225">
        <v>0</v>
      </c>
      <c r="AH9" s="195">
        <v>0</v>
      </c>
      <c r="AI9" s="195">
        <v>0</v>
      </c>
      <c r="AJ9" s="98">
        <v>109304.424</v>
      </c>
      <c r="AK9" s="100">
        <v>1</v>
      </c>
      <c r="AL9" s="225">
        <v>0</v>
      </c>
      <c r="AM9" s="195">
        <v>0</v>
      </c>
      <c r="AN9" s="195">
        <v>0</v>
      </c>
      <c r="AO9" s="98">
        <v>111490.51248</v>
      </c>
      <c r="AP9" s="100">
        <v>1</v>
      </c>
      <c r="AQ9" s="73"/>
    </row>
    <row r="10" spans="1:43" ht="12" customHeight="1">
      <c r="A10" s="95">
        <v>6</v>
      </c>
      <c r="B10" s="96" t="s">
        <v>422</v>
      </c>
      <c r="C10" s="96" t="s">
        <v>421</v>
      </c>
      <c r="D10" s="96" t="s">
        <v>420</v>
      </c>
      <c r="E10" s="158">
        <v>101</v>
      </c>
      <c r="F10" s="97">
        <v>44378</v>
      </c>
      <c r="G10" s="223" t="s">
        <v>155</v>
      </c>
      <c r="H10" s="223" t="s">
        <v>416</v>
      </c>
      <c r="I10" s="97"/>
      <c r="J10" s="241"/>
      <c r="K10" s="212">
        <v>0</v>
      </c>
      <c r="L10" s="225">
        <v>0</v>
      </c>
      <c r="M10" s="195">
        <v>0</v>
      </c>
      <c r="N10" s="195">
        <v>0</v>
      </c>
      <c r="O10" s="98">
        <v>0</v>
      </c>
      <c r="P10" s="100">
        <v>0</v>
      </c>
      <c r="Q10" s="212">
        <v>48000</v>
      </c>
      <c r="R10" s="225">
        <v>0</v>
      </c>
      <c r="S10" s="195">
        <v>0</v>
      </c>
      <c r="T10" s="195">
        <v>0</v>
      </c>
      <c r="U10" s="98">
        <v>288000</v>
      </c>
      <c r="V10" s="100">
        <v>6</v>
      </c>
      <c r="W10" s="225">
        <v>0</v>
      </c>
      <c r="X10" s="195">
        <v>0</v>
      </c>
      <c r="Y10" s="195">
        <v>0</v>
      </c>
      <c r="Z10" s="98">
        <v>293760</v>
      </c>
      <c r="AA10" s="100">
        <v>6</v>
      </c>
      <c r="AB10" s="225">
        <v>0</v>
      </c>
      <c r="AC10" s="195">
        <v>0</v>
      </c>
      <c r="AD10" s="195">
        <v>0</v>
      </c>
      <c r="AE10" s="98">
        <v>299635.20000000001</v>
      </c>
      <c r="AF10" s="100">
        <v>6</v>
      </c>
      <c r="AG10" s="225">
        <v>0</v>
      </c>
      <c r="AH10" s="195">
        <v>0</v>
      </c>
      <c r="AI10" s="195">
        <v>0</v>
      </c>
      <c r="AJ10" s="98">
        <v>305627.90399999998</v>
      </c>
      <c r="AK10" s="100">
        <v>6</v>
      </c>
      <c r="AL10" s="225">
        <v>0</v>
      </c>
      <c r="AM10" s="195">
        <v>0</v>
      </c>
      <c r="AN10" s="195">
        <v>0</v>
      </c>
      <c r="AO10" s="98">
        <v>311740.46208000003</v>
      </c>
      <c r="AP10" s="100">
        <v>6</v>
      </c>
      <c r="AQ10" s="73"/>
    </row>
    <row r="11" spans="1:43" ht="12" customHeight="1">
      <c r="A11" s="95">
        <v>1</v>
      </c>
      <c r="B11" s="96" t="s">
        <v>422</v>
      </c>
      <c r="C11" s="96" t="s">
        <v>421</v>
      </c>
      <c r="D11" s="96" t="s">
        <v>423</v>
      </c>
      <c r="E11" s="158">
        <v>101</v>
      </c>
      <c r="F11" s="97">
        <v>44378</v>
      </c>
      <c r="G11" s="223" t="s">
        <v>155</v>
      </c>
      <c r="H11" s="223" t="s">
        <v>416</v>
      </c>
      <c r="I11" s="97"/>
      <c r="J11" s="241"/>
      <c r="K11" s="212">
        <v>0</v>
      </c>
      <c r="L11" s="225">
        <v>0</v>
      </c>
      <c r="M11" s="195">
        <v>0</v>
      </c>
      <c r="N11" s="195">
        <v>0</v>
      </c>
      <c r="O11" s="98">
        <v>0</v>
      </c>
      <c r="P11" s="100">
        <v>0</v>
      </c>
      <c r="Q11" s="212">
        <v>48000</v>
      </c>
      <c r="R11" s="225">
        <v>0</v>
      </c>
      <c r="S11" s="195">
        <v>0</v>
      </c>
      <c r="T11" s="195">
        <v>0</v>
      </c>
      <c r="U11" s="98">
        <v>48000</v>
      </c>
      <c r="V11" s="100">
        <v>1</v>
      </c>
      <c r="W11" s="225">
        <v>0</v>
      </c>
      <c r="X11" s="195">
        <v>0</v>
      </c>
      <c r="Y11" s="195">
        <v>0</v>
      </c>
      <c r="Z11" s="98">
        <v>48960</v>
      </c>
      <c r="AA11" s="100">
        <v>1</v>
      </c>
      <c r="AB11" s="225">
        <v>0</v>
      </c>
      <c r="AC11" s="195">
        <v>0</v>
      </c>
      <c r="AD11" s="195">
        <v>0</v>
      </c>
      <c r="AE11" s="98">
        <v>49939.199999999997</v>
      </c>
      <c r="AF11" s="100">
        <v>1</v>
      </c>
      <c r="AG11" s="225">
        <v>0</v>
      </c>
      <c r="AH11" s="195">
        <v>0</v>
      </c>
      <c r="AI11" s="195">
        <v>0</v>
      </c>
      <c r="AJ11" s="98">
        <v>50937.983999999997</v>
      </c>
      <c r="AK11" s="100">
        <v>1</v>
      </c>
      <c r="AL11" s="225">
        <v>0</v>
      </c>
      <c r="AM11" s="195">
        <v>0</v>
      </c>
      <c r="AN11" s="195">
        <v>0</v>
      </c>
      <c r="AO11" s="98">
        <v>51956.74368</v>
      </c>
      <c r="AP11" s="100">
        <v>1</v>
      </c>
      <c r="AQ11" s="73"/>
    </row>
    <row r="12" spans="1:43" ht="12" customHeight="1">
      <c r="A12" s="95">
        <v>1</v>
      </c>
      <c r="B12" s="96" t="s">
        <v>422</v>
      </c>
      <c r="C12" s="96" t="s">
        <v>425</v>
      </c>
      <c r="D12" s="96" t="s">
        <v>424</v>
      </c>
      <c r="E12" s="158">
        <v>101</v>
      </c>
      <c r="F12" s="97">
        <v>44378</v>
      </c>
      <c r="G12" s="223" t="s">
        <v>155</v>
      </c>
      <c r="H12" s="223" t="s">
        <v>416</v>
      </c>
      <c r="I12" s="97"/>
      <c r="J12" s="241"/>
      <c r="K12" s="212">
        <v>0</v>
      </c>
      <c r="L12" s="225">
        <v>0</v>
      </c>
      <c r="M12" s="195">
        <v>0</v>
      </c>
      <c r="N12" s="195">
        <v>0</v>
      </c>
      <c r="O12" s="98">
        <v>0</v>
      </c>
      <c r="P12" s="100">
        <v>0</v>
      </c>
      <c r="Q12" s="212">
        <v>48000</v>
      </c>
      <c r="R12" s="225">
        <v>0</v>
      </c>
      <c r="S12" s="195">
        <v>0</v>
      </c>
      <c r="T12" s="195">
        <v>0</v>
      </c>
      <c r="U12" s="98">
        <v>48000</v>
      </c>
      <c r="V12" s="100">
        <v>1</v>
      </c>
      <c r="W12" s="225">
        <v>0</v>
      </c>
      <c r="X12" s="195">
        <v>0</v>
      </c>
      <c r="Y12" s="195">
        <v>0</v>
      </c>
      <c r="Z12" s="98">
        <v>48960</v>
      </c>
      <c r="AA12" s="100">
        <v>1</v>
      </c>
      <c r="AB12" s="225">
        <v>0</v>
      </c>
      <c r="AC12" s="195">
        <v>0</v>
      </c>
      <c r="AD12" s="195">
        <v>0</v>
      </c>
      <c r="AE12" s="98">
        <v>49939.199999999997</v>
      </c>
      <c r="AF12" s="100">
        <v>1</v>
      </c>
      <c r="AG12" s="225">
        <v>0</v>
      </c>
      <c r="AH12" s="195">
        <v>0</v>
      </c>
      <c r="AI12" s="195">
        <v>0</v>
      </c>
      <c r="AJ12" s="98">
        <v>50937.983999999997</v>
      </c>
      <c r="AK12" s="100">
        <v>1</v>
      </c>
      <c r="AL12" s="225">
        <v>0</v>
      </c>
      <c r="AM12" s="195">
        <v>0</v>
      </c>
      <c r="AN12" s="195">
        <v>0</v>
      </c>
      <c r="AO12" s="98">
        <v>51956.74368</v>
      </c>
      <c r="AP12" s="100">
        <v>1</v>
      </c>
      <c r="AQ12" s="73"/>
    </row>
    <row r="13" spans="1:43" ht="12" hidden="1" customHeight="1">
      <c r="A13" s="95">
        <v>0</v>
      </c>
      <c r="B13" s="96" t="s">
        <v>422</v>
      </c>
      <c r="C13" s="96" t="s">
        <v>427</v>
      </c>
      <c r="D13" s="96" t="s">
        <v>426</v>
      </c>
      <c r="E13" s="158">
        <v>102</v>
      </c>
      <c r="F13" s="97">
        <v>44409</v>
      </c>
      <c r="G13" s="223" t="s">
        <v>155</v>
      </c>
      <c r="H13" s="223" t="s">
        <v>416</v>
      </c>
      <c r="I13" s="97"/>
      <c r="J13" s="241"/>
      <c r="K13" s="212">
        <v>0</v>
      </c>
      <c r="L13" s="225">
        <v>18</v>
      </c>
      <c r="M13" s="195">
        <v>40</v>
      </c>
      <c r="N13" s="195">
        <v>52</v>
      </c>
      <c r="O13" s="98">
        <v>0</v>
      </c>
      <c r="P13" s="100">
        <v>0</v>
      </c>
      <c r="Q13" s="212">
        <v>0</v>
      </c>
      <c r="R13" s="225">
        <v>18</v>
      </c>
      <c r="S13" s="195">
        <v>40</v>
      </c>
      <c r="T13" s="195">
        <v>52</v>
      </c>
      <c r="U13" s="98">
        <v>0</v>
      </c>
      <c r="V13" s="100">
        <v>0</v>
      </c>
      <c r="W13" s="225">
        <v>18.36</v>
      </c>
      <c r="X13" s="195">
        <v>40</v>
      </c>
      <c r="Y13" s="195">
        <v>52</v>
      </c>
      <c r="Z13" s="98">
        <v>0</v>
      </c>
      <c r="AA13" s="100">
        <v>0</v>
      </c>
      <c r="AB13" s="225">
        <v>18.7272</v>
      </c>
      <c r="AC13" s="195">
        <v>40</v>
      </c>
      <c r="AD13" s="195">
        <v>52</v>
      </c>
      <c r="AE13" s="98">
        <v>0</v>
      </c>
      <c r="AF13" s="100">
        <v>0</v>
      </c>
      <c r="AG13" s="225">
        <v>19.101744</v>
      </c>
      <c r="AH13" s="195">
        <v>40</v>
      </c>
      <c r="AI13" s="195">
        <v>52</v>
      </c>
      <c r="AJ13" s="98">
        <v>0</v>
      </c>
      <c r="AK13" s="100">
        <v>0</v>
      </c>
      <c r="AL13" s="225">
        <v>19.483778879999999</v>
      </c>
      <c r="AM13" s="195">
        <v>40</v>
      </c>
      <c r="AN13" s="195">
        <v>52</v>
      </c>
      <c r="AO13" s="98">
        <v>0</v>
      </c>
      <c r="AP13" s="100">
        <v>0</v>
      </c>
      <c r="AQ13" s="73"/>
    </row>
    <row r="14" spans="1:43" ht="12" customHeight="1">
      <c r="A14" s="95">
        <v>1</v>
      </c>
      <c r="B14" s="96" t="s">
        <v>422</v>
      </c>
      <c r="C14" s="96" t="s">
        <v>429</v>
      </c>
      <c r="D14" s="96" t="s">
        <v>428</v>
      </c>
      <c r="E14" s="158">
        <v>107</v>
      </c>
      <c r="F14" s="97">
        <v>44378</v>
      </c>
      <c r="G14" s="223" t="s">
        <v>155</v>
      </c>
      <c r="H14" s="223" t="s">
        <v>416</v>
      </c>
      <c r="I14" s="97"/>
      <c r="J14" s="241"/>
      <c r="K14" s="212">
        <v>0</v>
      </c>
      <c r="L14" s="225">
        <v>0</v>
      </c>
      <c r="M14" s="195">
        <v>0</v>
      </c>
      <c r="N14" s="195">
        <v>0</v>
      </c>
      <c r="O14" s="98">
        <v>0</v>
      </c>
      <c r="P14" s="100">
        <v>0</v>
      </c>
      <c r="Q14" s="212">
        <v>36000</v>
      </c>
      <c r="R14" s="225">
        <v>0</v>
      </c>
      <c r="S14" s="195">
        <v>0</v>
      </c>
      <c r="T14" s="195">
        <v>0</v>
      </c>
      <c r="U14" s="98">
        <v>36000</v>
      </c>
      <c r="V14" s="100">
        <v>1</v>
      </c>
      <c r="W14" s="225">
        <v>0</v>
      </c>
      <c r="X14" s="195">
        <v>0</v>
      </c>
      <c r="Y14" s="195">
        <v>0</v>
      </c>
      <c r="Z14" s="98">
        <v>36720</v>
      </c>
      <c r="AA14" s="100">
        <v>1</v>
      </c>
      <c r="AB14" s="225">
        <v>0</v>
      </c>
      <c r="AC14" s="195">
        <v>0</v>
      </c>
      <c r="AD14" s="195">
        <v>0</v>
      </c>
      <c r="AE14" s="98">
        <v>37454.400000000001</v>
      </c>
      <c r="AF14" s="100">
        <v>1</v>
      </c>
      <c r="AG14" s="225">
        <v>0</v>
      </c>
      <c r="AH14" s="195">
        <v>0</v>
      </c>
      <c r="AI14" s="195">
        <v>0</v>
      </c>
      <c r="AJ14" s="98">
        <v>38203.487999999998</v>
      </c>
      <c r="AK14" s="100">
        <v>1</v>
      </c>
      <c r="AL14" s="225">
        <v>0</v>
      </c>
      <c r="AM14" s="195">
        <v>0</v>
      </c>
      <c r="AN14" s="195">
        <v>0</v>
      </c>
      <c r="AO14" s="98">
        <v>38967.557760000003</v>
      </c>
      <c r="AP14" s="100">
        <v>1</v>
      </c>
      <c r="AQ14" s="73"/>
    </row>
    <row r="15" spans="1:43" ht="12" customHeight="1">
      <c r="A15" s="95">
        <v>1</v>
      </c>
      <c r="B15" s="96" t="s">
        <v>430</v>
      </c>
      <c r="C15" s="96" t="s">
        <v>417</v>
      </c>
      <c r="D15" s="96" t="s">
        <v>431</v>
      </c>
      <c r="E15" s="158">
        <v>107</v>
      </c>
      <c r="F15" s="97">
        <v>44409</v>
      </c>
      <c r="G15" s="223" t="s">
        <v>155</v>
      </c>
      <c r="H15" s="223" t="s">
        <v>416</v>
      </c>
      <c r="I15" s="97"/>
      <c r="J15" s="241"/>
      <c r="K15" s="212">
        <v>65000</v>
      </c>
      <c r="L15" s="225">
        <v>0</v>
      </c>
      <c r="M15" s="195">
        <v>0</v>
      </c>
      <c r="N15" s="195">
        <v>0</v>
      </c>
      <c r="O15" s="98">
        <v>0</v>
      </c>
      <c r="P15" s="100">
        <v>0</v>
      </c>
      <c r="Q15" s="212">
        <v>65000</v>
      </c>
      <c r="R15" s="225">
        <v>0</v>
      </c>
      <c r="S15" s="195">
        <v>0</v>
      </c>
      <c r="T15" s="195">
        <v>0</v>
      </c>
      <c r="U15" s="98">
        <v>59583.333333333299</v>
      </c>
      <c r="V15" s="100">
        <v>0.91666666666666596</v>
      </c>
      <c r="W15" s="225">
        <v>0</v>
      </c>
      <c r="X15" s="195">
        <v>0</v>
      </c>
      <c r="Y15" s="195">
        <v>0</v>
      </c>
      <c r="Z15" s="98">
        <v>66300</v>
      </c>
      <c r="AA15" s="100">
        <v>1</v>
      </c>
      <c r="AB15" s="225">
        <v>0</v>
      </c>
      <c r="AC15" s="195">
        <v>0</v>
      </c>
      <c r="AD15" s="195">
        <v>0</v>
      </c>
      <c r="AE15" s="98">
        <v>67626</v>
      </c>
      <c r="AF15" s="100">
        <v>1</v>
      </c>
      <c r="AG15" s="225">
        <v>0</v>
      </c>
      <c r="AH15" s="195">
        <v>0</v>
      </c>
      <c r="AI15" s="195">
        <v>0</v>
      </c>
      <c r="AJ15" s="98">
        <v>68978.52</v>
      </c>
      <c r="AK15" s="100">
        <v>1</v>
      </c>
      <c r="AL15" s="225">
        <v>0</v>
      </c>
      <c r="AM15" s="195">
        <v>0</v>
      </c>
      <c r="AN15" s="195">
        <v>0</v>
      </c>
      <c r="AO15" s="98">
        <v>70358.090400000001</v>
      </c>
      <c r="AP15" s="100">
        <v>1</v>
      </c>
      <c r="AQ15" s="73"/>
    </row>
    <row r="16" spans="1:43" ht="12" customHeight="1">
      <c r="A16" s="95">
        <v>1</v>
      </c>
      <c r="B16" s="96" t="s">
        <v>433</v>
      </c>
      <c r="C16" s="96" t="s">
        <v>421</v>
      </c>
      <c r="D16" s="96" t="s">
        <v>432</v>
      </c>
      <c r="E16" s="158">
        <v>107</v>
      </c>
      <c r="F16" s="97">
        <v>44743</v>
      </c>
      <c r="G16" s="223" t="s">
        <v>155</v>
      </c>
      <c r="H16" s="223" t="s">
        <v>416</v>
      </c>
      <c r="I16" s="97"/>
      <c r="J16" s="241"/>
      <c r="K16" s="212">
        <v>0</v>
      </c>
      <c r="L16" s="225">
        <v>0</v>
      </c>
      <c r="M16" s="195">
        <v>0</v>
      </c>
      <c r="N16" s="195">
        <v>0</v>
      </c>
      <c r="O16" s="98">
        <v>0</v>
      </c>
      <c r="P16" s="100">
        <v>0</v>
      </c>
      <c r="Q16" s="212">
        <v>0</v>
      </c>
      <c r="R16" s="225">
        <v>0</v>
      </c>
      <c r="S16" s="195">
        <v>0</v>
      </c>
      <c r="T16" s="195">
        <v>0</v>
      </c>
      <c r="U16" s="98">
        <v>0</v>
      </c>
      <c r="V16" s="100">
        <v>0</v>
      </c>
      <c r="W16" s="225">
        <v>0</v>
      </c>
      <c r="X16" s="195">
        <v>0</v>
      </c>
      <c r="Y16" s="195">
        <v>0</v>
      </c>
      <c r="Z16" s="98">
        <v>35000</v>
      </c>
      <c r="AA16" s="100">
        <v>1</v>
      </c>
      <c r="AB16" s="225">
        <v>0</v>
      </c>
      <c r="AC16" s="195">
        <v>0</v>
      </c>
      <c r="AD16" s="195">
        <v>0</v>
      </c>
      <c r="AE16" s="98">
        <v>35700</v>
      </c>
      <c r="AF16" s="100">
        <v>1</v>
      </c>
      <c r="AG16" s="225">
        <v>0</v>
      </c>
      <c r="AH16" s="195">
        <v>0</v>
      </c>
      <c r="AI16" s="195">
        <v>0</v>
      </c>
      <c r="AJ16" s="98">
        <v>36414</v>
      </c>
      <c r="AK16" s="100">
        <v>1</v>
      </c>
      <c r="AL16" s="225">
        <v>0</v>
      </c>
      <c r="AM16" s="195">
        <v>0</v>
      </c>
      <c r="AN16" s="195">
        <v>0</v>
      </c>
      <c r="AO16" s="98">
        <v>37142.28</v>
      </c>
      <c r="AP16" s="100">
        <v>1</v>
      </c>
      <c r="AQ16" s="73"/>
    </row>
    <row r="17" spans="1:43" ht="12" customHeight="1">
      <c r="A17" s="95">
        <v>3</v>
      </c>
      <c r="B17" s="96" t="s">
        <v>433</v>
      </c>
      <c r="C17" s="96" t="s">
        <v>421</v>
      </c>
      <c r="D17" s="96" t="s">
        <v>434</v>
      </c>
      <c r="E17" s="158">
        <v>101</v>
      </c>
      <c r="F17" s="97">
        <v>44743</v>
      </c>
      <c r="G17" s="223" t="s">
        <v>155</v>
      </c>
      <c r="H17" s="223" t="s">
        <v>416</v>
      </c>
      <c r="I17" s="97"/>
      <c r="J17" s="241"/>
      <c r="K17" s="212">
        <v>0</v>
      </c>
      <c r="L17" s="225">
        <v>0</v>
      </c>
      <c r="M17" s="195">
        <v>0</v>
      </c>
      <c r="N17" s="195">
        <v>0</v>
      </c>
      <c r="O17" s="98">
        <v>0</v>
      </c>
      <c r="P17" s="100">
        <v>0</v>
      </c>
      <c r="Q17" s="212">
        <v>0</v>
      </c>
      <c r="R17" s="225">
        <v>0</v>
      </c>
      <c r="S17" s="195">
        <v>0</v>
      </c>
      <c r="T17" s="195">
        <v>0</v>
      </c>
      <c r="U17" s="98">
        <v>0</v>
      </c>
      <c r="V17" s="100">
        <v>0</v>
      </c>
      <c r="W17" s="225">
        <v>0</v>
      </c>
      <c r="X17" s="195">
        <v>0</v>
      </c>
      <c r="Y17" s="195">
        <v>0</v>
      </c>
      <c r="Z17" s="98">
        <v>147000</v>
      </c>
      <c r="AA17" s="100">
        <v>3</v>
      </c>
      <c r="AB17" s="225">
        <v>0</v>
      </c>
      <c r="AC17" s="195">
        <v>0</v>
      </c>
      <c r="AD17" s="195">
        <v>0</v>
      </c>
      <c r="AE17" s="98">
        <v>149940</v>
      </c>
      <c r="AF17" s="100">
        <v>3</v>
      </c>
      <c r="AG17" s="225">
        <v>0</v>
      </c>
      <c r="AH17" s="195">
        <v>0</v>
      </c>
      <c r="AI17" s="195">
        <v>0</v>
      </c>
      <c r="AJ17" s="98">
        <v>152938.79999999999</v>
      </c>
      <c r="AK17" s="100">
        <v>3</v>
      </c>
      <c r="AL17" s="225">
        <v>0</v>
      </c>
      <c r="AM17" s="195">
        <v>0</v>
      </c>
      <c r="AN17" s="195">
        <v>0</v>
      </c>
      <c r="AO17" s="98">
        <v>155997.576</v>
      </c>
      <c r="AP17" s="100">
        <v>3</v>
      </c>
      <c r="AQ17" s="73"/>
    </row>
    <row r="18" spans="1:43" ht="12" customHeight="1">
      <c r="A18" s="95">
        <v>1</v>
      </c>
      <c r="B18" s="96" t="s">
        <v>433</v>
      </c>
      <c r="C18" s="96" t="s">
        <v>427</v>
      </c>
      <c r="D18" s="96" t="s">
        <v>426</v>
      </c>
      <c r="E18" s="158">
        <v>102</v>
      </c>
      <c r="F18" s="97">
        <v>44743</v>
      </c>
      <c r="G18" s="223" t="s">
        <v>155</v>
      </c>
      <c r="H18" s="223" t="s">
        <v>416</v>
      </c>
      <c r="I18" s="97"/>
      <c r="J18" s="241"/>
      <c r="K18" s="212">
        <v>0</v>
      </c>
      <c r="L18" s="225">
        <v>0</v>
      </c>
      <c r="M18" s="195">
        <v>0</v>
      </c>
      <c r="N18" s="195">
        <v>0</v>
      </c>
      <c r="O18" s="98">
        <v>0</v>
      </c>
      <c r="P18" s="100">
        <v>0</v>
      </c>
      <c r="Q18" s="212">
        <v>0</v>
      </c>
      <c r="R18" s="225">
        <v>0</v>
      </c>
      <c r="S18" s="195">
        <v>0</v>
      </c>
      <c r="T18" s="195">
        <v>0</v>
      </c>
      <c r="U18" s="98">
        <v>0</v>
      </c>
      <c r="V18" s="100">
        <v>0</v>
      </c>
      <c r="W18" s="225">
        <v>19</v>
      </c>
      <c r="X18" s="195">
        <v>40</v>
      </c>
      <c r="Y18" s="195">
        <v>52</v>
      </c>
      <c r="Z18" s="98">
        <v>39520</v>
      </c>
      <c r="AA18" s="100">
        <v>1</v>
      </c>
      <c r="AB18" s="225">
        <v>19.38</v>
      </c>
      <c r="AC18" s="195">
        <v>40</v>
      </c>
      <c r="AD18" s="195">
        <v>52</v>
      </c>
      <c r="AE18" s="98">
        <v>40310.400000000001</v>
      </c>
      <c r="AF18" s="100">
        <v>1</v>
      </c>
      <c r="AG18" s="225">
        <v>19.767600000000002</v>
      </c>
      <c r="AH18" s="195">
        <v>40</v>
      </c>
      <c r="AI18" s="195">
        <v>52</v>
      </c>
      <c r="AJ18" s="98">
        <v>41116.608</v>
      </c>
      <c r="AK18" s="100">
        <v>1</v>
      </c>
      <c r="AL18" s="225">
        <v>20.162952000000001</v>
      </c>
      <c r="AM18" s="195">
        <v>40</v>
      </c>
      <c r="AN18" s="195">
        <v>52</v>
      </c>
      <c r="AO18" s="98">
        <v>41938.940159999998</v>
      </c>
      <c r="AP18" s="100">
        <v>1</v>
      </c>
      <c r="AQ18" s="73"/>
    </row>
    <row r="19" spans="1:43" ht="12" customHeight="1">
      <c r="A19" s="95">
        <v>1</v>
      </c>
      <c r="B19" s="96" t="s">
        <v>433</v>
      </c>
      <c r="C19" s="96" t="s">
        <v>429</v>
      </c>
      <c r="D19" s="96" t="s">
        <v>428</v>
      </c>
      <c r="E19" s="158">
        <v>107</v>
      </c>
      <c r="F19" s="97">
        <v>44774</v>
      </c>
      <c r="G19" s="223" t="s">
        <v>155</v>
      </c>
      <c r="H19" s="223" t="s">
        <v>416</v>
      </c>
      <c r="I19" s="97"/>
      <c r="J19" s="241"/>
      <c r="K19" s="212">
        <v>0</v>
      </c>
      <c r="L19" s="225">
        <v>0</v>
      </c>
      <c r="M19" s="195">
        <v>0</v>
      </c>
      <c r="N19" s="195">
        <v>0</v>
      </c>
      <c r="O19" s="98">
        <v>0</v>
      </c>
      <c r="P19" s="100">
        <v>0</v>
      </c>
      <c r="Q19" s="212">
        <v>0</v>
      </c>
      <c r="R19" s="225">
        <v>0</v>
      </c>
      <c r="S19" s="195">
        <v>0</v>
      </c>
      <c r="T19" s="195">
        <v>0</v>
      </c>
      <c r="U19" s="98">
        <v>0</v>
      </c>
      <c r="V19" s="100">
        <v>0</v>
      </c>
      <c r="W19" s="225">
        <v>18</v>
      </c>
      <c r="X19" s="195">
        <v>40</v>
      </c>
      <c r="Y19" s="195">
        <v>52</v>
      </c>
      <c r="Z19" s="98">
        <v>35880</v>
      </c>
      <c r="AA19" s="100">
        <v>0.95833333333333304</v>
      </c>
      <c r="AB19" s="225">
        <v>18.36</v>
      </c>
      <c r="AC19" s="195">
        <v>40</v>
      </c>
      <c r="AD19" s="195">
        <v>52</v>
      </c>
      <c r="AE19" s="98">
        <v>38188.800000000003</v>
      </c>
      <c r="AF19" s="100">
        <v>1</v>
      </c>
      <c r="AG19" s="225">
        <v>18.7272</v>
      </c>
      <c r="AH19" s="195">
        <v>40</v>
      </c>
      <c r="AI19" s="195">
        <v>52</v>
      </c>
      <c r="AJ19" s="98">
        <v>38952.576000000001</v>
      </c>
      <c r="AK19" s="100">
        <v>1</v>
      </c>
      <c r="AL19" s="225">
        <v>19.101744</v>
      </c>
      <c r="AM19" s="195">
        <v>40</v>
      </c>
      <c r="AN19" s="195">
        <v>52</v>
      </c>
      <c r="AO19" s="98">
        <v>39731.627520000002</v>
      </c>
      <c r="AP19" s="100">
        <v>1</v>
      </c>
      <c r="AQ19" s="73"/>
    </row>
    <row r="20" spans="1:43" ht="12" customHeight="1">
      <c r="A20" s="95">
        <v>4</v>
      </c>
      <c r="B20" s="96" t="s">
        <v>435</v>
      </c>
      <c r="C20" s="96" t="s">
        <v>421</v>
      </c>
      <c r="D20" s="96" t="s">
        <v>434</v>
      </c>
      <c r="E20" s="158">
        <v>101</v>
      </c>
      <c r="F20" s="97">
        <v>45108</v>
      </c>
      <c r="G20" s="223" t="s">
        <v>155</v>
      </c>
      <c r="H20" s="223" t="s">
        <v>416</v>
      </c>
      <c r="I20" s="97"/>
      <c r="J20" s="241"/>
      <c r="K20" s="212">
        <v>0</v>
      </c>
      <c r="L20" s="225">
        <v>0</v>
      </c>
      <c r="M20" s="195">
        <v>0</v>
      </c>
      <c r="N20" s="195">
        <v>0</v>
      </c>
      <c r="O20" s="98">
        <v>0</v>
      </c>
      <c r="P20" s="100">
        <v>0</v>
      </c>
      <c r="Q20" s="212">
        <v>0</v>
      </c>
      <c r="R20" s="225">
        <v>0</v>
      </c>
      <c r="S20" s="195">
        <v>0</v>
      </c>
      <c r="T20" s="195">
        <v>0</v>
      </c>
      <c r="U20" s="98">
        <v>0</v>
      </c>
      <c r="V20" s="100">
        <v>0</v>
      </c>
      <c r="W20" s="225">
        <v>0</v>
      </c>
      <c r="X20" s="195">
        <v>0</v>
      </c>
      <c r="Y20" s="195">
        <v>0</v>
      </c>
      <c r="Z20" s="98">
        <v>0</v>
      </c>
      <c r="AA20" s="100">
        <v>0</v>
      </c>
      <c r="AB20" s="225">
        <v>0</v>
      </c>
      <c r="AC20" s="195">
        <v>0</v>
      </c>
      <c r="AD20" s="195">
        <v>0</v>
      </c>
      <c r="AE20" s="98">
        <v>204000</v>
      </c>
      <c r="AF20" s="100">
        <v>4</v>
      </c>
      <c r="AG20" s="225">
        <v>0</v>
      </c>
      <c r="AH20" s="195">
        <v>0</v>
      </c>
      <c r="AI20" s="195">
        <v>0</v>
      </c>
      <c r="AJ20" s="98">
        <v>208080</v>
      </c>
      <c r="AK20" s="100">
        <v>4</v>
      </c>
      <c r="AL20" s="225">
        <v>0</v>
      </c>
      <c r="AM20" s="195">
        <v>0</v>
      </c>
      <c r="AN20" s="195">
        <v>0</v>
      </c>
      <c r="AO20" s="98">
        <v>212241.6</v>
      </c>
      <c r="AP20" s="100">
        <v>4</v>
      </c>
      <c r="AQ20" s="73"/>
    </row>
    <row r="21" spans="1:43" ht="12" customHeight="1">
      <c r="A21" s="95">
        <v>1</v>
      </c>
      <c r="B21" s="96" t="s">
        <v>435</v>
      </c>
      <c r="C21" s="96" t="s">
        <v>427</v>
      </c>
      <c r="D21" s="96" t="s">
        <v>426</v>
      </c>
      <c r="E21" s="158">
        <v>102</v>
      </c>
      <c r="F21" s="97">
        <v>45108</v>
      </c>
      <c r="G21" s="223" t="s">
        <v>155</v>
      </c>
      <c r="H21" s="223" t="s">
        <v>416</v>
      </c>
      <c r="I21" s="97"/>
      <c r="J21" s="241"/>
      <c r="K21" s="212">
        <v>0</v>
      </c>
      <c r="L21" s="225">
        <v>0</v>
      </c>
      <c r="M21" s="195">
        <v>0</v>
      </c>
      <c r="N21" s="195">
        <v>0</v>
      </c>
      <c r="O21" s="98">
        <v>0</v>
      </c>
      <c r="P21" s="100">
        <v>0</v>
      </c>
      <c r="Q21" s="212">
        <v>0</v>
      </c>
      <c r="R21" s="225">
        <v>0</v>
      </c>
      <c r="S21" s="195">
        <v>0</v>
      </c>
      <c r="T21" s="195">
        <v>0</v>
      </c>
      <c r="U21" s="98">
        <v>0</v>
      </c>
      <c r="V21" s="100">
        <v>0</v>
      </c>
      <c r="W21" s="225">
        <v>0</v>
      </c>
      <c r="X21" s="195">
        <v>0</v>
      </c>
      <c r="Y21" s="195">
        <v>0</v>
      </c>
      <c r="Z21" s="98">
        <v>0</v>
      </c>
      <c r="AA21" s="100">
        <v>0</v>
      </c>
      <c r="AB21" s="225">
        <v>20</v>
      </c>
      <c r="AC21" s="195">
        <v>40</v>
      </c>
      <c r="AD21" s="195">
        <v>52</v>
      </c>
      <c r="AE21" s="98">
        <v>41600</v>
      </c>
      <c r="AF21" s="100">
        <v>1</v>
      </c>
      <c r="AG21" s="225">
        <v>20.399999999999999</v>
      </c>
      <c r="AH21" s="195">
        <v>40</v>
      </c>
      <c r="AI21" s="195">
        <v>52</v>
      </c>
      <c r="AJ21" s="98">
        <v>42432</v>
      </c>
      <c r="AK21" s="100">
        <v>1</v>
      </c>
      <c r="AL21" s="225">
        <v>20.808</v>
      </c>
      <c r="AM21" s="195">
        <v>40</v>
      </c>
      <c r="AN21" s="195">
        <v>52</v>
      </c>
      <c r="AO21" s="98">
        <v>43280.639999999999</v>
      </c>
      <c r="AP21" s="100">
        <v>1</v>
      </c>
      <c r="AQ21" s="73"/>
    </row>
    <row r="22" spans="1:43" ht="12" customHeight="1">
      <c r="A22" s="95">
        <v>1</v>
      </c>
      <c r="B22" s="96" t="s">
        <v>435</v>
      </c>
      <c r="C22" s="96" t="s">
        <v>437</v>
      </c>
      <c r="D22" s="96" t="s">
        <v>436</v>
      </c>
      <c r="E22" s="158">
        <v>101</v>
      </c>
      <c r="F22" s="97">
        <v>45108</v>
      </c>
      <c r="G22" s="223" t="s">
        <v>155</v>
      </c>
      <c r="H22" s="223" t="s">
        <v>416</v>
      </c>
      <c r="I22" s="97"/>
      <c r="J22" s="241"/>
      <c r="K22" s="212">
        <v>0</v>
      </c>
      <c r="L22" s="225">
        <v>0</v>
      </c>
      <c r="M22" s="195">
        <v>0</v>
      </c>
      <c r="N22" s="195">
        <v>0</v>
      </c>
      <c r="O22" s="98">
        <v>0</v>
      </c>
      <c r="P22" s="100">
        <v>0</v>
      </c>
      <c r="Q22" s="212">
        <v>0</v>
      </c>
      <c r="R22" s="225">
        <v>0</v>
      </c>
      <c r="S22" s="195">
        <v>0</v>
      </c>
      <c r="T22" s="195">
        <v>0</v>
      </c>
      <c r="U22" s="98">
        <v>0</v>
      </c>
      <c r="V22" s="100">
        <v>0</v>
      </c>
      <c r="W22" s="225">
        <v>0</v>
      </c>
      <c r="X22" s="195">
        <v>0</v>
      </c>
      <c r="Y22" s="195">
        <v>0</v>
      </c>
      <c r="Z22" s="98">
        <v>0</v>
      </c>
      <c r="AA22" s="100">
        <v>0</v>
      </c>
      <c r="AB22" s="225">
        <v>0</v>
      </c>
      <c r="AC22" s="195">
        <v>0</v>
      </c>
      <c r="AD22" s="195">
        <v>0</v>
      </c>
      <c r="AE22" s="98">
        <v>51000</v>
      </c>
      <c r="AF22" s="100">
        <v>1</v>
      </c>
      <c r="AG22" s="225">
        <v>0</v>
      </c>
      <c r="AH22" s="195">
        <v>0</v>
      </c>
      <c r="AI22" s="195">
        <v>0</v>
      </c>
      <c r="AJ22" s="98">
        <v>52020</v>
      </c>
      <c r="AK22" s="100">
        <v>1</v>
      </c>
      <c r="AL22" s="225">
        <v>0</v>
      </c>
      <c r="AM22" s="195">
        <v>0</v>
      </c>
      <c r="AN22" s="195">
        <v>0</v>
      </c>
      <c r="AO22" s="98">
        <v>53060.4</v>
      </c>
      <c r="AP22" s="100">
        <v>1</v>
      </c>
      <c r="AQ22" s="73"/>
    </row>
    <row r="23" spans="1:43" ht="12" customHeight="1">
      <c r="A23" s="95">
        <v>1</v>
      </c>
      <c r="B23" s="96" t="s">
        <v>435</v>
      </c>
      <c r="C23" s="96" t="s">
        <v>421</v>
      </c>
      <c r="D23" s="96" t="s">
        <v>423</v>
      </c>
      <c r="E23" s="158">
        <v>101</v>
      </c>
      <c r="F23" s="97">
        <v>45108</v>
      </c>
      <c r="G23" s="223" t="s">
        <v>155</v>
      </c>
      <c r="H23" s="223" t="s">
        <v>416</v>
      </c>
      <c r="I23" s="97"/>
      <c r="J23" s="241"/>
      <c r="K23" s="212"/>
      <c r="L23" s="225"/>
      <c r="M23" s="195"/>
      <c r="N23" s="195"/>
      <c r="O23" s="98">
        <v>0</v>
      </c>
      <c r="P23" s="100">
        <v>0</v>
      </c>
      <c r="Q23" s="212">
        <v>0</v>
      </c>
      <c r="R23" s="225">
        <v>0</v>
      </c>
      <c r="S23" s="195">
        <v>0</v>
      </c>
      <c r="T23" s="195">
        <v>0</v>
      </c>
      <c r="U23" s="98">
        <v>0</v>
      </c>
      <c r="V23" s="100">
        <v>0</v>
      </c>
      <c r="W23" s="225">
        <v>0</v>
      </c>
      <c r="X23" s="195">
        <v>0</v>
      </c>
      <c r="Y23" s="195">
        <v>0</v>
      </c>
      <c r="Z23" s="98">
        <v>0</v>
      </c>
      <c r="AA23" s="100">
        <v>0</v>
      </c>
      <c r="AB23" s="225">
        <v>0</v>
      </c>
      <c r="AC23" s="195">
        <v>0</v>
      </c>
      <c r="AD23" s="195">
        <v>0</v>
      </c>
      <c r="AE23" s="98">
        <v>51000</v>
      </c>
      <c r="AF23" s="100">
        <v>1</v>
      </c>
      <c r="AG23" s="225">
        <v>0</v>
      </c>
      <c r="AH23" s="195">
        <v>0</v>
      </c>
      <c r="AI23" s="195">
        <v>0</v>
      </c>
      <c r="AJ23" s="98">
        <v>52020</v>
      </c>
      <c r="AK23" s="100">
        <v>1</v>
      </c>
      <c r="AL23" s="225">
        <v>0</v>
      </c>
      <c r="AM23" s="195">
        <v>0</v>
      </c>
      <c r="AN23" s="195">
        <v>0</v>
      </c>
      <c r="AO23" s="98">
        <v>53060.4</v>
      </c>
      <c r="AP23" s="100">
        <v>1</v>
      </c>
      <c r="AQ23" s="73"/>
    </row>
    <row r="24" spans="1:43" ht="12" customHeight="1">
      <c r="A24" s="95">
        <v>1</v>
      </c>
      <c r="B24" s="96" t="s">
        <v>435</v>
      </c>
      <c r="C24" s="96" t="s">
        <v>437</v>
      </c>
      <c r="D24" s="96" t="s">
        <v>438</v>
      </c>
      <c r="E24" s="158">
        <v>104</v>
      </c>
      <c r="F24" s="97">
        <v>45108</v>
      </c>
      <c r="G24" s="223" t="s">
        <v>155</v>
      </c>
      <c r="H24" s="223" t="s">
        <v>416</v>
      </c>
      <c r="I24" s="97"/>
      <c r="J24" s="241"/>
      <c r="K24" s="212">
        <v>0</v>
      </c>
      <c r="L24" s="225">
        <v>0</v>
      </c>
      <c r="M24" s="195">
        <v>0</v>
      </c>
      <c r="N24" s="195">
        <v>0</v>
      </c>
      <c r="O24" s="98">
        <v>0</v>
      </c>
      <c r="P24" s="100">
        <v>0</v>
      </c>
      <c r="Q24" s="212">
        <v>0</v>
      </c>
      <c r="R24" s="225">
        <v>0</v>
      </c>
      <c r="S24" s="195">
        <v>0</v>
      </c>
      <c r="T24" s="195">
        <v>0</v>
      </c>
      <c r="U24" s="98">
        <v>0</v>
      </c>
      <c r="V24" s="100">
        <v>0</v>
      </c>
      <c r="W24" s="225">
        <v>0</v>
      </c>
      <c r="X24" s="195">
        <v>0</v>
      </c>
      <c r="Y24" s="195">
        <v>0</v>
      </c>
      <c r="Z24" s="98">
        <v>0</v>
      </c>
      <c r="AA24" s="100">
        <v>0</v>
      </c>
      <c r="AB24" s="225">
        <v>0</v>
      </c>
      <c r="AC24" s="195">
        <v>0</v>
      </c>
      <c r="AD24" s="195">
        <v>0</v>
      </c>
      <c r="AE24" s="98">
        <v>65000</v>
      </c>
      <c r="AF24" s="100">
        <v>1</v>
      </c>
      <c r="AG24" s="225">
        <v>0</v>
      </c>
      <c r="AH24" s="195">
        <v>0</v>
      </c>
      <c r="AI24" s="195">
        <v>0</v>
      </c>
      <c r="AJ24" s="98">
        <v>66300</v>
      </c>
      <c r="AK24" s="100">
        <v>1</v>
      </c>
      <c r="AL24" s="225">
        <v>0</v>
      </c>
      <c r="AM24" s="195">
        <v>0</v>
      </c>
      <c r="AN24" s="195">
        <v>0</v>
      </c>
      <c r="AO24" s="98">
        <v>67626</v>
      </c>
      <c r="AP24" s="100">
        <v>1</v>
      </c>
      <c r="AQ24" s="73"/>
    </row>
    <row r="25" spans="1:43" ht="12" customHeight="1">
      <c r="A25" s="95">
        <v>3</v>
      </c>
      <c r="B25" s="96" t="s">
        <v>439</v>
      </c>
      <c r="C25" s="96" t="s">
        <v>421</v>
      </c>
      <c r="D25" s="96" t="s">
        <v>434</v>
      </c>
      <c r="E25" s="158">
        <v>101</v>
      </c>
      <c r="F25" s="97">
        <v>45474</v>
      </c>
      <c r="G25" s="223" t="s">
        <v>155</v>
      </c>
      <c r="H25" s="223" t="s">
        <v>416</v>
      </c>
      <c r="I25" s="97"/>
      <c r="J25" s="241"/>
      <c r="K25" s="212">
        <v>0</v>
      </c>
      <c r="L25" s="225">
        <v>0</v>
      </c>
      <c r="M25" s="195">
        <v>0</v>
      </c>
      <c r="N25" s="195">
        <v>0</v>
      </c>
      <c r="O25" s="98">
        <v>0</v>
      </c>
      <c r="P25" s="100">
        <v>0</v>
      </c>
      <c r="Q25" s="212">
        <v>0</v>
      </c>
      <c r="R25" s="225">
        <v>0</v>
      </c>
      <c r="S25" s="195">
        <v>0</v>
      </c>
      <c r="T25" s="195">
        <v>0</v>
      </c>
      <c r="U25" s="98">
        <v>0</v>
      </c>
      <c r="V25" s="100">
        <v>0</v>
      </c>
      <c r="W25" s="225">
        <v>0</v>
      </c>
      <c r="X25" s="195">
        <v>0</v>
      </c>
      <c r="Y25" s="195">
        <v>0</v>
      </c>
      <c r="Z25" s="98">
        <v>0</v>
      </c>
      <c r="AA25" s="100">
        <v>0</v>
      </c>
      <c r="AB25" s="225">
        <v>0</v>
      </c>
      <c r="AC25" s="195">
        <v>0</v>
      </c>
      <c r="AD25" s="195">
        <v>0</v>
      </c>
      <c r="AE25" s="98">
        <v>0</v>
      </c>
      <c r="AF25" s="100">
        <v>0</v>
      </c>
      <c r="AG25" s="225">
        <v>0</v>
      </c>
      <c r="AH25" s="195">
        <v>0</v>
      </c>
      <c r="AI25" s="195">
        <v>0</v>
      </c>
      <c r="AJ25" s="98">
        <v>154500</v>
      </c>
      <c r="AK25" s="100">
        <v>3</v>
      </c>
      <c r="AL25" s="225">
        <v>0</v>
      </c>
      <c r="AM25" s="195">
        <v>0</v>
      </c>
      <c r="AN25" s="195">
        <v>0</v>
      </c>
      <c r="AO25" s="98">
        <v>157590</v>
      </c>
      <c r="AP25" s="100">
        <v>3</v>
      </c>
      <c r="AQ25" s="73"/>
    </row>
    <row r="26" spans="1:43" ht="12" customHeight="1">
      <c r="A26" s="95">
        <v>1</v>
      </c>
      <c r="B26" s="96" t="s">
        <v>439</v>
      </c>
      <c r="C26" s="96" t="s">
        <v>427</v>
      </c>
      <c r="D26" s="96" t="s">
        <v>426</v>
      </c>
      <c r="E26" s="158">
        <v>102</v>
      </c>
      <c r="F26" s="97">
        <v>45474</v>
      </c>
      <c r="G26" s="223" t="s">
        <v>155</v>
      </c>
      <c r="H26" s="223" t="s">
        <v>416</v>
      </c>
      <c r="I26" s="97"/>
      <c r="J26" s="241"/>
      <c r="K26" s="212"/>
      <c r="L26" s="225"/>
      <c r="M26" s="195"/>
      <c r="N26" s="195"/>
      <c r="O26" s="98">
        <v>0</v>
      </c>
      <c r="P26" s="100">
        <v>0</v>
      </c>
      <c r="Q26" s="212">
        <v>0</v>
      </c>
      <c r="R26" s="225">
        <v>0</v>
      </c>
      <c r="S26" s="195">
        <v>0</v>
      </c>
      <c r="T26" s="195">
        <v>0</v>
      </c>
      <c r="U26" s="98">
        <v>0</v>
      </c>
      <c r="V26" s="100">
        <v>0</v>
      </c>
      <c r="W26" s="225">
        <v>0</v>
      </c>
      <c r="X26" s="195">
        <v>0</v>
      </c>
      <c r="Y26" s="195">
        <v>0</v>
      </c>
      <c r="Z26" s="98">
        <v>0</v>
      </c>
      <c r="AA26" s="100">
        <v>0</v>
      </c>
      <c r="AB26" s="225">
        <v>0</v>
      </c>
      <c r="AC26" s="195">
        <v>0</v>
      </c>
      <c r="AD26" s="195">
        <v>0</v>
      </c>
      <c r="AE26" s="98">
        <v>0</v>
      </c>
      <c r="AF26" s="100">
        <v>0</v>
      </c>
      <c r="AG26" s="225">
        <v>20</v>
      </c>
      <c r="AH26" s="195">
        <v>40</v>
      </c>
      <c r="AI26" s="195">
        <v>52</v>
      </c>
      <c r="AJ26" s="98">
        <v>41600</v>
      </c>
      <c r="AK26" s="100">
        <v>1</v>
      </c>
      <c r="AL26" s="225">
        <v>20.399999999999999</v>
      </c>
      <c r="AM26" s="195">
        <v>40</v>
      </c>
      <c r="AN26" s="195">
        <v>52</v>
      </c>
      <c r="AO26" s="98">
        <v>42432</v>
      </c>
      <c r="AP26" s="100">
        <v>1</v>
      </c>
      <c r="AQ26" s="73"/>
    </row>
    <row r="27" spans="1:43" ht="12" customHeight="1">
      <c r="A27" s="95">
        <v>1</v>
      </c>
      <c r="B27" s="96" t="s">
        <v>439</v>
      </c>
      <c r="C27" s="96" t="s">
        <v>421</v>
      </c>
      <c r="D27" s="96" t="s">
        <v>440</v>
      </c>
      <c r="E27" s="158">
        <v>104</v>
      </c>
      <c r="F27" s="97">
        <v>45474</v>
      </c>
      <c r="G27" s="223" t="s">
        <v>155</v>
      </c>
      <c r="H27" s="223" t="s">
        <v>416</v>
      </c>
      <c r="I27" s="97"/>
      <c r="J27" s="241"/>
      <c r="K27" s="212">
        <v>0</v>
      </c>
      <c r="L27" s="225">
        <v>0</v>
      </c>
      <c r="M27" s="195">
        <v>0</v>
      </c>
      <c r="N27" s="195">
        <v>0</v>
      </c>
      <c r="O27" s="98">
        <v>0</v>
      </c>
      <c r="P27" s="100">
        <v>0</v>
      </c>
      <c r="Q27" s="212">
        <v>0</v>
      </c>
      <c r="R27" s="225">
        <v>0</v>
      </c>
      <c r="S27" s="195">
        <v>0</v>
      </c>
      <c r="T27" s="195">
        <v>0</v>
      </c>
      <c r="U27" s="98">
        <v>0</v>
      </c>
      <c r="V27" s="100">
        <v>0</v>
      </c>
      <c r="W27" s="225">
        <v>0</v>
      </c>
      <c r="X27" s="195">
        <v>0</v>
      </c>
      <c r="Y27" s="195">
        <v>0</v>
      </c>
      <c r="Z27" s="98">
        <v>0</v>
      </c>
      <c r="AA27" s="100">
        <v>0</v>
      </c>
      <c r="AB27" s="225">
        <v>0</v>
      </c>
      <c r="AC27" s="195">
        <v>0</v>
      </c>
      <c r="AD27" s="195">
        <v>0</v>
      </c>
      <c r="AE27" s="98">
        <v>0</v>
      </c>
      <c r="AF27" s="100">
        <v>0</v>
      </c>
      <c r="AG27" s="225">
        <v>0</v>
      </c>
      <c r="AH27" s="195">
        <v>0</v>
      </c>
      <c r="AI27" s="195">
        <v>0</v>
      </c>
      <c r="AJ27" s="98">
        <v>66000</v>
      </c>
      <c r="AK27" s="100">
        <v>1</v>
      </c>
      <c r="AL27" s="225">
        <v>0</v>
      </c>
      <c r="AM27" s="195">
        <v>0</v>
      </c>
      <c r="AN27" s="195">
        <v>0</v>
      </c>
      <c r="AO27" s="98">
        <v>67320</v>
      </c>
      <c r="AP27" s="100">
        <v>1</v>
      </c>
      <c r="AQ27" s="73"/>
    </row>
    <row r="28" spans="1:43" ht="12" customHeight="1">
      <c r="A28" s="95">
        <v>1</v>
      </c>
      <c r="B28" s="96" t="s">
        <v>439</v>
      </c>
      <c r="C28" s="96" t="s">
        <v>421</v>
      </c>
      <c r="D28" s="96" t="s">
        <v>441</v>
      </c>
      <c r="E28" s="158">
        <v>104</v>
      </c>
      <c r="F28" s="97">
        <v>45474</v>
      </c>
      <c r="G28" s="223" t="s">
        <v>155</v>
      </c>
      <c r="H28" s="223" t="s">
        <v>416</v>
      </c>
      <c r="I28" s="97"/>
      <c r="J28" s="241"/>
      <c r="K28" s="212">
        <v>0</v>
      </c>
      <c r="L28" s="225">
        <v>0</v>
      </c>
      <c r="M28" s="195">
        <v>0</v>
      </c>
      <c r="N28" s="195">
        <v>0</v>
      </c>
      <c r="O28" s="98">
        <v>0</v>
      </c>
      <c r="P28" s="100">
        <v>0</v>
      </c>
      <c r="Q28" s="212">
        <v>0</v>
      </c>
      <c r="R28" s="225">
        <v>0</v>
      </c>
      <c r="S28" s="195">
        <v>0</v>
      </c>
      <c r="T28" s="195">
        <v>0</v>
      </c>
      <c r="U28" s="98">
        <v>0</v>
      </c>
      <c r="V28" s="100">
        <v>0</v>
      </c>
      <c r="W28" s="225">
        <v>0</v>
      </c>
      <c r="X28" s="195">
        <v>0</v>
      </c>
      <c r="Y28" s="195">
        <v>0</v>
      </c>
      <c r="Z28" s="98">
        <v>0</v>
      </c>
      <c r="AA28" s="100">
        <v>0</v>
      </c>
      <c r="AB28" s="225">
        <v>0</v>
      </c>
      <c r="AC28" s="195">
        <v>0</v>
      </c>
      <c r="AD28" s="195">
        <v>0</v>
      </c>
      <c r="AE28" s="98">
        <v>0</v>
      </c>
      <c r="AF28" s="100">
        <v>0</v>
      </c>
      <c r="AG28" s="225">
        <v>0</v>
      </c>
      <c r="AH28" s="195">
        <v>0</v>
      </c>
      <c r="AI28" s="195">
        <v>0</v>
      </c>
      <c r="AJ28" s="98">
        <v>66000</v>
      </c>
      <c r="AK28" s="100">
        <v>1</v>
      </c>
      <c r="AL28" s="225">
        <v>0</v>
      </c>
      <c r="AM28" s="195">
        <v>0</v>
      </c>
      <c r="AN28" s="195">
        <v>0</v>
      </c>
      <c r="AO28" s="98">
        <v>67320</v>
      </c>
      <c r="AP28" s="100">
        <v>1</v>
      </c>
      <c r="AQ28" s="73"/>
    </row>
    <row r="29" spans="1:43" ht="12" customHeight="1">
      <c r="A29" s="95">
        <v>1</v>
      </c>
      <c r="B29" s="96" t="s">
        <v>439</v>
      </c>
      <c r="C29" s="96" t="s">
        <v>421</v>
      </c>
      <c r="D29" s="96" t="s">
        <v>442</v>
      </c>
      <c r="E29" s="158">
        <v>107</v>
      </c>
      <c r="F29" s="97">
        <v>45474</v>
      </c>
      <c r="G29" s="223" t="s">
        <v>155</v>
      </c>
      <c r="H29" s="223" t="s">
        <v>416</v>
      </c>
      <c r="I29" s="97"/>
      <c r="J29" s="241"/>
      <c r="K29" s="212">
        <v>0</v>
      </c>
      <c r="L29" s="225">
        <v>0</v>
      </c>
      <c r="M29" s="195">
        <v>0</v>
      </c>
      <c r="N29" s="195">
        <v>0</v>
      </c>
      <c r="O29" s="98">
        <v>0</v>
      </c>
      <c r="P29" s="100">
        <v>0</v>
      </c>
      <c r="Q29" s="212">
        <v>0</v>
      </c>
      <c r="R29" s="225">
        <v>0</v>
      </c>
      <c r="S29" s="195">
        <v>0</v>
      </c>
      <c r="T29" s="195">
        <v>0</v>
      </c>
      <c r="U29" s="98">
        <v>0</v>
      </c>
      <c r="V29" s="100">
        <v>0</v>
      </c>
      <c r="W29" s="225">
        <v>0</v>
      </c>
      <c r="X29" s="195">
        <v>0</v>
      </c>
      <c r="Y29" s="195">
        <v>0</v>
      </c>
      <c r="Z29" s="98">
        <v>0</v>
      </c>
      <c r="AA29" s="100">
        <v>0</v>
      </c>
      <c r="AB29" s="225">
        <v>0</v>
      </c>
      <c r="AC29" s="195">
        <v>0</v>
      </c>
      <c r="AD29" s="195">
        <v>0</v>
      </c>
      <c r="AE29" s="98">
        <v>0</v>
      </c>
      <c r="AF29" s="100">
        <v>0</v>
      </c>
      <c r="AG29" s="225">
        <v>16.5</v>
      </c>
      <c r="AH29" s="195">
        <v>40</v>
      </c>
      <c r="AI29" s="195">
        <v>38</v>
      </c>
      <c r="AJ29" s="98">
        <v>25080</v>
      </c>
      <c r="AK29" s="100">
        <v>1</v>
      </c>
      <c r="AL29" s="225">
        <v>16.829999999999998</v>
      </c>
      <c r="AM29" s="195">
        <v>40</v>
      </c>
      <c r="AN29" s="195">
        <v>38</v>
      </c>
      <c r="AO29" s="98">
        <v>25581.599999999999</v>
      </c>
      <c r="AP29" s="100">
        <v>1</v>
      </c>
      <c r="AQ29" s="73"/>
    </row>
    <row r="30" spans="1:43" ht="12" hidden="1" customHeight="1">
      <c r="A30" s="95">
        <v>0</v>
      </c>
      <c r="B30" s="96" t="s">
        <v>439</v>
      </c>
      <c r="C30" s="96" t="s">
        <v>421</v>
      </c>
      <c r="D30" s="96" t="s">
        <v>443</v>
      </c>
      <c r="E30" s="158">
        <v>107</v>
      </c>
      <c r="F30" s="97">
        <v>45474</v>
      </c>
      <c r="G30" s="223" t="s">
        <v>155</v>
      </c>
      <c r="H30" s="223" t="s">
        <v>416</v>
      </c>
      <c r="I30" s="97"/>
      <c r="J30" s="241"/>
      <c r="K30" s="212">
        <v>0</v>
      </c>
      <c r="L30" s="225">
        <v>0</v>
      </c>
      <c r="M30" s="195">
        <v>0</v>
      </c>
      <c r="N30" s="195">
        <v>0</v>
      </c>
      <c r="O30" s="98">
        <v>0</v>
      </c>
      <c r="P30" s="100">
        <v>0</v>
      </c>
      <c r="Q30" s="212">
        <v>0</v>
      </c>
      <c r="R30" s="225">
        <v>0</v>
      </c>
      <c r="S30" s="195">
        <v>0</v>
      </c>
      <c r="T30" s="195">
        <v>0</v>
      </c>
      <c r="U30" s="98">
        <v>0</v>
      </c>
      <c r="V30" s="100">
        <v>0</v>
      </c>
      <c r="W30" s="225">
        <v>0</v>
      </c>
      <c r="X30" s="195">
        <v>0</v>
      </c>
      <c r="Y30" s="195">
        <v>0</v>
      </c>
      <c r="Z30" s="98">
        <v>0</v>
      </c>
      <c r="AA30" s="100">
        <v>0</v>
      </c>
      <c r="AB30" s="225">
        <v>0</v>
      </c>
      <c r="AC30" s="195">
        <v>0</v>
      </c>
      <c r="AD30" s="195">
        <v>0</v>
      </c>
      <c r="AE30" s="98">
        <v>0</v>
      </c>
      <c r="AF30" s="100">
        <v>0</v>
      </c>
      <c r="AG30" s="225">
        <v>0</v>
      </c>
      <c r="AH30" s="195">
        <v>0</v>
      </c>
      <c r="AI30" s="195">
        <v>0</v>
      </c>
      <c r="AJ30" s="98">
        <v>0</v>
      </c>
      <c r="AK30" s="100">
        <v>0</v>
      </c>
      <c r="AL30" s="225">
        <v>0</v>
      </c>
      <c r="AM30" s="195">
        <v>0</v>
      </c>
      <c r="AN30" s="195">
        <v>0</v>
      </c>
      <c r="AO30" s="98">
        <v>0</v>
      </c>
      <c r="AP30" s="100">
        <v>0</v>
      </c>
      <c r="AQ30" s="73"/>
    </row>
    <row r="31" spans="1:43" ht="12" customHeight="1">
      <c r="A31" s="95">
        <v>1</v>
      </c>
      <c r="B31" s="96" t="s">
        <v>418</v>
      </c>
      <c r="C31" s="96" t="s">
        <v>446</v>
      </c>
      <c r="D31" s="96" t="s">
        <v>444</v>
      </c>
      <c r="E31" s="158">
        <v>104</v>
      </c>
      <c r="F31" s="97">
        <v>43922</v>
      </c>
      <c r="G31" s="223"/>
      <c r="H31" s="223" t="s">
        <v>445</v>
      </c>
      <c r="I31" s="97"/>
      <c r="J31" s="241"/>
      <c r="K31" s="212">
        <v>103000</v>
      </c>
      <c r="L31" s="225">
        <v>0</v>
      </c>
      <c r="M31" s="195">
        <v>0</v>
      </c>
      <c r="N31" s="195">
        <v>0</v>
      </c>
      <c r="O31" s="98">
        <v>72957.999999999302</v>
      </c>
      <c r="P31" s="100">
        <v>0.70833009708737205</v>
      </c>
      <c r="Q31" s="212">
        <v>0</v>
      </c>
      <c r="R31" s="225">
        <v>0</v>
      </c>
      <c r="S31" s="195">
        <v>0</v>
      </c>
      <c r="T31" s="195">
        <v>0</v>
      </c>
      <c r="U31" s="98">
        <v>0</v>
      </c>
      <c r="V31" s="100">
        <v>0</v>
      </c>
      <c r="W31" s="225">
        <v>0</v>
      </c>
      <c r="X31" s="195">
        <v>0</v>
      </c>
      <c r="Y31" s="195">
        <v>0</v>
      </c>
      <c r="Z31" s="98">
        <v>0</v>
      </c>
      <c r="AA31" s="100">
        <v>0</v>
      </c>
      <c r="AB31" s="225">
        <v>0</v>
      </c>
      <c r="AC31" s="195">
        <v>0</v>
      </c>
      <c r="AD31" s="195">
        <v>0</v>
      </c>
      <c r="AE31" s="98">
        <v>0</v>
      </c>
      <c r="AF31" s="100">
        <v>0</v>
      </c>
      <c r="AG31" s="225">
        <v>0</v>
      </c>
      <c r="AH31" s="195">
        <v>0</v>
      </c>
      <c r="AI31" s="195">
        <v>0</v>
      </c>
      <c r="AJ31" s="98">
        <v>0</v>
      </c>
      <c r="AK31" s="100">
        <v>0</v>
      </c>
      <c r="AL31" s="225">
        <v>0</v>
      </c>
      <c r="AM31" s="195">
        <v>0</v>
      </c>
      <c r="AN31" s="195">
        <v>0</v>
      </c>
      <c r="AO31" s="98">
        <v>0</v>
      </c>
      <c r="AP31" s="100">
        <v>0</v>
      </c>
      <c r="AQ31" s="73"/>
    </row>
    <row r="32" spans="1:43" ht="12" customHeight="1">
      <c r="A32" s="95">
        <v>1</v>
      </c>
      <c r="B32" s="96" t="s">
        <v>430</v>
      </c>
      <c r="C32" s="96" t="s">
        <v>446</v>
      </c>
      <c r="D32" s="96" t="s">
        <v>447</v>
      </c>
      <c r="E32" s="158">
        <v>107</v>
      </c>
      <c r="F32" s="97">
        <v>43922</v>
      </c>
      <c r="G32" s="223"/>
      <c r="H32" s="223" t="s">
        <v>445</v>
      </c>
      <c r="I32" s="97"/>
      <c r="J32" s="241"/>
      <c r="K32" s="212">
        <v>65000</v>
      </c>
      <c r="L32" s="225">
        <v>0</v>
      </c>
      <c r="M32" s="195">
        <v>0</v>
      </c>
      <c r="N32" s="195">
        <v>0</v>
      </c>
      <c r="O32" s="98">
        <v>46041.999999998297</v>
      </c>
      <c r="P32" s="100">
        <v>0.70833846153843605</v>
      </c>
      <c r="Q32" s="212">
        <v>0</v>
      </c>
      <c r="R32" s="225">
        <v>0</v>
      </c>
      <c r="S32" s="195">
        <v>0</v>
      </c>
      <c r="T32" s="195">
        <v>0</v>
      </c>
      <c r="U32" s="98">
        <v>0</v>
      </c>
      <c r="V32" s="100">
        <v>0</v>
      </c>
      <c r="W32" s="225">
        <v>0</v>
      </c>
      <c r="X32" s="195">
        <v>0</v>
      </c>
      <c r="Y32" s="195">
        <v>0</v>
      </c>
      <c r="Z32" s="98">
        <v>0</v>
      </c>
      <c r="AA32" s="100">
        <v>0</v>
      </c>
      <c r="AB32" s="225">
        <v>0</v>
      </c>
      <c r="AC32" s="195">
        <v>0</v>
      </c>
      <c r="AD32" s="195">
        <v>0</v>
      </c>
      <c r="AE32" s="98">
        <v>0</v>
      </c>
      <c r="AF32" s="100">
        <v>0</v>
      </c>
      <c r="AG32" s="225">
        <v>0</v>
      </c>
      <c r="AH32" s="195">
        <v>0</v>
      </c>
      <c r="AI32" s="195">
        <v>0</v>
      </c>
      <c r="AJ32" s="98">
        <v>0</v>
      </c>
      <c r="AK32" s="100">
        <v>0</v>
      </c>
      <c r="AL32" s="225">
        <v>0</v>
      </c>
      <c r="AM32" s="195">
        <v>0</v>
      </c>
      <c r="AN32" s="195">
        <v>0</v>
      </c>
      <c r="AO32" s="98">
        <v>0</v>
      </c>
      <c r="AP32" s="100">
        <v>0</v>
      </c>
      <c r="AQ32" s="73"/>
    </row>
    <row r="33" spans="1:43" ht="12" customHeight="1">
      <c r="A33" s="95">
        <v>1</v>
      </c>
      <c r="B33" s="96" t="s">
        <v>418</v>
      </c>
      <c r="C33" s="96" t="s">
        <v>446</v>
      </c>
      <c r="D33" s="96" t="s">
        <v>448</v>
      </c>
      <c r="E33" s="158">
        <v>104</v>
      </c>
      <c r="F33" s="97">
        <v>44287</v>
      </c>
      <c r="G33" s="223"/>
      <c r="H33" s="223" t="s">
        <v>445</v>
      </c>
      <c r="I33" s="97"/>
      <c r="J33" s="241"/>
      <c r="K33" s="212">
        <v>103000</v>
      </c>
      <c r="L33" s="225"/>
      <c r="M33" s="195"/>
      <c r="N33" s="195"/>
      <c r="O33" s="98">
        <v>25750</v>
      </c>
      <c r="P33" s="100">
        <v>0.25</v>
      </c>
      <c r="Q33" s="212">
        <v>103000</v>
      </c>
      <c r="R33" s="225">
        <v>0</v>
      </c>
      <c r="S33" s="195">
        <v>0</v>
      </c>
      <c r="T33" s="195">
        <v>0</v>
      </c>
      <c r="U33" s="98">
        <v>8583.3333333333303</v>
      </c>
      <c r="V33" s="100">
        <v>8.3333333333333301E-2</v>
      </c>
      <c r="W33" s="225">
        <v>0</v>
      </c>
      <c r="X33" s="195">
        <v>0</v>
      </c>
      <c r="Y33" s="195">
        <v>0</v>
      </c>
      <c r="Z33" s="98">
        <v>0</v>
      </c>
      <c r="AA33" s="100">
        <v>0</v>
      </c>
      <c r="AB33" s="225">
        <v>0</v>
      </c>
      <c r="AC33" s="195">
        <v>0</v>
      </c>
      <c r="AD33" s="195">
        <v>0</v>
      </c>
      <c r="AE33" s="98">
        <v>0</v>
      </c>
      <c r="AF33" s="100">
        <v>0</v>
      </c>
      <c r="AG33" s="225">
        <v>0</v>
      </c>
      <c r="AH33" s="195">
        <v>0</v>
      </c>
      <c r="AI33" s="195">
        <v>0</v>
      </c>
      <c r="AJ33" s="98">
        <v>0</v>
      </c>
      <c r="AK33" s="100">
        <v>0</v>
      </c>
      <c r="AL33" s="225">
        <v>0</v>
      </c>
      <c r="AM33" s="195">
        <v>0</v>
      </c>
      <c r="AN33" s="195">
        <v>0</v>
      </c>
      <c r="AO33" s="98">
        <v>0</v>
      </c>
      <c r="AP33" s="100">
        <v>0</v>
      </c>
      <c r="AQ33" s="73"/>
    </row>
    <row r="34" spans="1:43" ht="12" customHeight="1">
      <c r="A34" s="95">
        <v>1</v>
      </c>
      <c r="B34" s="96" t="s">
        <v>430</v>
      </c>
      <c r="C34" s="96" t="s">
        <v>446</v>
      </c>
      <c r="D34" s="96" t="s">
        <v>448</v>
      </c>
      <c r="E34" s="158">
        <v>107</v>
      </c>
      <c r="F34" s="97">
        <v>44287</v>
      </c>
      <c r="G34" s="223"/>
      <c r="H34" s="223" t="s">
        <v>445</v>
      </c>
      <c r="I34" s="97"/>
      <c r="J34" s="241"/>
      <c r="K34" s="212">
        <v>65000</v>
      </c>
      <c r="L34" s="225"/>
      <c r="M34" s="195"/>
      <c r="N34" s="195"/>
      <c r="O34" s="98">
        <v>16250</v>
      </c>
      <c r="P34" s="100">
        <v>0.25</v>
      </c>
      <c r="Q34" s="212">
        <v>65000</v>
      </c>
      <c r="R34" s="225">
        <v>0</v>
      </c>
      <c r="S34" s="195">
        <v>0</v>
      </c>
      <c r="T34" s="195">
        <v>0</v>
      </c>
      <c r="U34" s="98">
        <v>5416.6666666666697</v>
      </c>
      <c r="V34" s="100">
        <v>8.3333333333333301E-2</v>
      </c>
      <c r="W34" s="225">
        <v>0</v>
      </c>
      <c r="X34" s="195">
        <v>0</v>
      </c>
      <c r="Y34" s="195">
        <v>0</v>
      </c>
      <c r="Z34" s="98">
        <v>0</v>
      </c>
      <c r="AA34" s="100">
        <v>0</v>
      </c>
      <c r="AB34" s="225">
        <v>0</v>
      </c>
      <c r="AC34" s="195">
        <v>0</v>
      </c>
      <c r="AD34" s="195">
        <v>0</v>
      </c>
      <c r="AE34" s="98">
        <v>0</v>
      </c>
      <c r="AF34" s="100">
        <v>0</v>
      </c>
      <c r="AG34" s="225">
        <v>0</v>
      </c>
      <c r="AH34" s="195">
        <v>0</v>
      </c>
      <c r="AI34" s="195">
        <v>0</v>
      </c>
      <c r="AJ34" s="98">
        <v>0</v>
      </c>
      <c r="AK34" s="100">
        <v>0</v>
      </c>
      <c r="AL34" s="225">
        <v>0</v>
      </c>
      <c r="AM34" s="195">
        <v>0</v>
      </c>
      <c r="AN34" s="195">
        <v>0</v>
      </c>
      <c r="AO34" s="98">
        <v>0</v>
      </c>
      <c r="AP34" s="100">
        <v>0</v>
      </c>
      <c r="AQ34" s="73"/>
    </row>
    <row r="35" spans="1:43" ht="12" customHeight="1">
      <c r="A35" s="95">
        <v>3</v>
      </c>
      <c r="B35" s="96" t="s">
        <v>449</v>
      </c>
      <c r="C35" s="96" t="s">
        <v>421</v>
      </c>
      <c r="D35" s="96" t="s">
        <v>450</v>
      </c>
      <c r="E35" s="158">
        <v>101</v>
      </c>
      <c r="F35" s="97">
        <v>45839</v>
      </c>
      <c r="G35" s="223" t="s">
        <v>155</v>
      </c>
      <c r="H35" s="223" t="s">
        <v>416</v>
      </c>
      <c r="I35" s="97"/>
      <c r="J35" s="241"/>
      <c r="K35" s="212"/>
      <c r="L35" s="225"/>
      <c r="M35" s="195"/>
      <c r="N35" s="195"/>
      <c r="O35" s="98">
        <v>0</v>
      </c>
      <c r="P35" s="100">
        <v>0</v>
      </c>
      <c r="Q35" s="212">
        <v>0</v>
      </c>
      <c r="R35" s="225">
        <v>0</v>
      </c>
      <c r="S35" s="195">
        <v>0</v>
      </c>
      <c r="T35" s="195">
        <v>0</v>
      </c>
      <c r="U35" s="98">
        <v>0</v>
      </c>
      <c r="V35" s="100">
        <v>0</v>
      </c>
      <c r="W35" s="225">
        <v>0</v>
      </c>
      <c r="X35" s="195">
        <v>0</v>
      </c>
      <c r="Y35" s="195">
        <v>0</v>
      </c>
      <c r="Z35" s="98">
        <v>0</v>
      </c>
      <c r="AA35" s="100">
        <v>0</v>
      </c>
      <c r="AB35" s="225">
        <v>0</v>
      </c>
      <c r="AC35" s="195">
        <v>0</v>
      </c>
      <c r="AD35" s="195">
        <v>0</v>
      </c>
      <c r="AE35" s="98">
        <v>0</v>
      </c>
      <c r="AF35" s="100">
        <v>0</v>
      </c>
      <c r="AG35" s="225">
        <v>0</v>
      </c>
      <c r="AH35" s="195">
        <v>0</v>
      </c>
      <c r="AI35" s="195">
        <v>0</v>
      </c>
      <c r="AJ35" s="98">
        <v>0</v>
      </c>
      <c r="AK35" s="100">
        <v>0</v>
      </c>
      <c r="AL35" s="225">
        <v>0</v>
      </c>
      <c r="AM35" s="195">
        <v>0</v>
      </c>
      <c r="AN35" s="195">
        <v>0</v>
      </c>
      <c r="AO35" s="98">
        <v>156000</v>
      </c>
      <c r="AP35" s="100">
        <v>3</v>
      </c>
      <c r="AQ35" s="73"/>
    </row>
    <row r="36" spans="1:43" ht="12" customHeight="1">
      <c r="A36" s="95">
        <v>1</v>
      </c>
      <c r="B36" s="96" t="s">
        <v>449</v>
      </c>
      <c r="C36" s="96" t="s">
        <v>437</v>
      </c>
      <c r="D36" s="96" t="s">
        <v>436</v>
      </c>
      <c r="E36" s="158">
        <v>101</v>
      </c>
      <c r="F36" s="97">
        <v>45839</v>
      </c>
      <c r="G36" s="223" t="s">
        <v>155</v>
      </c>
      <c r="H36" s="223" t="s">
        <v>416</v>
      </c>
      <c r="I36" s="97"/>
      <c r="J36" s="241"/>
      <c r="K36" s="212"/>
      <c r="L36" s="225"/>
      <c r="M36" s="195"/>
      <c r="N36" s="195"/>
      <c r="O36" s="98">
        <v>0</v>
      </c>
      <c r="P36" s="100">
        <v>0</v>
      </c>
      <c r="Q36" s="212">
        <v>0</v>
      </c>
      <c r="R36" s="225">
        <v>0</v>
      </c>
      <c r="S36" s="195">
        <v>0</v>
      </c>
      <c r="T36" s="195">
        <v>0</v>
      </c>
      <c r="U36" s="98">
        <v>0</v>
      </c>
      <c r="V36" s="100">
        <v>0</v>
      </c>
      <c r="W36" s="225">
        <v>0</v>
      </c>
      <c r="X36" s="195">
        <v>0</v>
      </c>
      <c r="Y36" s="195">
        <v>0</v>
      </c>
      <c r="Z36" s="98">
        <v>0</v>
      </c>
      <c r="AA36" s="100">
        <v>0</v>
      </c>
      <c r="AB36" s="225">
        <v>0</v>
      </c>
      <c r="AC36" s="195">
        <v>0</v>
      </c>
      <c r="AD36" s="195">
        <v>0</v>
      </c>
      <c r="AE36" s="98">
        <v>0</v>
      </c>
      <c r="AF36" s="100">
        <v>0</v>
      </c>
      <c r="AG36" s="225">
        <v>0</v>
      </c>
      <c r="AH36" s="195">
        <v>0</v>
      </c>
      <c r="AI36" s="195">
        <v>0</v>
      </c>
      <c r="AJ36" s="98">
        <v>0</v>
      </c>
      <c r="AK36" s="100">
        <v>0</v>
      </c>
      <c r="AL36" s="225">
        <v>0</v>
      </c>
      <c r="AM36" s="195">
        <v>0</v>
      </c>
      <c r="AN36" s="195">
        <v>0</v>
      </c>
      <c r="AO36" s="98">
        <v>52000</v>
      </c>
      <c r="AP36" s="100">
        <v>1</v>
      </c>
      <c r="AQ36" s="73"/>
    </row>
    <row r="37" spans="1:43" ht="12" customHeight="1">
      <c r="A37" s="95">
        <v>1</v>
      </c>
      <c r="B37" s="96" t="s">
        <v>449</v>
      </c>
      <c r="C37" s="96" t="s">
        <v>421</v>
      </c>
      <c r="D37" s="96" t="s">
        <v>423</v>
      </c>
      <c r="E37" s="158">
        <v>101</v>
      </c>
      <c r="F37" s="97">
        <v>45839</v>
      </c>
      <c r="G37" s="223" t="s">
        <v>155</v>
      </c>
      <c r="H37" s="223" t="s">
        <v>416</v>
      </c>
      <c r="I37" s="97"/>
      <c r="J37" s="241"/>
      <c r="K37" s="212"/>
      <c r="L37" s="225"/>
      <c r="M37" s="195"/>
      <c r="N37" s="195"/>
      <c r="O37" s="98">
        <v>0</v>
      </c>
      <c r="P37" s="100">
        <v>0</v>
      </c>
      <c r="Q37" s="212">
        <v>0</v>
      </c>
      <c r="R37" s="225">
        <v>0</v>
      </c>
      <c r="S37" s="195">
        <v>0</v>
      </c>
      <c r="T37" s="195">
        <v>0</v>
      </c>
      <c r="U37" s="98">
        <v>0</v>
      </c>
      <c r="V37" s="100">
        <v>0</v>
      </c>
      <c r="W37" s="225">
        <v>0</v>
      </c>
      <c r="X37" s="195">
        <v>0</v>
      </c>
      <c r="Y37" s="195">
        <v>0</v>
      </c>
      <c r="Z37" s="98">
        <v>0</v>
      </c>
      <c r="AA37" s="100">
        <v>0</v>
      </c>
      <c r="AB37" s="225">
        <v>0</v>
      </c>
      <c r="AC37" s="195">
        <v>0</v>
      </c>
      <c r="AD37" s="195">
        <v>0</v>
      </c>
      <c r="AE37" s="98">
        <v>0</v>
      </c>
      <c r="AF37" s="100">
        <v>0</v>
      </c>
      <c r="AG37" s="225">
        <v>0</v>
      </c>
      <c r="AH37" s="195">
        <v>0</v>
      </c>
      <c r="AI37" s="195">
        <v>0</v>
      </c>
      <c r="AJ37" s="98">
        <v>0</v>
      </c>
      <c r="AK37" s="100">
        <v>0</v>
      </c>
      <c r="AL37" s="225">
        <v>0</v>
      </c>
      <c r="AM37" s="195">
        <v>0</v>
      </c>
      <c r="AN37" s="195">
        <v>0</v>
      </c>
      <c r="AO37" s="98">
        <v>52000</v>
      </c>
      <c r="AP37" s="100">
        <v>1</v>
      </c>
      <c r="AQ37" s="73"/>
    </row>
    <row r="38" spans="1:43" ht="12" customHeight="1">
      <c r="A38" s="95">
        <v>1</v>
      </c>
      <c r="B38" s="96" t="s">
        <v>449</v>
      </c>
      <c r="C38" s="96" t="s">
        <v>427</v>
      </c>
      <c r="D38" s="96" t="s">
        <v>426</v>
      </c>
      <c r="E38" s="158">
        <v>102</v>
      </c>
      <c r="F38" s="97">
        <v>45839</v>
      </c>
      <c r="G38" s="223" t="s">
        <v>155</v>
      </c>
      <c r="H38" s="223" t="s">
        <v>416</v>
      </c>
      <c r="I38" s="97"/>
      <c r="J38" s="241"/>
      <c r="K38" s="212"/>
      <c r="L38" s="225"/>
      <c r="M38" s="195"/>
      <c r="N38" s="195"/>
      <c r="O38" s="98">
        <v>0</v>
      </c>
      <c r="P38" s="100">
        <v>0</v>
      </c>
      <c r="Q38" s="212">
        <v>0</v>
      </c>
      <c r="R38" s="225">
        <v>0</v>
      </c>
      <c r="S38" s="195">
        <v>0</v>
      </c>
      <c r="T38" s="195">
        <v>0</v>
      </c>
      <c r="U38" s="98">
        <v>0</v>
      </c>
      <c r="V38" s="100">
        <v>0</v>
      </c>
      <c r="W38" s="225">
        <v>0</v>
      </c>
      <c r="X38" s="195">
        <v>0</v>
      </c>
      <c r="Y38" s="195">
        <v>0</v>
      </c>
      <c r="Z38" s="98">
        <v>0</v>
      </c>
      <c r="AA38" s="100">
        <v>0</v>
      </c>
      <c r="AB38" s="225">
        <v>0</v>
      </c>
      <c r="AC38" s="195">
        <v>0</v>
      </c>
      <c r="AD38" s="195">
        <v>0</v>
      </c>
      <c r="AE38" s="98">
        <v>0</v>
      </c>
      <c r="AF38" s="100">
        <v>0</v>
      </c>
      <c r="AG38" s="225">
        <v>0</v>
      </c>
      <c r="AH38" s="195">
        <v>0</v>
      </c>
      <c r="AI38" s="195">
        <v>0</v>
      </c>
      <c r="AJ38" s="98">
        <v>0</v>
      </c>
      <c r="AK38" s="100">
        <v>0</v>
      </c>
      <c r="AL38" s="225">
        <v>20</v>
      </c>
      <c r="AM38" s="195">
        <v>40</v>
      </c>
      <c r="AN38" s="195">
        <v>52</v>
      </c>
      <c r="AO38" s="98">
        <v>41600</v>
      </c>
      <c r="AP38" s="100">
        <v>1</v>
      </c>
      <c r="AQ38" s="73"/>
    </row>
    <row r="39" spans="1:43" ht="12" hidden="1" customHeight="1">
      <c r="A39" s="95"/>
      <c r="B39" s="96"/>
      <c r="C39" s="96"/>
      <c r="D39" s="96"/>
      <c r="E39" s="158"/>
      <c r="F39" s="97"/>
      <c r="G39" s="223"/>
      <c r="H39" s="223"/>
      <c r="I39" s="97"/>
      <c r="J39" s="241"/>
      <c r="K39" s="212"/>
      <c r="L39" s="225"/>
      <c r="M39" s="195"/>
      <c r="N39" s="195"/>
      <c r="O39" s="98">
        <v>0</v>
      </c>
      <c r="P39" s="100">
        <v>0</v>
      </c>
      <c r="Q39" s="212">
        <v>0</v>
      </c>
      <c r="R39" s="225">
        <v>0</v>
      </c>
      <c r="S39" s="195">
        <v>0</v>
      </c>
      <c r="T39" s="195">
        <v>0</v>
      </c>
      <c r="U39" s="98">
        <v>0</v>
      </c>
      <c r="V39" s="100">
        <v>0</v>
      </c>
      <c r="W39" s="225">
        <v>0</v>
      </c>
      <c r="X39" s="195">
        <v>0</v>
      </c>
      <c r="Y39" s="195">
        <v>0</v>
      </c>
      <c r="Z39" s="98">
        <v>0</v>
      </c>
      <c r="AA39" s="100">
        <v>0</v>
      </c>
      <c r="AB39" s="225">
        <v>0</v>
      </c>
      <c r="AC39" s="195">
        <v>0</v>
      </c>
      <c r="AD39" s="195">
        <v>0</v>
      </c>
      <c r="AE39" s="98">
        <v>0</v>
      </c>
      <c r="AF39" s="100">
        <v>0</v>
      </c>
      <c r="AG39" s="225">
        <v>0</v>
      </c>
      <c r="AH39" s="195">
        <v>0</v>
      </c>
      <c r="AI39" s="195">
        <v>0</v>
      </c>
      <c r="AJ39" s="98">
        <v>0</v>
      </c>
      <c r="AK39" s="100">
        <v>0</v>
      </c>
      <c r="AL39" s="225">
        <v>0</v>
      </c>
      <c r="AM39" s="195">
        <v>0</v>
      </c>
      <c r="AN39" s="195">
        <v>0</v>
      </c>
      <c r="AO39" s="98">
        <v>0</v>
      </c>
      <c r="AP39" s="100">
        <v>0</v>
      </c>
      <c r="AQ39" s="73"/>
    </row>
    <row r="40" spans="1:43" s="352" customFormat="1" ht="12" hidden="1" customHeight="1">
      <c r="A40" s="354"/>
      <c r="B40" s="355"/>
      <c r="C40" s="355"/>
      <c r="D40" s="355"/>
      <c r="E40" s="356"/>
      <c r="F40" s="357"/>
      <c r="G40" s="358"/>
      <c r="H40" s="358"/>
      <c r="I40" s="357"/>
      <c r="J40" s="359"/>
      <c r="K40" s="360"/>
      <c r="L40" s="361"/>
      <c r="M40" s="362"/>
      <c r="N40" s="362"/>
      <c r="O40" s="363"/>
      <c r="P40" s="364"/>
      <c r="Q40" s="360"/>
      <c r="R40" s="361"/>
      <c r="S40" s="362"/>
      <c r="T40" s="362"/>
      <c r="U40" s="363"/>
      <c r="V40" s="364"/>
      <c r="W40" s="361"/>
      <c r="X40" s="362"/>
      <c r="Y40" s="362"/>
      <c r="Z40" s="363"/>
      <c r="AA40" s="364"/>
      <c r="AB40" s="361"/>
      <c r="AC40" s="362"/>
      <c r="AD40" s="362"/>
      <c r="AE40" s="363"/>
      <c r="AF40" s="364"/>
      <c r="AG40" s="361"/>
      <c r="AH40" s="362"/>
      <c r="AI40" s="362"/>
      <c r="AJ40" s="363"/>
      <c r="AK40" s="364"/>
      <c r="AL40" s="361"/>
      <c r="AM40" s="362"/>
      <c r="AN40" s="362"/>
      <c r="AO40" s="363"/>
      <c r="AP40" s="364"/>
      <c r="AQ40" s="365"/>
    </row>
    <row r="41" spans="1:43" ht="12" hidden="1" customHeight="1">
      <c r="A41" s="95"/>
      <c r="B41" s="121"/>
      <c r="C41" s="96"/>
      <c r="D41" s="96"/>
      <c r="E41" s="158"/>
      <c r="F41" s="96"/>
      <c r="G41" s="121"/>
      <c r="H41" s="121"/>
      <c r="I41" s="96"/>
      <c r="J41" s="222"/>
      <c r="K41" s="213"/>
      <c r="L41" s="225"/>
      <c r="M41" s="195"/>
      <c r="N41" s="195"/>
      <c r="O41" s="98"/>
      <c r="P41" s="100"/>
      <c r="Q41" s="213"/>
      <c r="R41" s="225"/>
      <c r="S41" s="195"/>
      <c r="T41" s="195"/>
      <c r="U41" s="98"/>
      <c r="V41" s="100"/>
      <c r="W41" s="225"/>
      <c r="X41" s="195"/>
      <c r="Y41" s="195"/>
      <c r="Z41" s="98"/>
      <c r="AA41" s="100"/>
      <c r="AB41" s="225"/>
      <c r="AC41" s="195"/>
      <c r="AD41" s="195"/>
      <c r="AE41" s="98"/>
      <c r="AF41" s="100"/>
      <c r="AG41" s="225"/>
      <c r="AH41" s="195"/>
      <c r="AI41" s="195"/>
      <c r="AJ41" s="98"/>
      <c r="AK41" s="100"/>
      <c r="AL41" s="225"/>
      <c r="AM41" s="195"/>
      <c r="AN41" s="195"/>
      <c r="AO41" s="98"/>
      <c r="AP41" s="99"/>
      <c r="AQ41" s="73"/>
    </row>
    <row r="42" spans="1:43" s="6" customFormat="1" ht="12" customHeight="1">
      <c r="A42" s="88" t="s">
        <v>51</v>
      </c>
      <c r="B42" s="89"/>
      <c r="C42" s="89"/>
      <c r="D42" s="89"/>
      <c r="E42" s="208"/>
      <c r="F42" s="89"/>
      <c r="G42" s="224"/>
      <c r="H42" s="224"/>
      <c r="I42" s="89"/>
      <c r="J42" s="240"/>
      <c r="K42" s="91"/>
      <c r="L42" s="226"/>
      <c r="M42" s="90"/>
      <c r="N42" s="90"/>
      <c r="O42" s="90">
        <f>SUBTOTAL(9,O8:O41)</f>
        <v>160999.99999999761</v>
      </c>
      <c r="P42" s="93">
        <f>SUBTOTAL(9,P8:P41)</f>
        <v>1.9166685586258081</v>
      </c>
      <c r="Q42" s="91"/>
      <c r="R42" s="226"/>
      <c r="S42" s="90"/>
      <c r="T42" s="90"/>
      <c r="U42" s="90">
        <f>SUBTOTAL(9,U8:U41)</f>
        <v>587999.99999999988</v>
      </c>
      <c r="V42" s="93">
        <f>SUBTOTAL(9,V8:V41)</f>
        <v>11</v>
      </c>
      <c r="W42" s="226"/>
      <c r="X42" s="90"/>
      <c r="Y42" s="90"/>
      <c r="Z42" s="90">
        <f>SUBTOTAL(9,Z8:Z41)</f>
        <v>857160</v>
      </c>
      <c r="AA42" s="93">
        <f>SUBTOTAL(9,AA8:AA41)</f>
        <v>16.958333333333332</v>
      </c>
      <c r="AB42" s="226"/>
      <c r="AC42" s="90"/>
      <c r="AD42" s="90"/>
      <c r="AE42" s="90">
        <f>SUBTOTAL(9,AE8:AE41)</f>
        <v>1288494.4000000001</v>
      </c>
      <c r="AF42" s="93">
        <f>SUBTOTAL(9,AF8:AF41)</f>
        <v>25</v>
      </c>
      <c r="AG42" s="226"/>
      <c r="AH42" s="90"/>
      <c r="AI42" s="90"/>
      <c r="AJ42" s="90">
        <f>SUBTOTAL(9,AJ8:AJ41)</f>
        <v>1667444.2880000002</v>
      </c>
      <c r="AK42" s="93">
        <f>SUBTOTAL(9,AK8:AK41)</f>
        <v>32</v>
      </c>
      <c r="AL42" s="226"/>
      <c r="AM42" s="90"/>
      <c r="AN42" s="90"/>
      <c r="AO42" s="90">
        <f>SUBTOTAL(9,AO8:AO41)</f>
        <v>2002393.1737599999</v>
      </c>
      <c r="AP42" s="93">
        <f>SUBTOTAL(9,AP8:AP41)</f>
        <v>38</v>
      </c>
      <c r="AQ42" s="61"/>
    </row>
    <row r="43" spans="1:43" ht="12" hidden="1" customHeight="1">
      <c r="A43" s="95"/>
      <c r="B43" s="96"/>
      <c r="C43" s="96"/>
      <c r="D43" s="96"/>
      <c r="E43" s="158"/>
      <c r="F43" s="97"/>
      <c r="G43" s="223"/>
      <c r="H43" s="223"/>
      <c r="I43" s="97"/>
      <c r="J43" s="241"/>
      <c r="K43" s="212"/>
      <c r="L43" s="225"/>
      <c r="M43" s="195"/>
      <c r="N43" s="195"/>
      <c r="O43" s="98"/>
      <c r="P43" s="100"/>
      <c r="Q43" s="212"/>
      <c r="R43" s="225"/>
      <c r="S43" s="195"/>
      <c r="T43" s="195"/>
      <c r="U43" s="98"/>
      <c r="V43" s="100"/>
      <c r="W43" s="225"/>
      <c r="X43" s="195"/>
      <c r="Y43" s="195"/>
      <c r="Z43" s="98"/>
      <c r="AA43" s="100"/>
      <c r="AB43" s="225"/>
      <c r="AC43" s="195"/>
      <c r="AD43" s="195"/>
      <c r="AE43" s="98"/>
      <c r="AF43" s="100"/>
      <c r="AG43" s="225"/>
      <c r="AH43" s="195"/>
      <c r="AI43" s="195"/>
      <c r="AJ43" s="98"/>
      <c r="AK43" s="100"/>
      <c r="AL43" s="225"/>
      <c r="AM43" s="195"/>
      <c r="AN43" s="195"/>
      <c r="AO43" s="98"/>
      <c r="AP43" s="100"/>
      <c r="AQ43" s="73"/>
    </row>
    <row r="44" spans="1:43" ht="12" customHeight="1">
      <c r="G44" s="71"/>
      <c r="H44" s="71"/>
      <c r="O44" s="98"/>
      <c r="P44" s="98"/>
      <c r="U44" s="98"/>
      <c r="V44" s="98"/>
      <c r="Z44" s="98"/>
      <c r="AA44" s="98"/>
      <c r="AE44" s="98"/>
      <c r="AF44" s="98"/>
      <c r="AJ44" s="98"/>
      <c r="AK44" s="98"/>
      <c r="AO44" s="98"/>
      <c r="AP44" s="98"/>
    </row>
    <row r="45" spans="1:43">
      <c r="A45" s="64" t="s">
        <v>52</v>
      </c>
      <c r="B45" s="74"/>
      <c r="C45" s="74"/>
      <c r="D45" s="74"/>
      <c r="E45" s="74"/>
      <c r="F45" s="74"/>
      <c r="G45" s="74"/>
      <c r="H45" s="74"/>
      <c r="I45" s="74"/>
      <c r="J45" s="77"/>
      <c r="O45" s="98"/>
      <c r="P45" s="98"/>
      <c r="U45" s="98"/>
      <c r="V45" s="98"/>
      <c r="Z45" s="98"/>
      <c r="AA45" s="98"/>
      <c r="AE45" s="98"/>
      <c r="AF45" s="98"/>
      <c r="AJ45" s="98"/>
      <c r="AK45" s="98"/>
      <c r="AO45" s="98"/>
      <c r="AP45" s="98"/>
    </row>
    <row r="46" spans="1:43" ht="24">
      <c r="A46" s="230" t="s">
        <v>53</v>
      </c>
      <c r="B46" s="210"/>
      <c r="C46" s="210"/>
      <c r="D46" s="210"/>
      <c r="E46" s="86" t="s">
        <v>44</v>
      </c>
      <c r="F46" s="210"/>
      <c r="G46" s="210" t="s">
        <v>85</v>
      </c>
      <c r="H46" s="210"/>
      <c r="I46" s="210"/>
      <c r="J46" s="233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</row>
    <row r="47" spans="1:43" ht="12" hidden="1" customHeight="1">
      <c r="A47" s="135"/>
      <c r="J47" s="70"/>
      <c r="O47" s="98"/>
      <c r="P47" s="134"/>
      <c r="U47" s="98"/>
      <c r="V47" s="134"/>
      <c r="Z47" s="98"/>
      <c r="AA47" s="134"/>
      <c r="AE47" s="98"/>
      <c r="AF47" s="134"/>
      <c r="AJ47" s="98"/>
      <c r="AK47" s="134"/>
      <c r="AO47" s="98"/>
      <c r="AP47" s="98"/>
      <c r="AQ47" s="73"/>
    </row>
    <row r="48" spans="1:43" ht="12" hidden="1" customHeight="1">
      <c r="A48" s="101"/>
      <c r="B48" s="71"/>
      <c r="C48" s="94"/>
      <c r="D48" s="94"/>
      <c r="E48" s="209"/>
      <c r="F48" s="94"/>
      <c r="G48" s="227"/>
      <c r="H48" s="94"/>
      <c r="I48" s="94"/>
      <c r="J48" s="131"/>
      <c r="K48" s="78"/>
      <c r="L48" s="78"/>
      <c r="M48" s="78"/>
      <c r="N48" s="78"/>
      <c r="O48" s="98"/>
      <c r="P48" s="236"/>
      <c r="Q48" s="78"/>
      <c r="R48" s="78"/>
      <c r="S48" s="78"/>
      <c r="T48" s="78"/>
      <c r="U48" s="98"/>
      <c r="V48" s="236"/>
      <c r="W48" s="78"/>
      <c r="X48" s="78"/>
      <c r="Y48" s="78"/>
      <c r="Z48" s="98"/>
      <c r="AA48" s="236"/>
      <c r="AB48" s="78"/>
      <c r="AC48" s="78"/>
      <c r="AD48" s="78"/>
      <c r="AE48" s="98"/>
      <c r="AF48" s="236"/>
      <c r="AG48" s="78"/>
      <c r="AH48" s="78"/>
      <c r="AI48" s="78"/>
      <c r="AJ48" s="98"/>
      <c r="AK48" s="236"/>
      <c r="AL48" s="78"/>
      <c r="AM48" s="78"/>
      <c r="AN48" s="78"/>
      <c r="AO48" s="98"/>
      <c r="AP48" s="123"/>
      <c r="AQ48" s="73"/>
    </row>
    <row r="49" spans="1:43" ht="12" hidden="1" customHeight="1">
      <c r="A49" s="231"/>
      <c r="B49" s="87"/>
      <c r="C49" s="87"/>
      <c r="D49" s="87"/>
      <c r="E49" s="207"/>
      <c r="F49" s="87"/>
      <c r="G49" s="228"/>
      <c r="H49" s="87"/>
      <c r="I49" s="87"/>
      <c r="J49" s="234"/>
      <c r="K49" s="207"/>
      <c r="L49" s="207"/>
      <c r="M49" s="207"/>
      <c r="N49" s="207"/>
      <c r="P49" s="70"/>
      <c r="Q49" s="207"/>
      <c r="R49" s="207"/>
      <c r="S49" s="207"/>
      <c r="T49" s="207"/>
      <c r="V49" s="70"/>
      <c r="W49" s="207"/>
      <c r="X49" s="207"/>
      <c r="Y49" s="207"/>
      <c r="AA49" s="70"/>
      <c r="AB49" s="207"/>
      <c r="AC49" s="207"/>
      <c r="AD49" s="207"/>
      <c r="AF49" s="70"/>
      <c r="AG49" s="207"/>
      <c r="AH49" s="207"/>
      <c r="AI49" s="207"/>
      <c r="AK49" s="70"/>
      <c r="AL49" s="207"/>
      <c r="AM49" s="207"/>
      <c r="AN49" s="207"/>
      <c r="AP49" s="70"/>
      <c r="AQ49" s="73"/>
    </row>
    <row r="50" spans="1:43" ht="12" hidden="1" customHeight="1">
      <c r="A50" s="232" t="s">
        <v>412</v>
      </c>
      <c r="B50" s="124"/>
      <c r="C50" s="124"/>
      <c r="D50" s="124"/>
      <c r="E50" s="124"/>
      <c r="F50" s="124"/>
      <c r="G50" s="124"/>
      <c r="H50" s="124"/>
      <c r="I50" s="124"/>
      <c r="J50" s="235"/>
      <c r="K50" s="124"/>
      <c r="L50" s="124"/>
      <c r="M50" s="124"/>
      <c r="N50" s="124"/>
      <c r="O50" s="125"/>
      <c r="P50" s="237"/>
      <c r="Q50" s="124"/>
      <c r="R50" s="124"/>
      <c r="S50" s="124"/>
      <c r="T50" s="124"/>
      <c r="U50" s="125"/>
      <c r="V50" s="237"/>
      <c r="W50" s="124"/>
      <c r="X50" s="124"/>
      <c r="Y50" s="124"/>
      <c r="Z50" s="125"/>
      <c r="AA50" s="237"/>
      <c r="AB50" s="124"/>
      <c r="AC50" s="124"/>
      <c r="AD50" s="124"/>
      <c r="AE50" s="125"/>
      <c r="AF50" s="237"/>
      <c r="AG50" s="124"/>
      <c r="AH50" s="124"/>
      <c r="AI50" s="124"/>
      <c r="AJ50" s="125"/>
      <c r="AK50" s="237"/>
      <c r="AL50" s="124"/>
      <c r="AM50" s="124"/>
      <c r="AN50" s="124"/>
      <c r="AO50" s="125"/>
      <c r="AP50" s="125"/>
      <c r="AQ50" s="73"/>
    </row>
    <row r="51" spans="1:43" ht="12" customHeight="1">
      <c r="A51" s="101" t="s">
        <v>451</v>
      </c>
      <c r="B51" s="71"/>
      <c r="C51" s="94"/>
      <c r="D51" s="94"/>
      <c r="E51" s="209">
        <v>102</v>
      </c>
      <c r="F51" s="94"/>
      <c r="G51" s="227"/>
      <c r="H51" s="94"/>
      <c r="I51" s="94"/>
      <c r="J51" s="131"/>
      <c r="K51" s="78"/>
      <c r="L51" s="78"/>
      <c r="M51" s="78"/>
      <c r="N51" s="78"/>
      <c r="O51" s="98">
        <v>0</v>
      </c>
      <c r="P51" s="236"/>
      <c r="Q51" s="78"/>
      <c r="R51" s="78"/>
      <c r="S51" s="78"/>
      <c r="T51" s="78"/>
      <c r="U51" s="98">
        <v>5400</v>
      </c>
      <c r="V51" s="236"/>
      <c r="W51" s="78"/>
      <c r="X51" s="78"/>
      <c r="Y51" s="78"/>
      <c r="Z51" s="98">
        <v>10000</v>
      </c>
      <c r="AA51" s="236"/>
      <c r="AB51" s="78"/>
      <c r="AC51" s="78"/>
      <c r="AD51" s="78"/>
      <c r="AE51" s="98">
        <v>15000</v>
      </c>
      <c r="AF51" s="236"/>
      <c r="AG51" s="78"/>
      <c r="AH51" s="78"/>
      <c r="AI51" s="78"/>
      <c r="AJ51" s="98">
        <v>20000</v>
      </c>
      <c r="AK51" s="236"/>
      <c r="AL51" s="78"/>
      <c r="AM51" s="78"/>
      <c r="AN51" s="78"/>
      <c r="AO51" s="98">
        <v>20400</v>
      </c>
      <c r="AP51" s="123"/>
      <c r="AQ51" s="73"/>
    </row>
    <row r="52" spans="1:43" ht="12" customHeight="1">
      <c r="A52" s="101" t="s">
        <v>452</v>
      </c>
      <c r="B52" s="71"/>
      <c r="C52" s="94"/>
      <c r="D52" s="94"/>
      <c r="E52" s="209">
        <v>102</v>
      </c>
      <c r="F52" s="94"/>
      <c r="G52" s="227"/>
      <c r="H52" s="94"/>
      <c r="I52" s="94"/>
      <c r="J52" s="131"/>
      <c r="K52" s="78"/>
      <c r="L52" s="78"/>
      <c r="M52" s="78"/>
      <c r="N52" s="78"/>
      <c r="O52" s="98">
        <v>0</v>
      </c>
      <c r="P52" s="236"/>
      <c r="Q52" s="78"/>
      <c r="R52" s="78"/>
      <c r="S52" s="78"/>
      <c r="T52" s="78"/>
      <c r="U52" s="98">
        <v>2700</v>
      </c>
      <c r="V52" s="236"/>
      <c r="W52" s="78"/>
      <c r="X52" s="78"/>
      <c r="Y52" s="78"/>
      <c r="Z52" s="98">
        <v>5000</v>
      </c>
      <c r="AA52" s="236"/>
      <c r="AB52" s="78"/>
      <c r="AC52" s="78"/>
      <c r="AD52" s="78"/>
      <c r="AE52" s="98">
        <v>7500</v>
      </c>
      <c r="AF52" s="236"/>
      <c r="AG52" s="78"/>
      <c r="AH52" s="78"/>
      <c r="AI52" s="78"/>
      <c r="AJ52" s="98">
        <v>10000</v>
      </c>
      <c r="AK52" s="236"/>
      <c r="AL52" s="78"/>
      <c r="AM52" s="78"/>
      <c r="AN52" s="78"/>
      <c r="AO52" s="98">
        <v>10200</v>
      </c>
      <c r="AP52" s="123"/>
      <c r="AQ52" s="73"/>
    </row>
    <row r="53" spans="1:43" ht="12" customHeight="1">
      <c r="A53" s="101" t="s">
        <v>453</v>
      </c>
      <c r="B53" s="71"/>
      <c r="C53" s="94"/>
      <c r="D53" s="94"/>
      <c r="E53" s="209">
        <v>102</v>
      </c>
      <c r="F53" s="94"/>
      <c r="G53" s="227"/>
      <c r="H53" s="94"/>
      <c r="I53" s="94"/>
      <c r="J53" s="131"/>
      <c r="K53" s="78"/>
      <c r="L53" s="78"/>
      <c r="M53" s="78"/>
      <c r="N53" s="78"/>
      <c r="O53" s="98">
        <v>0</v>
      </c>
      <c r="P53" s="236"/>
      <c r="Q53" s="78"/>
      <c r="R53" s="78"/>
      <c r="S53" s="78"/>
      <c r="T53" s="78"/>
      <c r="U53" s="98">
        <v>2700</v>
      </c>
      <c r="V53" s="236"/>
      <c r="W53" s="78"/>
      <c r="X53" s="78"/>
      <c r="Y53" s="78"/>
      <c r="Z53" s="98">
        <v>5000</v>
      </c>
      <c r="AA53" s="236"/>
      <c r="AB53" s="78"/>
      <c r="AC53" s="78"/>
      <c r="AD53" s="78"/>
      <c r="AE53" s="98">
        <v>7500</v>
      </c>
      <c r="AF53" s="236"/>
      <c r="AG53" s="78"/>
      <c r="AH53" s="78"/>
      <c r="AI53" s="78"/>
      <c r="AJ53" s="98">
        <v>10000</v>
      </c>
      <c r="AK53" s="236"/>
      <c r="AL53" s="78"/>
      <c r="AM53" s="78"/>
      <c r="AN53" s="78"/>
      <c r="AO53" s="98">
        <v>10200</v>
      </c>
      <c r="AP53" s="123"/>
      <c r="AQ53" s="73"/>
    </row>
    <row r="54" spans="1:43" ht="12" customHeight="1">
      <c r="A54" s="101" t="s">
        <v>454</v>
      </c>
      <c r="B54" s="71"/>
      <c r="C54" s="94"/>
      <c r="D54" s="94"/>
      <c r="E54" s="209">
        <v>102</v>
      </c>
      <c r="F54" s="94"/>
      <c r="G54" s="227"/>
      <c r="H54" s="94"/>
      <c r="I54" s="94"/>
      <c r="J54" s="131"/>
      <c r="K54" s="78"/>
      <c r="L54" s="78"/>
      <c r="M54" s="78"/>
      <c r="N54" s="78"/>
      <c r="O54" s="98">
        <v>0</v>
      </c>
      <c r="P54" s="236"/>
      <c r="Q54" s="78"/>
      <c r="R54" s="78"/>
      <c r="S54" s="78"/>
      <c r="T54" s="78"/>
      <c r="U54" s="98">
        <v>2700</v>
      </c>
      <c r="V54" s="236"/>
      <c r="W54" s="78"/>
      <c r="X54" s="78"/>
      <c r="Y54" s="78"/>
      <c r="Z54" s="98">
        <v>5000</v>
      </c>
      <c r="AA54" s="236"/>
      <c r="AB54" s="78"/>
      <c r="AC54" s="78"/>
      <c r="AD54" s="78"/>
      <c r="AE54" s="98">
        <v>7500</v>
      </c>
      <c r="AF54" s="236"/>
      <c r="AG54" s="78"/>
      <c r="AH54" s="78"/>
      <c r="AI54" s="78"/>
      <c r="AJ54" s="98">
        <v>10000</v>
      </c>
      <c r="AK54" s="236"/>
      <c r="AL54" s="78"/>
      <c r="AM54" s="78"/>
      <c r="AN54" s="78"/>
      <c r="AO54" s="98">
        <v>10200</v>
      </c>
      <c r="AP54" s="123"/>
      <c r="AQ54" s="73"/>
    </row>
    <row r="55" spans="1:43" ht="12" customHeight="1">
      <c r="A55" s="101" t="s">
        <v>455</v>
      </c>
      <c r="B55" s="71"/>
      <c r="C55" s="94"/>
      <c r="D55" s="94"/>
      <c r="E55" s="209">
        <v>161</v>
      </c>
      <c r="F55" s="94"/>
      <c r="G55" s="227"/>
      <c r="H55" s="94"/>
      <c r="I55" s="94"/>
      <c r="J55" s="131"/>
      <c r="K55" s="78"/>
      <c r="L55" s="78"/>
      <c r="M55" s="78"/>
      <c r="N55" s="78"/>
      <c r="O55" s="98">
        <v>0</v>
      </c>
      <c r="P55" s="236"/>
      <c r="Q55" s="78"/>
      <c r="R55" s="78"/>
      <c r="S55" s="78"/>
      <c r="T55" s="78"/>
      <c r="U55" s="98">
        <v>16000</v>
      </c>
      <c r="V55" s="236"/>
      <c r="W55" s="78"/>
      <c r="X55" s="78"/>
      <c r="Y55" s="78"/>
      <c r="Z55" s="98">
        <v>16320</v>
      </c>
      <c r="AA55" s="236"/>
      <c r="AB55" s="78"/>
      <c r="AC55" s="78"/>
      <c r="AD55" s="78"/>
      <c r="AE55" s="98">
        <v>16646.400000000001</v>
      </c>
      <c r="AF55" s="236"/>
      <c r="AG55" s="78"/>
      <c r="AH55" s="78"/>
      <c r="AI55" s="78"/>
      <c r="AJ55" s="98">
        <v>16979.328000000001</v>
      </c>
      <c r="AK55" s="236"/>
      <c r="AL55" s="78"/>
      <c r="AM55" s="78"/>
      <c r="AN55" s="78"/>
      <c r="AO55" s="98">
        <v>17318.914560000001</v>
      </c>
      <c r="AP55" s="123"/>
      <c r="AQ55" s="73"/>
    </row>
    <row r="56" spans="1:43" ht="12" customHeight="1">
      <c r="A56" s="101" t="s">
        <v>456</v>
      </c>
      <c r="B56" s="71"/>
      <c r="C56" s="94"/>
      <c r="D56" s="94"/>
      <c r="E56" s="209">
        <v>161</v>
      </c>
      <c r="F56" s="94"/>
      <c r="G56" s="227"/>
      <c r="H56" s="94"/>
      <c r="I56" s="94"/>
      <c r="J56" s="131"/>
      <c r="K56" s="78"/>
      <c r="L56" s="78"/>
      <c r="M56" s="78"/>
      <c r="N56" s="78"/>
      <c r="O56" s="98">
        <v>0</v>
      </c>
      <c r="P56" s="236"/>
      <c r="Q56" s="78"/>
      <c r="R56" s="78"/>
      <c r="S56" s="78"/>
      <c r="T56" s="78"/>
      <c r="U56" s="98">
        <v>4800</v>
      </c>
      <c r="V56" s="236"/>
      <c r="W56" s="78"/>
      <c r="X56" s="78"/>
      <c r="Y56" s="78"/>
      <c r="Z56" s="98">
        <v>4896</v>
      </c>
      <c r="AA56" s="236"/>
      <c r="AB56" s="78"/>
      <c r="AC56" s="78"/>
      <c r="AD56" s="78"/>
      <c r="AE56" s="98">
        <v>4993.92</v>
      </c>
      <c r="AF56" s="236"/>
      <c r="AG56" s="78"/>
      <c r="AH56" s="78"/>
      <c r="AI56" s="78"/>
      <c r="AJ56" s="98">
        <v>5093.7983999999997</v>
      </c>
      <c r="AK56" s="236"/>
      <c r="AL56" s="78"/>
      <c r="AM56" s="78"/>
      <c r="AN56" s="78"/>
      <c r="AO56" s="98">
        <v>5195.674368</v>
      </c>
      <c r="AP56" s="123"/>
      <c r="AQ56" s="73"/>
    </row>
    <row r="57" spans="1:43" s="352" customFormat="1" ht="12" hidden="1" customHeight="1">
      <c r="A57" s="377"/>
      <c r="B57" s="378"/>
      <c r="C57" s="353"/>
      <c r="D57" s="353"/>
      <c r="E57" s="379"/>
      <c r="F57" s="353"/>
      <c r="G57" s="380"/>
      <c r="H57" s="353"/>
      <c r="I57" s="353"/>
      <c r="J57" s="381"/>
      <c r="K57" s="382"/>
      <c r="L57" s="382"/>
      <c r="M57" s="382"/>
      <c r="N57" s="382"/>
      <c r="O57" s="363"/>
      <c r="P57" s="383"/>
      <c r="Q57" s="382"/>
      <c r="R57" s="382"/>
      <c r="S57" s="382"/>
      <c r="T57" s="382"/>
      <c r="U57" s="363"/>
      <c r="V57" s="383"/>
      <c r="W57" s="382"/>
      <c r="X57" s="382"/>
      <c r="Y57" s="382"/>
      <c r="Z57" s="363"/>
      <c r="AA57" s="383"/>
      <c r="AB57" s="382"/>
      <c r="AC57" s="382"/>
      <c r="AD57" s="382"/>
      <c r="AE57" s="363"/>
      <c r="AF57" s="383"/>
      <c r="AG57" s="382"/>
      <c r="AH57" s="382"/>
      <c r="AI57" s="382"/>
      <c r="AJ57" s="363"/>
      <c r="AK57" s="383"/>
      <c r="AL57" s="382"/>
      <c r="AM57" s="382"/>
      <c r="AN57" s="382"/>
      <c r="AO57" s="363"/>
      <c r="AP57" s="384"/>
      <c r="AQ57" s="365"/>
    </row>
    <row r="58" spans="1:43" ht="12" hidden="1" customHeight="1">
      <c r="A58" s="71"/>
      <c r="G58" s="161"/>
      <c r="J58" s="70"/>
      <c r="P58" s="70"/>
      <c r="V58" s="70"/>
      <c r="AA58" s="70"/>
      <c r="AF58" s="70"/>
      <c r="AK58" s="70"/>
      <c r="AQ58" s="73"/>
    </row>
    <row r="59" spans="1:43" s="6" customFormat="1" ht="12" customHeight="1">
      <c r="A59" s="102" t="s">
        <v>54</v>
      </c>
      <c r="B59" s="103"/>
      <c r="C59" s="103"/>
      <c r="D59" s="103"/>
      <c r="E59" s="103"/>
      <c r="F59" s="103"/>
      <c r="G59" s="229"/>
      <c r="H59" s="103"/>
      <c r="I59" s="103"/>
      <c r="J59" s="104"/>
      <c r="K59" s="65"/>
      <c r="L59" s="65"/>
      <c r="M59" s="65"/>
      <c r="N59" s="65"/>
      <c r="O59" s="90">
        <f>SUBTOTAL(9,O50:O58)</f>
        <v>0</v>
      </c>
      <c r="P59" s="238"/>
      <c r="Q59" s="65"/>
      <c r="R59" s="65"/>
      <c r="S59" s="65"/>
      <c r="T59" s="65"/>
      <c r="U59" s="90">
        <f>SUBTOTAL(9,U50:U58)</f>
        <v>34300</v>
      </c>
      <c r="V59" s="238"/>
      <c r="W59" s="65"/>
      <c r="X59" s="65"/>
      <c r="Y59" s="65"/>
      <c r="Z59" s="90">
        <f>SUBTOTAL(9,Z50:Z58)</f>
        <v>46216</v>
      </c>
      <c r="AA59" s="238"/>
      <c r="AB59" s="65"/>
      <c r="AC59" s="65"/>
      <c r="AD59" s="65"/>
      <c r="AE59" s="90">
        <f>SUBTOTAL(9,AE50:AE58)</f>
        <v>59140.32</v>
      </c>
      <c r="AF59" s="238"/>
      <c r="AG59" s="65"/>
      <c r="AH59" s="65"/>
      <c r="AI59" s="65"/>
      <c r="AJ59" s="90">
        <f>SUBTOTAL(9,AJ50:AJ58)</f>
        <v>72073.126400000008</v>
      </c>
      <c r="AK59" s="238"/>
      <c r="AL59" s="65"/>
      <c r="AM59" s="65"/>
      <c r="AN59" s="65"/>
      <c r="AO59" s="90">
        <f>SUBTOTAL(9,AO50:AO58)</f>
        <v>73514.588928000012</v>
      </c>
      <c r="AP59" s="133"/>
      <c r="AQ59" s="61"/>
    </row>
    <row r="60" spans="1:43">
      <c r="O60" s="98"/>
      <c r="P60" s="98"/>
      <c r="U60" s="98"/>
      <c r="V60" s="98"/>
      <c r="Z60" s="98"/>
      <c r="AA60" s="98"/>
      <c r="AE60" s="98"/>
      <c r="AF60" s="98"/>
      <c r="AJ60" s="98"/>
      <c r="AK60" s="98"/>
      <c r="AO60" s="98"/>
      <c r="AP60" s="98"/>
    </row>
    <row r="61" spans="1:43" ht="12" customHeight="1">
      <c r="A61" s="102" t="s">
        <v>55</v>
      </c>
      <c r="B61" s="103"/>
      <c r="C61" s="103"/>
      <c r="D61" s="103"/>
      <c r="E61" s="103"/>
      <c r="F61" s="103"/>
      <c r="G61" s="103"/>
      <c r="H61" s="103"/>
      <c r="I61" s="103"/>
      <c r="J61" s="104"/>
      <c r="K61" s="72"/>
      <c r="L61" s="72"/>
      <c r="M61" s="72"/>
      <c r="N61" s="72"/>
      <c r="O61" s="120"/>
      <c r="P61" s="120"/>
      <c r="Q61" s="72"/>
      <c r="R61" s="72"/>
      <c r="S61" s="72"/>
      <c r="T61" s="72"/>
      <c r="U61" s="120"/>
      <c r="V61" s="120"/>
      <c r="W61" s="72"/>
      <c r="X61" s="72"/>
      <c r="Y61" s="72"/>
      <c r="Z61" s="120"/>
      <c r="AA61" s="120"/>
      <c r="AB61" s="72"/>
      <c r="AC61" s="72"/>
      <c r="AD61" s="72"/>
      <c r="AE61" s="120"/>
      <c r="AF61" s="120"/>
      <c r="AG61" s="72"/>
      <c r="AH61" s="72"/>
      <c r="AI61" s="72"/>
      <c r="AJ61" s="120"/>
      <c r="AK61" s="120"/>
      <c r="AL61" s="72"/>
      <c r="AM61" s="72"/>
      <c r="AN61" s="72"/>
      <c r="AO61" s="120"/>
      <c r="AP61" s="120"/>
    </row>
    <row r="62" spans="1:43" ht="12" hidden="1" customHeight="1">
      <c r="A62" s="260" t="s">
        <v>560</v>
      </c>
      <c r="J62" s="70"/>
      <c r="O62" s="98"/>
      <c r="P62" s="100"/>
      <c r="U62" s="98"/>
      <c r="V62" s="100"/>
      <c r="Z62" s="98"/>
      <c r="AA62" s="100"/>
      <c r="AE62" s="98"/>
      <c r="AF62" s="100"/>
      <c r="AJ62" s="98"/>
      <c r="AK62" s="100"/>
      <c r="AO62" s="98"/>
      <c r="AP62" s="100"/>
      <c r="AQ62" s="73"/>
    </row>
    <row r="63" spans="1:43" ht="12" hidden="1" customHeight="1">
      <c r="A63" s="260">
        <v>100</v>
      </c>
      <c r="B63" s="68" t="s">
        <v>146</v>
      </c>
      <c r="J63" s="70"/>
      <c r="O63" s="98">
        <v>0</v>
      </c>
      <c r="P63" s="100">
        <v>0</v>
      </c>
      <c r="U63" s="98">
        <v>0</v>
      </c>
      <c r="V63" s="100">
        <v>0</v>
      </c>
      <c r="Z63" s="98">
        <v>0</v>
      </c>
      <c r="AA63" s="100">
        <v>0</v>
      </c>
      <c r="AE63" s="98">
        <v>0</v>
      </c>
      <c r="AF63" s="100">
        <v>0</v>
      </c>
      <c r="AJ63" s="98">
        <v>0</v>
      </c>
      <c r="AK63" s="100">
        <v>0</v>
      </c>
      <c r="AO63" s="98">
        <v>0</v>
      </c>
      <c r="AP63" s="100">
        <v>0</v>
      </c>
      <c r="AQ63" s="73"/>
    </row>
    <row r="64" spans="1:43" ht="12" customHeight="1">
      <c r="A64" s="260">
        <v>101</v>
      </c>
      <c r="B64" s="68" t="s">
        <v>208</v>
      </c>
      <c r="J64" s="70"/>
      <c r="O64" s="98">
        <v>0</v>
      </c>
      <c r="P64" s="100">
        <v>0</v>
      </c>
      <c r="U64" s="98">
        <v>384000</v>
      </c>
      <c r="V64" s="100">
        <v>8</v>
      </c>
      <c r="Z64" s="98">
        <v>538680</v>
      </c>
      <c r="AA64" s="100">
        <v>11</v>
      </c>
      <c r="AE64" s="98">
        <v>855453.6</v>
      </c>
      <c r="AF64" s="100">
        <v>17</v>
      </c>
      <c r="AJ64" s="98">
        <v>1027062.672</v>
      </c>
      <c r="AK64" s="100">
        <v>20</v>
      </c>
      <c r="AO64" s="98">
        <v>1307603.9254399999</v>
      </c>
      <c r="AP64" s="100">
        <v>25</v>
      </c>
      <c r="AQ64" s="73"/>
    </row>
    <row r="65" spans="1:43" ht="12" customHeight="1">
      <c r="A65" s="260">
        <v>102</v>
      </c>
      <c r="B65" s="68" t="s">
        <v>209</v>
      </c>
      <c r="J65" s="70"/>
      <c r="O65" s="98">
        <v>0</v>
      </c>
      <c r="P65" s="100">
        <v>0</v>
      </c>
      <c r="U65" s="98">
        <v>13500</v>
      </c>
      <c r="V65" s="100">
        <v>0</v>
      </c>
      <c r="Z65" s="98">
        <v>64520</v>
      </c>
      <c r="AA65" s="100">
        <v>1</v>
      </c>
      <c r="AE65" s="98">
        <v>119410.4</v>
      </c>
      <c r="AF65" s="100">
        <v>2</v>
      </c>
      <c r="AJ65" s="98">
        <v>175148.60800000001</v>
      </c>
      <c r="AK65" s="100">
        <v>3</v>
      </c>
      <c r="AO65" s="98">
        <v>220251.58016000001</v>
      </c>
      <c r="AP65" s="100">
        <v>4</v>
      </c>
      <c r="AQ65" s="73"/>
    </row>
    <row r="66" spans="1:43" ht="12" hidden="1" customHeight="1">
      <c r="A66" s="260">
        <v>103</v>
      </c>
      <c r="B66" s="68" t="s">
        <v>210</v>
      </c>
      <c r="J66" s="70"/>
      <c r="O66" s="98">
        <v>0</v>
      </c>
      <c r="P66" s="100">
        <v>0</v>
      </c>
      <c r="U66" s="98">
        <v>0</v>
      </c>
      <c r="V66" s="100">
        <v>0</v>
      </c>
      <c r="Z66" s="98">
        <v>0</v>
      </c>
      <c r="AA66" s="100">
        <v>0</v>
      </c>
      <c r="AE66" s="98">
        <v>0</v>
      </c>
      <c r="AF66" s="100">
        <v>0</v>
      </c>
      <c r="AJ66" s="98">
        <v>0</v>
      </c>
      <c r="AK66" s="100">
        <v>0</v>
      </c>
      <c r="AO66" s="98">
        <v>0</v>
      </c>
      <c r="AP66" s="100">
        <v>0</v>
      </c>
      <c r="AQ66" s="73"/>
    </row>
    <row r="67" spans="1:43" ht="12" customHeight="1">
      <c r="A67" s="260">
        <v>104</v>
      </c>
      <c r="B67" s="68" t="s">
        <v>211</v>
      </c>
      <c r="J67" s="70"/>
      <c r="O67" s="98">
        <v>98707.999999999302</v>
      </c>
      <c r="P67" s="100">
        <v>0.95833009708737205</v>
      </c>
      <c r="U67" s="98">
        <v>103000</v>
      </c>
      <c r="V67" s="100">
        <v>1</v>
      </c>
      <c r="Z67" s="98">
        <v>105060</v>
      </c>
      <c r="AA67" s="100">
        <v>1</v>
      </c>
      <c r="AE67" s="98">
        <v>172161.2</v>
      </c>
      <c r="AF67" s="100">
        <v>2</v>
      </c>
      <c r="AJ67" s="98">
        <v>307604.424</v>
      </c>
      <c r="AK67" s="100">
        <v>4</v>
      </c>
      <c r="AO67" s="98">
        <v>313756.51247999998</v>
      </c>
      <c r="AP67" s="100">
        <v>4</v>
      </c>
      <c r="AQ67" s="73"/>
    </row>
    <row r="68" spans="1:43" ht="12" hidden="1" customHeight="1">
      <c r="A68" s="260">
        <v>105</v>
      </c>
      <c r="B68" s="68" t="s">
        <v>212</v>
      </c>
      <c r="J68" s="70"/>
      <c r="O68" s="98">
        <v>0</v>
      </c>
      <c r="P68" s="100">
        <v>0</v>
      </c>
      <c r="U68" s="98">
        <v>0</v>
      </c>
      <c r="V68" s="100">
        <v>0</v>
      </c>
      <c r="Z68" s="98">
        <v>0</v>
      </c>
      <c r="AA68" s="100">
        <v>0</v>
      </c>
      <c r="AE68" s="98">
        <v>0</v>
      </c>
      <c r="AF68" s="100">
        <v>0</v>
      </c>
      <c r="AJ68" s="98">
        <v>0</v>
      </c>
      <c r="AK68" s="100">
        <v>0</v>
      </c>
      <c r="AO68" s="98">
        <v>0</v>
      </c>
      <c r="AP68" s="100">
        <v>0</v>
      </c>
      <c r="AQ68" s="73"/>
    </row>
    <row r="69" spans="1:43" ht="12" hidden="1" customHeight="1">
      <c r="A69" s="260">
        <v>106</v>
      </c>
      <c r="B69" s="68" t="s">
        <v>213</v>
      </c>
      <c r="J69" s="70"/>
      <c r="O69" s="98">
        <v>0</v>
      </c>
      <c r="P69" s="100">
        <v>0</v>
      </c>
      <c r="U69" s="98">
        <v>0</v>
      </c>
      <c r="V69" s="100">
        <v>0</v>
      </c>
      <c r="Z69" s="98">
        <v>0</v>
      </c>
      <c r="AA69" s="100">
        <v>0</v>
      </c>
      <c r="AE69" s="98">
        <v>0</v>
      </c>
      <c r="AF69" s="100">
        <v>0</v>
      </c>
      <c r="AJ69" s="98">
        <v>0</v>
      </c>
      <c r="AK69" s="100">
        <v>0</v>
      </c>
      <c r="AO69" s="98">
        <v>0</v>
      </c>
      <c r="AP69" s="100">
        <v>0</v>
      </c>
      <c r="AQ69" s="73"/>
    </row>
    <row r="70" spans="1:43" ht="12" customHeight="1">
      <c r="A70" s="260">
        <v>107</v>
      </c>
      <c r="B70" s="68" t="s">
        <v>214</v>
      </c>
      <c r="J70" s="70"/>
      <c r="O70" s="98">
        <v>62291.999999998297</v>
      </c>
      <c r="P70" s="100">
        <v>0.95833846153843605</v>
      </c>
      <c r="U70" s="98">
        <v>101000</v>
      </c>
      <c r="V70" s="100">
        <v>2</v>
      </c>
      <c r="Z70" s="98">
        <v>173900</v>
      </c>
      <c r="AA70" s="100">
        <v>3.9583333333333299</v>
      </c>
      <c r="AE70" s="98">
        <v>178969.2</v>
      </c>
      <c r="AF70" s="100">
        <v>4</v>
      </c>
      <c r="AJ70" s="98">
        <v>207628.584</v>
      </c>
      <c r="AK70" s="100">
        <v>5</v>
      </c>
      <c r="AO70" s="98">
        <v>211781.15568</v>
      </c>
      <c r="AP70" s="100">
        <v>5</v>
      </c>
      <c r="AQ70" s="73"/>
    </row>
    <row r="71" spans="1:43" ht="12" hidden="1" customHeight="1">
      <c r="A71" s="260">
        <v>108</v>
      </c>
      <c r="B71" s="68" t="s">
        <v>215</v>
      </c>
      <c r="J71" s="70"/>
      <c r="O71" s="98">
        <v>0</v>
      </c>
      <c r="P71" s="100">
        <v>0</v>
      </c>
      <c r="U71" s="98">
        <v>0</v>
      </c>
      <c r="V71" s="100">
        <v>0</v>
      </c>
      <c r="Z71" s="98">
        <v>0</v>
      </c>
      <c r="AA71" s="100">
        <v>0</v>
      </c>
      <c r="AE71" s="98">
        <v>0</v>
      </c>
      <c r="AF71" s="100">
        <v>0</v>
      </c>
      <c r="AJ71" s="98">
        <v>0</v>
      </c>
      <c r="AK71" s="100">
        <v>0</v>
      </c>
      <c r="AO71" s="98">
        <v>0</v>
      </c>
      <c r="AP71" s="100">
        <v>0</v>
      </c>
      <c r="AQ71" s="73"/>
    </row>
    <row r="72" spans="1:43" ht="12" hidden="1" customHeight="1">
      <c r="A72" s="260">
        <v>110</v>
      </c>
      <c r="B72" s="68" t="s">
        <v>216</v>
      </c>
      <c r="J72" s="70"/>
      <c r="O72" s="98">
        <v>0</v>
      </c>
      <c r="P72" s="100">
        <v>0</v>
      </c>
      <c r="U72" s="98">
        <v>0</v>
      </c>
      <c r="V72" s="100">
        <v>0</v>
      </c>
      <c r="Z72" s="98">
        <v>0</v>
      </c>
      <c r="AA72" s="100">
        <v>0</v>
      </c>
      <c r="AE72" s="98">
        <v>0</v>
      </c>
      <c r="AF72" s="100">
        <v>0</v>
      </c>
      <c r="AJ72" s="98">
        <v>0</v>
      </c>
      <c r="AK72" s="100">
        <v>0</v>
      </c>
      <c r="AO72" s="98">
        <v>0</v>
      </c>
      <c r="AP72" s="100">
        <v>0</v>
      </c>
      <c r="AQ72" s="73"/>
    </row>
    <row r="73" spans="1:43" ht="12" hidden="1" customHeight="1">
      <c r="A73" s="260">
        <v>112</v>
      </c>
      <c r="B73" s="68" t="s">
        <v>217</v>
      </c>
      <c r="J73" s="70"/>
      <c r="O73" s="98">
        <v>0</v>
      </c>
      <c r="P73" s="100">
        <v>0</v>
      </c>
      <c r="U73" s="98">
        <v>0</v>
      </c>
      <c r="V73" s="100">
        <v>0</v>
      </c>
      <c r="Z73" s="98">
        <v>0</v>
      </c>
      <c r="AA73" s="100">
        <v>0</v>
      </c>
      <c r="AE73" s="98">
        <v>0</v>
      </c>
      <c r="AF73" s="100">
        <v>0</v>
      </c>
      <c r="AJ73" s="98">
        <v>0</v>
      </c>
      <c r="AK73" s="100">
        <v>0</v>
      </c>
      <c r="AO73" s="98">
        <v>0</v>
      </c>
      <c r="AP73" s="100">
        <v>0</v>
      </c>
      <c r="AQ73" s="73"/>
    </row>
    <row r="74" spans="1:43" ht="12" hidden="1" customHeight="1">
      <c r="A74" s="260">
        <v>113</v>
      </c>
      <c r="B74" s="68" t="s">
        <v>218</v>
      </c>
      <c r="J74" s="70"/>
      <c r="O74" s="98">
        <v>0</v>
      </c>
      <c r="P74" s="100">
        <v>0</v>
      </c>
      <c r="U74" s="98">
        <v>0</v>
      </c>
      <c r="V74" s="100">
        <v>0</v>
      </c>
      <c r="Z74" s="98">
        <v>0</v>
      </c>
      <c r="AA74" s="100">
        <v>0</v>
      </c>
      <c r="AE74" s="98">
        <v>0</v>
      </c>
      <c r="AF74" s="100">
        <v>0</v>
      </c>
      <c r="AJ74" s="98">
        <v>0</v>
      </c>
      <c r="AK74" s="100">
        <v>0</v>
      </c>
      <c r="AO74" s="98">
        <v>0</v>
      </c>
      <c r="AP74" s="100">
        <v>0</v>
      </c>
      <c r="AQ74" s="73"/>
    </row>
    <row r="75" spans="1:43" ht="12" hidden="1" customHeight="1">
      <c r="A75" s="260">
        <v>114</v>
      </c>
      <c r="B75" s="68" t="s">
        <v>219</v>
      </c>
      <c r="J75" s="70"/>
      <c r="O75" s="98">
        <v>0</v>
      </c>
      <c r="P75" s="100">
        <v>0</v>
      </c>
      <c r="U75" s="98">
        <v>0</v>
      </c>
      <c r="V75" s="100">
        <v>0</v>
      </c>
      <c r="Z75" s="98">
        <v>0</v>
      </c>
      <c r="AA75" s="100">
        <v>0</v>
      </c>
      <c r="AE75" s="98">
        <v>0</v>
      </c>
      <c r="AF75" s="100">
        <v>0</v>
      </c>
      <c r="AJ75" s="98">
        <v>0</v>
      </c>
      <c r="AK75" s="100">
        <v>0</v>
      </c>
      <c r="AO75" s="98">
        <v>0</v>
      </c>
      <c r="AP75" s="100">
        <v>0</v>
      </c>
      <c r="AQ75" s="73"/>
    </row>
    <row r="76" spans="1:43" ht="12" hidden="1" customHeight="1">
      <c r="A76" s="260">
        <v>115</v>
      </c>
      <c r="B76" s="68" t="s">
        <v>220</v>
      </c>
      <c r="J76" s="70"/>
      <c r="O76" s="98">
        <v>0</v>
      </c>
      <c r="P76" s="100">
        <v>0</v>
      </c>
      <c r="U76" s="98">
        <v>0</v>
      </c>
      <c r="V76" s="100">
        <v>0</v>
      </c>
      <c r="Z76" s="98">
        <v>0</v>
      </c>
      <c r="AA76" s="100">
        <v>0</v>
      </c>
      <c r="AE76" s="98">
        <v>0</v>
      </c>
      <c r="AF76" s="100">
        <v>0</v>
      </c>
      <c r="AJ76" s="98">
        <v>0</v>
      </c>
      <c r="AK76" s="100">
        <v>0</v>
      </c>
      <c r="AO76" s="98">
        <v>0</v>
      </c>
      <c r="AP76" s="100">
        <v>0</v>
      </c>
      <c r="AQ76" s="73"/>
    </row>
    <row r="77" spans="1:43" ht="12" hidden="1" customHeight="1">
      <c r="A77" s="260">
        <v>120</v>
      </c>
      <c r="B77" s="68" t="s">
        <v>221</v>
      </c>
      <c r="J77" s="70"/>
      <c r="O77" s="98">
        <v>0</v>
      </c>
      <c r="P77" s="100">
        <v>0</v>
      </c>
      <c r="U77" s="98">
        <v>0</v>
      </c>
      <c r="V77" s="100">
        <v>0</v>
      </c>
      <c r="Z77" s="98">
        <v>0</v>
      </c>
      <c r="AA77" s="100">
        <v>0</v>
      </c>
      <c r="AE77" s="98">
        <v>0</v>
      </c>
      <c r="AF77" s="100">
        <v>0</v>
      </c>
      <c r="AJ77" s="98">
        <v>0</v>
      </c>
      <c r="AK77" s="100">
        <v>0</v>
      </c>
      <c r="AO77" s="98">
        <v>0</v>
      </c>
      <c r="AP77" s="100">
        <v>0</v>
      </c>
      <c r="AQ77" s="73"/>
    </row>
    <row r="78" spans="1:43" ht="12" hidden="1" customHeight="1">
      <c r="A78" s="260">
        <v>121</v>
      </c>
      <c r="B78" s="68" t="s">
        <v>222</v>
      </c>
      <c r="J78" s="70"/>
      <c r="O78" s="98">
        <v>0</v>
      </c>
      <c r="P78" s="100">
        <v>0</v>
      </c>
      <c r="U78" s="98">
        <v>0</v>
      </c>
      <c r="V78" s="100">
        <v>0</v>
      </c>
      <c r="Z78" s="98">
        <v>0</v>
      </c>
      <c r="AA78" s="100">
        <v>0</v>
      </c>
      <c r="AE78" s="98">
        <v>0</v>
      </c>
      <c r="AF78" s="100">
        <v>0</v>
      </c>
      <c r="AJ78" s="98">
        <v>0</v>
      </c>
      <c r="AK78" s="100">
        <v>0</v>
      </c>
      <c r="AO78" s="98">
        <v>0</v>
      </c>
      <c r="AP78" s="100">
        <v>0</v>
      </c>
      <c r="AQ78" s="73"/>
    </row>
    <row r="79" spans="1:43" ht="12" hidden="1" customHeight="1">
      <c r="A79" s="260">
        <v>122</v>
      </c>
      <c r="B79" s="68" t="s">
        <v>223</v>
      </c>
      <c r="J79" s="70"/>
      <c r="O79" s="98">
        <v>0</v>
      </c>
      <c r="P79" s="100">
        <v>0</v>
      </c>
      <c r="U79" s="98">
        <v>0</v>
      </c>
      <c r="V79" s="100">
        <v>0</v>
      </c>
      <c r="Z79" s="98">
        <v>0</v>
      </c>
      <c r="AA79" s="100">
        <v>0</v>
      </c>
      <c r="AE79" s="98">
        <v>0</v>
      </c>
      <c r="AF79" s="100">
        <v>0</v>
      </c>
      <c r="AJ79" s="98">
        <v>0</v>
      </c>
      <c r="AK79" s="100">
        <v>0</v>
      </c>
      <c r="AO79" s="98">
        <v>0</v>
      </c>
      <c r="AP79" s="100">
        <v>0</v>
      </c>
      <c r="AQ79" s="73"/>
    </row>
    <row r="80" spans="1:43" ht="12" hidden="1" customHeight="1">
      <c r="A80" s="260">
        <v>123</v>
      </c>
      <c r="B80" s="68" t="s">
        <v>224</v>
      </c>
      <c r="J80" s="70"/>
      <c r="O80" s="98">
        <v>0</v>
      </c>
      <c r="P80" s="100">
        <v>0</v>
      </c>
      <c r="U80" s="98">
        <v>0</v>
      </c>
      <c r="V80" s="100">
        <v>0</v>
      </c>
      <c r="Z80" s="98">
        <v>0</v>
      </c>
      <c r="AA80" s="100">
        <v>0</v>
      </c>
      <c r="AE80" s="98">
        <v>0</v>
      </c>
      <c r="AF80" s="100">
        <v>0</v>
      </c>
      <c r="AJ80" s="98">
        <v>0</v>
      </c>
      <c r="AK80" s="100">
        <v>0</v>
      </c>
      <c r="AO80" s="98">
        <v>0</v>
      </c>
      <c r="AP80" s="100">
        <v>0</v>
      </c>
      <c r="AQ80" s="73"/>
    </row>
    <row r="81" spans="1:43" ht="12" hidden="1" customHeight="1">
      <c r="A81" s="260">
        <v>124</v>
      </c>
      <c r="B81" s="68" t="s">
        <v>225</v>
      </c>
      <c r="J81" s="70"/>
      <c r="O81" s="98">
        <v>0</v>
      </c>
      <c r="P81" s="100">
        <v>0</v>
      </c>
      <c r="U81" s="98">
        <v>0</v>
      </c>
      <c r="V81" s="100">
        <v>0</v>
      </c>
      <c r="Z81" s="98">
        <v>0</v>
      </c>
      <c r="AA81" s="100">
        <v>0</v>
      </c>
      <c r="AE81" s="98">
        <v>0</v>
      </c>
      <c r="AF81" s="100">
        <v>0</v>
      </c>
      <c r="AJ81" s="98">
        <v>0</v>
      </c>
      <c r="AK81" s="100">
        <v>0</v>
      </c>
      <c r="AO81" s="98">
        <v>0</v>
      </c>
      <c r="AP81" s="100">
        <v>0</v>
      </c>
      <c r="AQ81" s="73"/>
    </row>
    <row r="82" spans="1:43" ht="12" hidden="1" customHeight="1">
      <c r="A82" s="260">
        <v>125</v>
      </c>
      <c r="B82" s="68" t="s">
        <v>226</v>
      </c>
      <c r="J82" s="70"/>
      <c r="O82" s="98">
        <v>0</v>
      </c>
      <c r="P82" s="100">
        <v>0</v>
      </c>
      <c r="U82" s="98">
        <v>0</v>
      </c>
      <c r="V82" s="100">
        <v>0</v>
      </c>
      <c r="Z82" s="98">
        <v>0</v>
      </c>
      <c r="AA82" s="100">
        <v>0</v>
      </c>
      <c r="AE82" s="98">
        <v>0</v>
      </c>
      <c r="AF82" s="100">
        <v>0</v>
      </c>
      <c r="AJ82" s="98">
        <v>0</v>
      </c>
      <c r="AK82" s="100">
        <v>0</v>
      </c>
      <c r="AO82" s="98">
        <v>0</v>
      </c>
      <c r="AP82" s="100">
        <v>0</v>
      </c>
      <c r="AQ82" s="73"/>
    </row>
    <row r="83" spans="1:43" ht="12" hidden="1" customHeight="1">
      <c r="A83" s="260">
        <v>126</v>
      </c>
      <c r="B83" s="68" t="s">
        <v>227</v>
      </c>
      <c r="J83" s="70"/>
      <c r="O83" s="98">
        <v>0</v>
      </c>
      <c r="P83" s="100">
        <v>0</v>
      </c>
      <c r="U83" s="98">
        <v>0</v>
      </c>
      <c r="V83" s="100">
        <v>0</v>
      </c>
      <c r="Z83" s="98">
        <v>0</v>
      </c>
      <c r="AA83" s="100">
        <v>0</v>
      </c>
      <c r="AE83" s="98">
        <v>0</v>
      </c>
      <c r="AF83" s="100">
        <v>0</v>
      </c>
      <c r="AJ83" s="98">
        <v>0</v>
      </c>
      <c r="AK83" s="100">
        <v>0</v>
      </c>
      <c r="AO83" s="98">
        <v>0</v>
      </c>
      <c r="AP83" s="100">
        <v>0</v>
      </c>
      <c r="AQ83" s="73"/>
    </row>
    <row r="84" spans="1:43" ht="12" hidden="1" customHeight="1">
      <c r="A84" s="260">
        <v>127</v>
      </c>
      <c r="B84" s="68" t="s">
        <v>228</v>
      </c>
      <c r="J84" s="70"/>
      <c r="O84" s="98">
        <v>0</v>
      </c>
      <c r="P84" s="100">
        <v>0</v>
      </c>
      <c r="U84" s="98">
        <v>0</v>
      </c>
      <c r="V84" s="100">
        <v>0</v>
      </c>
      <c r="Z84" s="98">
        <v>0</v>
      </c>
      <c r="AA84" s="100">
        <v>0</v>
      </c>
      <c r="AE84" s="98">
        <v>0</v>
      </c>
      <c r="AF84" s="100">
        <v>0</v>
      </c>
      <c r="AJ84" s="98">
        <v>0</v>
      </c>
      <c r="AK84" s="100">
        <v>0</v>
      </c>
      <c r="AO84" s="98">
        <v>0</v>
      </c>
      <c r="AP84" s="100">
        <v>0</v>
      </c>
      <c r="AQ84" s="73"/>
    </row>
    <row r="85" spans="1:43" ht="12" hidden="1" customHeight="1">
      <c r="A85" s="260">
        <v>128</v>
      </c>
      <c r="B85" s="68" t="s">
        <v>229</v>
      </c>
      <c r="J85" s="70"/>
      <c r="O85" s="98">
        <v>0</v>
      </c>
      <c r="P85" s="100">
        <v>0</v>
      </c>
      <c r="U85" s="98">
        <v>0</v>
      </c>
      <c r="V85" s="100">
        <v>0</v>
      </c>
      <c r="Z85" s="98">
        <v>0</v>
      </c>
      <c r="AA85" s="100">
        <v>0</v>
      </c>
      <c r="AE85" s="98">
        <v>0</v>
      </c>
      <c r="AF85" s="100">
        <v>0</v>
      </c>
      <c r="AJ85" s="98">
        <v>0</v>
      </c>
      <c r="AK85" s="100">
        <v>0</v>
      </c>
      <c r="AO85" s="98">
        <v>0</v>
      </c>
      <c r="AP85" s="100">
        <v>0</v>
      </c>
      <c r="AQ85" s="73"/>
    </row>
    <row r="86" spans="1:43" ht="12" hidden="1" customHeight="1">
      <c r="A86" s="260">
        <v>130</v>
      </c>
      <c r="B86" s="68" t="s">
        <v>230</v>
      </c>
      <c r="J86" s="70"/>
      <c r="O86" s="98">
        <v>0</v>
      </c>
      <c r="P86" s="100">
        <v>0</v>
      </c>
      <c r="U86" s="98">
        <v>0</v>
      </c>
      <c r="V86" s="100">
        <v>0</v>
      </c>
      <c r="Z86" s="98">
        <v>0</v>
      </c>
      <c r="AA86" s="100">
        <v>0</v>
      </c>
      <c r="AE86" s="98">
        <v>0</v>
      </c>
      <c r="AF86" s="100">
        <v>0</v>
      </c>
      <c r="AJ86" s="98">
        <v>0</v>
      </c>
      <c r="AK86" s="100">
        <v>0</v>
      </c>
      <c r="AO86" s="98">
        <v>0</v>
      </c>
      <c r="AP86" s="100">
        <v>0</v>
      </c>
      <c r="AQ86" s="73"/>
    </row>
    <row r="87" spans="1:43" ht="12" hidden="1" customHeight="1">
      <c r="A87" s="260">
        <v>131</v>
      </c>
      <c r="B87" s="68" t="s">
        <v>231</v>
      </c>
      <c r="J87" s="70"/>
      <c r="O87" s="98">
        <v>0</v>
      </c>
      <c r="P87" s="100">
        <v>0</v>
      </c>
      <c r="U87" s="98">
        <v>0</v>
      </c>
      <c r="V87" s="100">
        <v>0</v>
      </c>
      <c r="Z87" s="98">
        <v>0</v>
      </c>
      <c r="AA87" s="100">
        <v>0</v>
      </c>
      <c r="AE87" s="98">
        <v>0</v>
      </c>
      <c r="AF87" s="100">
        <v>0</v>
      </c>
      <c r="AJ87" s="98">
        <v>0</v>
      </c>
      <c r="AK87" s="100">
        <v>0</v>
      </c>
      <c r="AO87" s="98">
        <v>0</v>
      </c>
      <c r="AP87" s="100">
        <v>0</v>
      </c>
      <c r="AQ87" s="73"/>
    </row>
    <row r="88" spans="1:43" ht="12" hidden="1" customHeight="1">
      <c r="A88" s="260">
        <v>132</v>
      </c>
      <c r="B88" s="68" t="s">
        <v>232</v>
      </c>
      <c r="J88" s="70"/>
      <c r="O88" s="98">
        <v>0</v>
      </c>
      <c r="P88" s="100">
        <v>0</v>
      </c>
      <c r="U88" s="98">
        <v>0</v>
      </c>
      <c r="V88" s="100">
        <v>0</v>
      </c>
      <c r="Z88" s="98">
        <v>0</v>
      </c>
      <c r="AA88" s="100">
        <v>0</v>
      </c>
      <c r="AE88" s="98">
        <v>0</v>
      </c>
      <c r="AF88" s="100">
        <v>0</v>
      </c>
      <c r="AJ88" s="98">
        <v>0</v>
      </c>
      <c r="AK88" s="100">
        <v>0</v>
      </c>
      <c r="AO88" s="98">
        <v>0</v>
      </c>
      <c r="AP88" s="100">
        <v>0</v>
      </c>
      <c r="AQ88" s="73"/>
    </row>
    <row r="89" spans="1:43" ht="12" hidden="1" customHeight="1">
      <c r="A89" s="260">
        <v>133</v>
      </c>
      <c r="B89" s="68" t="s">
        <v>233</v>
      </c>
      <c r="J89" s="70"/>
      <c r="O89" s="98">
        <v>0</v>
      </c>
      <c r="P89" s="100">
        <v>0</v>
      </c>
      <c r="U89" s="98">
        <v>0</v>
      </c>
      <c r="V89" s="100">
        <v>0</v>
      </c>
      <c r="Z89" s="98">
        <v>0</v>
      </c>
      <c r="AA89" s="100">
        <v>0</v>
      </c>
      <c r="AE89" s="98">
        <v>0</v>
      </c>
      <c r="AF89" s="100">
        <v>0</v>
      </c>
      <c r="AJ89" s="98">
        <v>0</v>
      </c>
      <c r="AK89" s="100">
        <v>0</v>
      </c>
      <c r="AO89" s="98">
        <v>0</v>
      </c>
      <c r="AP89" s="100">
        <v>0</v>
      </c>
      <c r="AQ89" s="73"/>
    </row>
    <row r="90" spans="1:43" ht="12" hidden="1" customHeight="1">
      <c r="A90" s="260">
        <v>134</v>
      </c>
      <c r="B90" s="68" t="s">
        <v>234</v>
      </c>
      <c r="J90" s="70"/>
      <c r="O90" s="98">
        <v>0</v>
      </c>
      <c r="P90" s="100">
        <v>0</v>
      </c>
      <c r="U90" s="98">
        <v>0</v>
      </c>
      <c r="V90" s="100">
        <v>0</v>
      </c>
      <c r="Z90" s="98">
        <v>0</v>
      </c>
      <c r="AA90" s="100">
        <v>0</v>
      </c>
      <c r="AE90" s="98">
        <v>0</v>
      </c>
      <c r="AF90" s="100">
        <v>0</v>
      </c>
      <c r="AJ90" s="98">
        <v>0</v>
      </c>
      <c r="AK90" s="100">
        <v>0</v>
      </c>
      <c r="AO90" s="98">
        <v>0</v>
      </c>
      <c r="AP90" s="100">
        <v>0</v>
      </c>
      <c r="AQ90" s="73"/>
    </row>
    <row r="91" spans="1:43" ht="12" hidden="1" customHeight="1">
      <c r="A91" s="260">
        <v>135</v>
      </c>
      <c r="B91" s="68" t="s">
        <v>235</v>
      </c>
      <c r="J91" s="70"/>
      <c r="O91" s="98">
        <v>0</v>
      </c>
      <c r="P91" s="100">
        <v>0</v>
      </c>
      <c r="U91" s="98">
        <v>0</v>
      </c>
      <c r="V91" s="100">
        <v>0</v>
      </c>
      <c r="Z91" s="98">
        <v>0</v>
      </c>
      <c r="AA91" s="100">
        <v>0</v>
      </c>
      <c r="AE91" s="98">
        <v>0</v>
      </c>
      <c r="AF91" s="100">
        <v>0</v>
      </c>
      <c r="AJ91" s="98">
        <v>0</v>
      </c>
      <c r="AK91" s="100">
        <v>0</v>
      </c>
      <c r="AO91" s="98">
        <v>0</v>
      </c>
      <c r="AP91" s="100">
        <v>0</v>
      </c>
      <c r="AQ91" s="73"/>
    </row>
    <row r="92" spans="1:43" ht="12" hidden="1" customHeight="1">
      <c r="A92" s="260">
        <v>136</v>
      </c>
      <c r="B92" s="68" t="s">
        <v>236</v>
      </c>
      <c r="J92" s="70"/>
      <c r="O92" s="98">
        <v>0</v>
      </c>
      <c r="P92" s="100">
        <v>0</v>
      </c>
      <c r="U92" s="98">
        <v>0</v>
      </c>
      <c r="V92" s="100">
        <v>0</v>
      </c>
      <c r="Z92" s="98">
        <v>0</v>
      </c>
      <c r="AA92" s="100">
        <v>0</v>
      </c>
      <c r="AE92" s="98">
        <v>0</v>
      </c>
      <c r="AF92" s="100">
        <v>0</v>
      </c>
      <c r="AJ92" s="98">
        <v>0</v>
      </c>
      <c r="AK92" s="100">
        <v>0</v>
      </c>
      <c r="AO92" s="98">
        <v>0</v>
      </c>
      <c r="AP92" s="100">
        <v>0</v>
      </c>
      <c r="AQ92" s="73"/>
    </row>
    <row r="93" spans="1:43" ht="12" hidden="1" customHeight="1">
      <c r="A93" s="260">
        <v>137</v>
      </c>
      <c r="B93" s="68" t="s">
        <v>237</v>
      </c>
      <c r="J93" s="70"/>
      <c r="O93" s="98">
        <v>0</v>
      </c>
      <c r="P93" s="100">
        <v>0</v>
      </c>
      <c r="U93" s="98">
        <v>0</v>
      </c>
      <c r="V93" s="100">
        <v>0</v>
      </c>
      <c r="Z93" s="98">
        <v>0</v>
      </c>
      <c r="AA93" s="100">
        <v>0</v>
      </c>
      <c r="AE93" s="98">
        <v>0</v>
      </c>
      <c r="AF93" s="100">
        <v>0</v>
      </c>
      <c r="AJ93" s="98">
        <v>0</v>
      </c>
      <c r="AK93" s="100">
        <v>0</v>
      </c>
      <c r="AO93" s="98">
        <v>0</v>
      </c>
      <c r="AP93" s="100">
        <v>0</v>
      </c>
      <c r="AQ93" s="73"/>
    </row>
    <row r="94" spans="1:43" ht="12" hidden="1" customHeight="1">
      <c r="A94" s="260">
        <v>140</v>
      </c>
      <c r="B94" s="68" t="s">
        <v>238</v>
      </c>
      <c r="J94" s="70"/>
      <c r="O94" s="98">
        <v>0</v>
      </c>
      <c r="P94" s="100">
        <v>0</v>
      </c>
      <c r="U94" s="98">
        <v>0</v>
      </c>
      <c r="V94" s="100">
        <v>0</v>
      </c>
      <c r="Z94" s="98">
        <v>0</v>
      </c>
      <c r="AA94" s="100">
        <v>0</v>
      </c>
      <c r="AE94" s="98">
        <v>0</v>
      </c>
      <c r="AF94" s="100">
        <v>0</v>
      </c>
      <c r="AJ94" s="98">
        <v>0</v>
      </c>
      <c r="AK94" s="100">
        <v>0</v>
      </c>
      <c r="AO94" s="98">
        <v>0</v>
      </c>
      <c r="AP94" s="100">
        <v>0</v>
      </c>
      <c r="AQ94" s="73"/>
    </row>
    <row r="95" spans="1:43" ht="12" hidden="1" customHeight="1">
      <c r="A95" s="260">
        <v>141</v>
      </c>
      <c r="B95" s="68" t="s">
        <v>239</v>
      </c>
      <c r="J95" s="70"/>
      <c r="O95" s="98">
        <v>0</v>
      </c>
      <c r="P95" s="100">
        <v>0</v>
      </c>
      <c r="U95" s="98">
        <v>0</v>
      </c>
      <c r="V95" s="100">
        <v>0</v>
      </c>
      <c r="Z95" s="98">
        <v>0</v>
      </c>
      <c r="AA95" s="100">
        <v>0</v>
      </c>
      <c r="AE95" s="98">
        <v>0</v>
      </c>
      <c r="AF95" s="100">
        <v>0</v>
      </c>
      <c r="AJ95" s="98">
        <v>0</v>
      </c>
      <c r="AK95" s="100">
        <v>0</v>
      </c>
      <c r="AO95" s="98">
        <v>0</v>
      </c>
      <c r="AP95" s="100">
        <v>0</v>
      </c>
      <c r="AQ95" s="73"/>
    </row>
    <row r="96" spans="1:43" ht="12" hidden="1" customHeight="1">
      <c r="A96" s="260">
        <v>142</v>
      </c>
      <c r="B96" s="68" t="s">
        <v>240</v>
      </c>
      <c r="J96" s="70"/>
      <c r="O96" s="98">
        <v>0</v>
      </c>
      <c r="P96" s="100">
        <v>0</v>
      </c>
      <c r="U96" s="98">
        <v>0</v>
      </c>
      <c r="V96" s="100">
        <v>0</v>
      </c>
      <c r="Z96" s="98">
        <v>0</v>
      </c>
      <c r="AA96" s="100">
        <v>0</v>
      </c>
      <c r="AE96" s="98">
        <v>0</v>
      </c>
      <c r="AF96" s="100">
        <v>0</v>
      </c>
      <c r="AJ96" s="98">
        <v>0</v>
      </c>
      <c r="AK96" s="100">
        <v>0</v>
      </c>
      <c r="AO96" s="98">
        <v>0</v>
      </c>
      <c r="AP96" s="100">
        <v>0</v>
      </c>
      <c r="AQ96" s="73"/>
    </row>
    <row r="97" spans="1:43" ht="12" hidden="1" customHeight="1">
      <c r="A97" s="260">
        <v>143</v>
      </c>
      <c r="B97" s="68" t="s">
        <v>241</v>
      </c>
      <c r="J97" s="70"/>
      <c r="O97" s="98">
        <v>0</v>
      </c>
      <c r="P97" s="100">
        <v>0</v>
      </c>
      <c r="U97" s="98">
        <v>0</v>
      </c>
      <c r="V97" s="100">
        <v>0</v>
      </c>
      <c r="Z97" s="98">
        <v>0</v>
      </c>
      <c r="AA97" s="100">
        <v>0</v>
      </c>
      <c r="AE97" s="98">
        <v>0</v>
      </c>
      <c r="AF97" s="100">
        <v>0</v>
      </c>
      <c r="AJ97" s="98">
        <v>0</v>
      </c>
      <c r="AK97" s="100">
        <v>0</v>
      </c>
      <c r="AO97" s="98">
        <v>0</v>
      </c>
      <c r="AP97" s="100">
        <v>0</v>
      </c>
      <c r="AQ97" s="73"/>
    </row>
    <row r="98" spans="1:43" ht="12" hidden="1" customHeight="1">
      <c r="A98" s="260">
        <v>144</v>
      </c>
      <c r="B98" s="68" t="s">
        <v>242</v>
      </c>
      <c r="J98" s="70"/>
      <c r="O98" s="98">
        <v>0</v>
      </c>
      <c r="P98" s="100">
        <v>0</v>
      </c>
      <c r="U98" s="98">
        <v>0</v>
      </c>
      <c r="V98" s="100">
        <v>0</v>
      </c>
      <c r="Z98" s="98">
        <v>0</v>
      </c>
      <c r="AA98" s="100">
        <v>0</v>
      </c>
      <c r="AE98" s="98">
        <v>0</v>
      </c>
      <c r="AF98" s="100">
        <v>0</v>
      </c>
      <c r="AJ98" s="98">
        <v>0</v>
      </c>
      <c r="AK98" s="100">
        <v>0</v>
      </c>
      <c r="AO98" s="98">
        <v>0</v>
      </c>
      <c r="AP98" s="100">
        <v>0</v>
      </c>
      <c r="AQ98" s="73"/>
    </row>
    <row r="99" spans="1:43" ht="12" hidden="1" customHeight="1">
      <c r="A99" s="260">
        <v>145</v>
      </c>
      <c r="B99" s="68" t="s">
        <v>243</v>
      </c>
      <c r="J99" s="70"/>
      <c r="O99" s="98">
        <v>0</v>
      </c>
      <c r="P99" s="100">
        <v>0</v>
      </c>
      <c r="U99" s="98">
        <v>0</v>
      </c>
      <c r="V99" s="100">
        <v>0</v>
      </c>
      <c r="Z99" s="98">
        <v>0</v>
      </c>
      <c r="AA99" s="100">
        <v>0</v>
      </c>
      <c r="AE99" s="98">
        <v>0</v>
      </c>
      <c r="AF99" s="100">
        <v>0</v>
      </c>
      <c r="AJ99" s="98">
        <v>0</v>
      </c>
      <c r="AK99" s="100">
        <v>0</v>
      </c>
      <c r="AO99" s="98">
        <v>0</v>
      </c>
      <c r="AP99" s="100">
        <v>0</v>
      </c>
      <c r="AQ99" s="73"/>
    </row>
    <row r="100" spans="1:43" ht="12" hidden="1" customHeight="1">
      <c r="A100" s="260">
        <v>146</v>
      </c>
      <c r="B100" s="68" t="s">
        <v>244</v>
      </c>
      <c r="J100" s="70"/>
      <c r="O100" s="98">
        <v>0</v>
      </c>
      <c r="P100" s="100">
        <v>0</v>
      </c>
      <c r="U100" s="98">
        <v>0</v>
      </c>
      <c r="V100" s="100">
        <v>0</v>
      </c>
      <c r="Z100" s="98">
        <v>0</v>
      </c>
      <c r="AA100" s="100">
        <v>0</v>
      </c>
      <c r="AE100" s="98">
        <v>0</v>
      </c>
      <c r="AF100" s="100">
        <v>0</v>
      </c>
      <c r="AJ100" s="98">
        <v>0</v>
      </c>
      <c r="AK100" s="100">
        <v>0</v>
      </c>
      <c r="AO100" s="98">
        <v>0</v>
      </c>
      <c r="AP100" s="100">
        <v>0</v>
      </c>
      <c r="AQ100" s="73"/>
    </row>
    <row r="101" spans="1:43" ht="12" hidden="1" customHeight="1">
      <c r="A101" s="260">
        <v>147</v>
      </c>
      <c r="B101" s="68" t="s">
        <v>245</v>
      </c>
      <c r="J101" s="70"/>
      <c r="O101" s="98">
        <v>0</v>
      </c>
      <c r="P101" s="100">
        <v>0</v>
      </c>
      <c r="U101" s="98">
        <v>0</v>
      </c>
      <c r="V101" s="100">
        <v>0</v>
      </c>
      <c r="Z101" s="98">
        <v>0</v>
      </c>
      <c r="AA101" s="100">
        <v>0</v>
      </c>
      <c r="AE101" s="98">
        <v>0</v>
      </c>
      <c r="AF101" s="100">
        <v>0</v>
      </c>
      <c r="AJ101" s="98">
        <v>0</v>
      </c>
      <c r="AK101" s="100">
        <v>0</v>
      </c>
      <c r="AO101" s="98">
        <v>0</v>
      </c>
      <c r="AP101" s="100">
        <v>0</v>
      </c>
      <c r="AQ101" s="73"/>
    </row>
    <row r="102" spans="1:43" ht="12" hidden="1" customHeight="1">
      <c r="A102" s="260">
        <v>150</v>
      </c>
      <c r="B102" s="68" t="s">
        <v>246</v>
      </c>
      <c r="J102" s="70"/>
      <c r="O102" s="98">
        <v>0</v>
      </c>
      <c r="P102" s="100">
        <v>0</v>
      </c>
      <c r="U102" s="98">
        <v>0</v>
      </c>
      <c r="V102" s="100">
        <v>0</v>
      </c>
      <c r="Z102" s="98">
        <v>0</v>
      </c>
      <c r="AA102" s="100">
        <v>0</v>
      </c>
      <c r="AE102" s="98">
        <v>0</v>
      </c>
      <c r="AF102" s="100">
        <v>0</v>
      </c>
      <c r="AJ102" s="98">
        <v>0</v>
      </c>
      <c r="AK102" s="100">
        <v>0</v>
      </c>
      <c r="AO102" s="98">
        <v>0</v>
      </c>
      <c r="AP102" s="100">
        <v>0</v>
      </c>
      <c r="AQ102" s="73"/>
    </row>
    <row r="103" spans="1:43" ht="12" hidden="1" customHeight="1">
      <c r="A103" s="260">
        <v>151</v>
      </c>
      <c r="B103" s="68" t="s">
        <v>247</v>
      </c>
      <c r="J103" s="70"/>
      <c r="O103" s="98">
        <v>0</v>
      </c>
      <c r="P103" s="100">
        <v>0</v>
      </c>
      <c r="U103" s="98">
        <v>0</v>
      </c>
      <c r="V103" s="100">
        <v>0</v>
      </c>
      <c r="Z103" s="98">
        <v>0</v>
      </c>
      <c r="AA103" s="100">
        <v>0</v>
      </c>
      <c r="AE103" s="98">
        <v>0</v>
      </c>
      <c r="AF103" s="100">
        <v>0</v>
      </c>
      <c r="AJ103" s="98">
        <v>0</v>
      </c>
      <c r="AK103" s="100">
        <v>0</v>
      </c>
      <c r="AO103" s="98">
        <v>0</v>
      </c>
      <c r="AP103" s="100">
        <v>0</v>
      </c>
      <c r="AQ103" s="73"/>
    </row>
    <row r="104" spans="1:43" ht="12" hidden="1" customHeight="1">
      <c r="A104" s="260">
        <v>152</v>
      </c>
      <c r="B104" s="68" t="s">
        <v>248</v>
      </c>
      <c r="J104" s="70"/>
      <c r="O104" s="98">
        <v>0</v>
      </c>
      <c r="P104" s="100">
        <v>0</v>
      </c>
      <c r="U104" s="98">
        <v>0</v>
      </c>
      <c r="V104" s="100">
        <v>0</v>
      </c>
      <c r="Z104" s="98">
        <v>0</v>
      </c>
      <c r="AA104" s="100">
        <v>0</v>
      </c>
      <c r="AE104" s="98">
        <v>0</v>
      </c>
      <c r="AF104" s="100">
        <v>0</v>
      </c>
      <c r="AJ104" s="98">
        <v>0</v>
      </c>
      <c r="AK104" s="100">
        <v>0</v>
      </c>
      <c r="AO104" s="98">
        <v>0</v>
      </c>
      <c r="AP104" s="100">
        <v>0</v>
      </c>
      <c r="AQ104" s="73"/>
    </row>
    <row r="105" spans="1:43" ht="12" hidden="1" customHeight="1">
      <c r="A105" s="260">
        <v>153</v>
      </c>
      <c r="B105" s="68" t="s">
        <v>249</v>
      </c>
      <c r="J105" s="70"/>
      <c r="O105" s="98">
        <v>0</v>
      </c>
      <c r="P105" s="100">
        <v>0</v>
      </c>
      <c r="U105" s="98">
        <v>0</v>
      </c>
      <c r="V105" s="100">
        <v>0</v>
      </c>
      <c r="Z105" s="98">
        <v>0</v>
      </c>
      <c r="AA105" s="100">
        <v>0</v>
      </c>
      <c r="AE105" s="98">
        <v>0</v>
      </c>
      <c r="AF105" s="100">
        <v>0</v>
      </c>
      <c r="AJ105" s="98">
        <v>0</v>
      </c>
      <c r="AK105" s="100">
        <v>0</v>
      </c>
      <c r="AO105" s="98">
        <v>0</v>
      </c>
      <c r="AP105" s="100">
        <v>0</v>
      </c>
      <c r="AQ105" s="73"/>
    </row>
    <row r="106" spans="1:43" ht="12" hidden="1" customHeight="1">
      <c r="A106" s="260">
        <v>154</v>
      </c>
      <c r="B106" s="68" t="s">
        <v>250</v>
      </c>
      <c r="J106" s="70"/>
      <c r="O106" s="98">
        <v>0</v>
      </c>
      <c r="P106" s="100">
        <v>0</v>
      </c>
      <c r="U106" s="98">
        <v>0</v>
      </c>
      <c r="V106" s="100">
        <v>0</v>
      </c>
      <c r="Z106" s="98">
        <v>0</v>
      </c>
      <c r="AA106" s="100">
        <v>0</v>
      </c>
      <c r="AE106" s="98">
        <v>0</v>
      </c>
      <c r="AF106" s="100">
        <v>0</v>
      </c>
      <c r="AJ106" s="98">
        <v>0</v>
      </c>
      <c r="AK106" s="100">
        <v>0</v>
      </c>
      <c r="AO106" s="98">
        <v>0</v>
      </c>
      <c r="AP106" s="100">
        <v>0</v>
      </c>
      <c r="AQ106" s="73"/>
    </row>
    <row r="107" spans="1:43" ht="12" hidden="1" customHeight="1">
      <c r="A107" s="260">
        <v>155</v>
      </c>
      <c r="B107" s="68" t="s">
        <v>251</v>
      </c>
      <c r="J107" s="70"/>
      <c r="O107" s="98">
        <v>0</v>
      </c>
      <c r="P107" s="100">
        <v>0</v>
      </c>
      <c r="U107" s="98">
        <v>0</v>
      </c>
      <c r="V107" s="100">
        <v>0</v>
      </c>
      <c r="Z107" s="98">
        <v>0</v>
      </c>
      <c r="AA107" s="100">
        <v>0</v>
      </c>
      <c r="AE107" s="98">
        <v>0</v>
      </c>
      <c r="AF107" s="100">
        <v>0</v>
      </c>
      <c r="AJ107" s="98">
        <v>0</v>
      </c>
      <c r="AK107" s="100">
        <v>0</v>
      </c>
      <c r="AO107" s="98">
        <v>0</v>
      </c>
      <c r="AP107" s="100">
        <v>0</v>
      </c>
      <c r="AQ107" s="73"/>
    </row>
    <row r="108" spans="1:43" ht="12" hidden="1" customHeight="1">
      <c r="A108" s="260">
        <v>156</v>
      </c>
      <c r="B108" s="68" t="s">
        <v>252</v>
      </c>
      <c r="J108" s="70"/>
      <c r="O108" s="98">
        <v>0</v>
      </c>
      <c r="P108" s="100">
        <v>0</v>
      </c>
      <c r="U108" s="98">
        <v>0</v>
      </c>
      <c r="V108" s="100">
        <v>0</v>
      </c>
      <c r="Z108" s="98">
        <v>0</v>
      </c>
      <c r="AA108" s="100">
        <v>0</v>
      </c>
      <c r="AE108" s="98">
        <v>0</v>
      </c>
      <c r="AF108" s="100">
        <v>0</v>
      </c>
      <c r="AJ108" s="98">
        <v>0</v>
      </c>
      <c r="AK108" s="100">
        <v>0</v>
      </c>
      <c r="AO108" s="98">
        <v>0</v>
      </c>
      <c r="AP108" s="100">
        <v>0</v>
      </c>
      <c r="AQ108" s="73"/>
    </row>
    <row r="109" spans="1:43" ht="12" hidden="1" customHeight="1">
      <c r="A109" s="260">
        <v>157</v>
      </c>
      <c r="B109" s="68" t="s">
        <v>253</v>
      </c>
      <c r="J109" s="70"/>
      <c r="O109" s="98">
        <v>0</v>
      </c>
      <c r="P109" s="100">
        <v>0</v>
      </c>
      <c r="U109" s="98">
        <v>0</v>
      </c>
      <c r="V109" s="100">
        <v>0</v>
      </c>
      <c r="Z109" s="98">
        <v>0</v>
      </c>
      <c r="AA109" s="100">
        <v>0</v>
      </c>
      <c r="AE109" s="98">
        <v>0</v>
      </c>
      <c r="AF109" s="100">
        <v>0</v>
      </c>
      <c r="AJ109" s="98">
        <v>0</v>
      </c>
      <c r="AK109" s="100">
        <v>0</v>
      </c>
      <c r="AO109" s="98">
        <v>0</v>
      </c>
      <c r="AP109" s="100">
        <v>0</v>
      </c>
      <c r="AQ109" s="73"/>
    </row>
    <row r="110" spans="1:43" ht="12" hidden="1" customHeight="1">
      <c r="A110" s="260">
        <v>160</v>
      </c>
      <c r="B110" s="68" t="s">
        <v>254</v>
      </c>
      <c r="J110" s="70"/>
      <c r="O110" s="98">
        <v>0</v>
      </c>
      <c r="P110" s="100">
        <v>0</v>
      </c>
      <c r="U110" s="98">
        <v>0</v>
      </c>
      <c r="V110" s="100">
        <v>0</v>
      </c>
      <c r="Z110" s="98">
        <v>0</v>
      </c>
      <c r="AA110" s="100">
        <v>0</v>
      </c>
      <c r="AE110" s="98">
        <v>0</v>
      </c>
      <c r="AF110" s="100">
        <v>0</v>
      </c>
      <c r="AJ110" s="98">
        <v>0</v>
      </c>
      <c r="AK110" s="100">
        <v>0</v>
      </c>
      <c r="AO110" s="98">
        <v>0</v>
      </c>
      <c r="AP110" s="100">
        <v>0</v>
      </c>
      <c r="AQ110" s="73"/>
    </row>
    <row r="111" spans="1:43" ht="12" customHeight="1">
      <c r="A111" s="260">
        <v>161</v>
      </c>
      <c r="B111" s="68" t="s">
        <v>255</v>
      </c>
      <c r="J111" s="70"/>
      <c r="O111" s="98">
        <v>0</v>
      </c>
      <c r="P111" s="100">
        <v>0</v>
      </c>
      <c r="U111" s="98">
        <v>20800</v>
      </c>
      <c r="V111" s="100">
        <v>0</v>
      </c>
      <c r="Z111" s="98">
        <v>21216</v>
      </c>
      <c r="AA111" s="100">
        <v>0</v>
      </c>
      <c r="AE111" s="98">
        <v>21640.32</v>
      </c>
      <c r="AF111" s="100">
        <v>0</v>
      </c>
      <c r="AJ111" s="98">
        <v>22073.126400000001</v>
      </c>
      <c r="AK111" s="100">
        <v>0</v>
      </c>
      <c r="AO111" s="98">
        <v>22514.588928000001</v>
      </c>
      <c r="AP111" s="100">
        <v>0</v>
      </c>
      <c r="AQ111" s="73"/>
    </row>
    <row r="112" spans="1:43" ht="12" hidden="1" customHeight="1">
      <c r="A112" s="260">
        <v>162</v>
      </c>
      <c r="B112" s="68" t="s">
        <v>256</v>
      </c>
      <c r="J112" s="70"/>
      <c r="O112" s="98">
        <v>0</v>
      </c>
      <c r="P112" s="100">
        <v>0</v>
      </c>
      <c r="U112" s="98">
        <v>0</v>
      </c>
      <c r="V112" s="100">
        <v>0</v>
      </c>
      <c r="Z112" s="98">
        <v>0</v>
      </c>
      <c r="AA112" s="100">
        <v>0</v>
      </c>
      <c r="AE112" s="98">
        <v>0</v>
      </c>
      <c r="AF112" s="100">
        <v>0</v>
      </c>
      <c r="AJ112" s="98">
        <v>0</v>
      </c>
      <c r="AK112" s="100">
        <v>0</v>
      </c>
      <c r="AO112" s="98">
        <v>0</v>
      </c>
      <c r="AP112" s="100">
        <v>0</v>
      </c>
      <c r="AQ112" s="73"/>
    </row>
    <row r="113" spans="1:43" ht="12" hidden="1" customHeight="1">
      <c r="A113" s="260">
        <v>163</v>
      </c>
      <c r="B113" s="68" t="s">
        <v>257</v>
      </c>
      <c r="J113" s="70"/>
      <c r="O113" s="98">
        <v>0</v>
      </c>
      <c r="P113" s="100">
        <v>0</v>
      </c>
      <c r="U113" s="98">
        <v>0</v>
      </c>
      <c r="V113" s="100">
        <v>0</v>
      </c>
      <c r="Z113" s="98">
        <v>0</v>
      </c>
      <c r="AA113" s="100">
        <v>0</v>
      </c>
      <c r="AE113" s="98">
        <v>0</v>
      </c>
      <c r="AF113" s="100">
        <v>0</v>
      </c>
      <c r="AJ113" s="98">
        <v>0</v>
      </c>
      <c r="AK113" s="100">
        <v>0</v>
      </c>
      <c r="AO113" s="98">
        <v>0</v>
      </c>
      <c r="AP113" s="100">
        <v>0</v>
      </c>
      <c r="AQ113" s="73"/>
    </row>
    <row r="114" spans="1:43" ht="12" hidden="1" customHeight="1">
      <c r="A114" s="260">
        <v>164</v>
      </c>
      <c r="B114" s="68" t="s">
        <v>258</v>
      </c>
      <c r="J114" s="70"/>
      <c r="O114" s="98">
        <v>0</v>
      </c>
      <c r="P114" s="100">
        <v>0</v>
      </c>
      <c r="U114" s="98">
        <v>0</v>
      </c>
      <c r="V114" s="100">
        <v>0</v>
      </c>
      <c r="Z114" s="98">
        <v>0</v>
      </c>
      <c r="AA114" s="100">
        <v>0</v>
      </c>
      <c r="AE114" s="98">
        <v>0</v>
      </c>
      <c r="AF114" s="100">
        <v>0</v>
      </c>
      <c r="AJ114" s="98">
        <v>0</v>
      </c>
      <c r="AK114" s="100">
        <v>0</v>
      </c>
      <c r="AO114" s="98">
        <v>0</v>
      </c>
      <c r="AP114" s="100">
        <v>0</v>
      </c>
      <c r="AQ114" s="73"/>
    </row>
    <row r="115" spans="1:43" ht="12" hidden="1" customHeight="1">
      <c r="A115" s="260">
        <v>165</v>
      </c>
      <c r="B115" s="68" t="s">
        <v>259</v>
      </c>
      <c r="J115" s="70"/>
      <c r="O115" s="98">
        <v>0</v>
      </c>
      <c r="P115" s="100">
        <v>0</v>
      </c>
      <c r="U115" s="98">
        <v>0</v>
      </c>
      <c r="V115" s="100">
        <v>0</v>
      </c>
      <c r="Z115" s="98">
        <v>0</v>
      </c>
      <c r="AA115" s="100">
        <v>0</v>
      </c>
      <c r="AE115" s="98">
        <v>0</v>
      </c>
      <c r="AF115" s="100">
        <v>0</v>
      </c>
      <c r="AJ115" s="98">
        <v>0</v>
      </c>
      <c r="AK115" s="100">
        <v>0</v>
      </c>
      <c r="AO115" s="98">
        <v>0</v>
      </c>
      <c r="AP115" s="100">
        <v>0</v>
      </c>
      <c r="AQ115" s="73"/>
    </row>
    <row r="116" spans="1:43" ht="12" hidden="1" customHeight="1">
      <c r="A116" s="260">
        <v>166</v>
      </c>
      <c r="B116" s="68" t="s">
        <v>260</v>
      </c>
      <c r="J116" s="70"/>
      <c r="O116" s="98">
        <v>0</v>
      </c>
      <c r="P116" s="100">
        <v>0</v>
      </c>
      <c r="U116" s="98">
        <v>0</v>
      </c>
      <c r="V116" s="100">
        <v>0</v>
      </c>
      <c r="Z116" s="98">
        <v>0</v>
      </c>
      <c r="AA116" s="100">
        <v>0</v>
      </c>
      <c r="AE116" s="98">
        <v>0</v>
      </c>
      <c r="AF116" s="100">
        <v>0</v>
      </c>
      <c r="AJ116" s="98">
        <v>0</v>
      </c>
      <c r="AK116" s="100">
        <v>0</v>
      </c>
      <c r="AO116" s="98">
        <v>0</v>
      </c>
      <c r="AP116" s="100">
        <v>0</v>
      </c>
      <c r="AQ116" s="73"/>
    </row>
    <row r="117" spans="1:43" ht="12" hidden="1" customHeight="1">
      <c r="A117" s="260">
        <v>167</v>
      </c>
      <c r="B117" s="68" t="s">
        <v>261</v>
      </c>
      <c r="J117" s="70"/>
      <c r="O117" s="98">
        <v>0</v>
      </c>
      <c r="P117" s="100">
        <v>0</v>
      </c>
      <c r="U117" s="98">
        <v>0</v>
      </c>
      <c r="V117" s="100">
        <v>0</v>
      </c>
      <c r="Z117" s="98">
        <v>0</v>
      </c>
      <c r="AA117" s="100">
        <v>0</v>
      </c>
      <c r="AE117" s="98">
        <v>0</v>
      </c>
      <c r="AF117" s="100">
        <v>0</v>
      </c>
      <c r="AJ117" s="98">
        <v>0</v>
      </c>
      <c r="AK117" s="100">
        <v>0</v>
      </c>
      <c r="AO117" s="98">
        <v>0</v>
      </c>
      <c r="AP117" s="100">
        <v>0</v>
      </c>
      <c r="AQ117" s="73"/>
    </row>
    <row r="118" spans="1:43" ht="12" hidden="1" customHeight="1">
      <c r="A118" s="260">
        <v>199</v>
      </c>
      <c r="B118" s="68" t="s">
        <v>262</v>
      </c>
      <c r="J118" s="70"/>
      <c r="O118" s="98">
        <v>0</v>
      </c>
      <c r="P118" s="100">
        <v>0</v>
      </c>
      <c r="U118" s="98">
        <v>0</v>
      </c>
      <c r="V118" s="100">
        <v>0</v>
      </c>
      <c r="Z118" s="98">
        <v>0</v>
      </c>
      <c r="AA118" s="100">
        <v>0</v>
      </c>
      <c r="AE118" s="98">
        <v>0</v>
      </c>
      <c r="AF118" s="100">
        <v>0</v>
      </c>
      <c r="AJ118" s="98">
        <v>0</v>
      </c>
      <c r="AK118" s="100">
        <v>0</v>
      </c>
      <c r="AO118" s="98">
        <v>0</v>
      </c>
      <c r="AP118" s="100">
        <v>0</v>
      </c>
      <c r="AQ118" s="73"/>
    </row>
    <row r="119" spans="1:43" ht="12" hidden="1" customHeight="1">
      <c r="A119" s="101"/>
      <c r="J119" s="70"/>
      <c r="O119" s="98"/>
      <c r="P119" s="100"/>
      <c r="U119" s="98"/>
      <c r="V119" s="100"/>
      <c r="Z119" s="98"/>
      <c r="AA119" s="100"/>
      <c r="AE119" s="98"/>
      <c r="AF119" s="100"/>
      <c r="AJ119" s="98"/>
      <c r="AK119" s="100"/>
      <c r="AO119" s="98"/>
      <c r="AP119" s="99"/>
      <c r="AQ119" s="73"/>
    </row>
    <row r="120" spans="1:43" s="6" customFormat="1" ht="12" customHeight="1">
      <c r="A120" s="105" t="s">
        <v>30</v>
      </c>
      <c r="B120" s="65"/>
      <c r="C120" s="65"/>
      <c r="D120" s="65"/>
      <c r="E120" s="65"/>
      <c r="F120" s="65"/>
      <c r="G120" s="65"/>
      <c r="H120" s="65"/>
      <c r="I120" s="65"/>
      <c r="J120" s="63"/>
      <c r="K120" s="65"/>
      <c r="L120" s="65"/>
      <c r="M120" s="65"/>
      <c r="N120" s="65"/>
      <c r="O120" s="90">
        <f>SUM(O62:O119)</f>
        <v>160999.99999999761</v>
      </c>
      <c r="P120" s="93">
        <f>SUM(P62:P119)</f>
        <v>1.9166685586258081</v>
      </c>
      <c r="Q120" s="65"/>
      <c r="R120" s="65"/>
      <c r="S120" s="65"/>
      <c r="T120" s="65"/>
      <c r="U120" s="90">
        <f>SUM(U62:U119)</f>
        <v>622300</v>
      </c>
      <c r="V120" s="93">
        <f>SUM(V62:V119)</f>
        <v>11</v>
      </c>
      <c r="W120" s="65"/>
      <c r="X120" s="65"/>
      <c r="Y120" s="65"/>
      <c r="Z120" s="90">
        <f>SUM(Z62:Z119)</f>
        <v>903376</v>
      </c>
      <c r="AA120" s="93">
        <f>SUM(AA62:AA119)</f>
        <v>16.958333333333329</v>
      </c>
      <c r="AB120" s="65"/>
      <c r="AC120" s="65"/>
      <c r="AD120" s="65"/>
      <c r="AE120" s="90">
        <f>SUM(AE62:AE119)</f>
        <v>1347634.72</v>
      </c>
      <c r="AF120" s="93">
        <f>SUM(AF62:AF119)</f>
        <v>25</v>
      </c>
      <c r="AG120" s="65"/>
      <c r="AH120" s="65"/>
      <c r="AI120" s="65"/>
      <c r="AJ120" s="90">
        <f>SUM(AJ62:AJ119)</f>
        <v>1739517.4143999999</v>
      </c>
      <c r="AK120" s="93">
        <f>SUM(AK62:AK119)</f>
        <v>32</v>
      </c>
      <c r="AL120" s="65"/>
      <c r="AM120" s="65"/>
      <c r="AN120" s="65"/>
      <c r="AO120" s="90">
        <f>SUM(AO62:AO119)</f>
        <v>2075907.762688</v>
      </c>
      <c r="AP120" s="92">
        <f>SUM(AP62:AP119)</f>
        <v>38</v>
      </c>
      <c r="AQ120" s="61"/>
    </row>
    <row r="121" spans="1:43" s="6" customFormat="1" ht="12" customHeight="1">
      <c r="K121" s="128"/>
      <c r="O121" s="126"/>
      <c r="P121" s="106"/>
      <c r="Q121" s="128"/>
      <c r="U121" s="126"/>
      <c r="V121" s="106"/>
      <c r="Z121" s="126"/>
      <c r="AA121" s="106"/>
      <c r="AE121" s="126"/>
      <c r="AF121" s="106"/>
      <c r="AJ121" s="126"/>
      <c r="AK121" s="106"/>
      <c r="AO121" s="126"/>
      <c r="AP121" s="106"/>
    </row>
    <row r="122" spans="1:43" ht="12" customHeight="1">
      <c r="A122" s="71"/>
      <c r="O122" s="98"/>
      <c r="P122" s="127"/>
      <c r="U122" s="98"/>
      <c r="V122" s="127"/>
      <c r="Z122" s="98"/>
      <c r="AA122" s="127"/>
      <c r="AE122" s="98"/>
      <c r="AF122" s="127"/>
      <c r="AJ122" s="98"/>
      <c r="AK122" s="127"/>
      <c r="AO122" s="98"/>
      <c r="AP122" s="127"/>
    </row>
    <row r="123" spans="1:43" s="6" customFormat="1" ht="12" customHeight="1">
      <c r="A123" s="130" t="s">
        <v>56</v>
      </c>
      <c r="B123" s="128"/>
      <c r="C123" s="128"/>
      <c r="D123" s="128"/>
      <c r="E123" s="128"/>
      <c r="F123" s="128"/>
      <c r="G123" s="128"/>
      <c r="H123" s="128"/>
      <c r="I123" s="128"/>
      <c r="J123" s="108"/>
      <c r="K123" s="60"/>
      <c r="L123" s="128"/>
      <c r="M123" s="128"/>
      <c r="N123" s="128"/>
      <c r="O123" s="129"/>
      <c r="P123" s="109">
        <v>1.9166685586258101</v>
      </c>
      <c r="Q123" s="60"/>
      <c r="R123" s="128"/>
      <c r="S123" s="128"/>
      <c r="T123" s="128"/>
      <c r="U123" s="129"/>
      <c r="V123" s="109">
        <v>11</v>
      </c>
      <c r="W123" s="128"/>
      <c r="X123" s="128"/>
      <c r="Y123" s="128"/>
      <c r="Z123" s="129"/>
      <c r="AA123" s="109">
        <v>16.9583333333333</v>
      </c>
      <c r="AB123" s="128"/>
      <c r="AC123" s="128"/>
      <c r="AD123" s="128"/>
      <c r="AE123" s="129"/>
      <c r="AF123" s="109">
        <v>25</v>
      </c>
      <c r="AG123" s="128"/>
      <c r="AH123" s="128"/>
      <c r="AI123" s="128"/>
      <c r="AJ123" s="129"/>
      <c r="AK123" s="109">
        <v>32</v>
      </c>
      <c r="AL123" s="128"/>
      <c r="AM123" s="128"/>
      <c r="AN123" s="128"/>
      <c r="AO123" s="129"/>
      <c r="AP123" s="109">
        <v>38</v>
      </c>
      <c r="AQ123" s="61"/>
    </row>
    <row r="124" spans="1:43" s="6" customFormat="1" ht="12" customHeight="1">
      <c r="A124" s="107" t="s">
        <v>57</v>
      </c>
      <c r="J124" s="110"/>
      <c r="K124" s="61"/>
      <c r="O124" s="126"/>
      <c r="P124" s="100">
        <v>0</v>
      </c>
      <c r="Q124" s="61"/>
      <c r="U124" s="126"/>
      <c r="V124" s="100">
        <v>8</v>
      </c>
      <c r="Z124" s="126"/>
      <c r="AA124" s="100">
        <v>11</v>
      </c>
      <c r="AE124" s="126"/>
      <c r="AF124" s="100">
        <v>17</v>
      </c>
      <c r="AJ124" s="126"/>
      <c r="AK124" s="100">
        <v>20</v>
      </c>
      <c r="AO124" s="126"/>
      <c r="AP124" s="100">
        <v>25</v>
      </c>
      <c r="AQ124" s="61"/>
    </row>
    <row r="125" spans="1:43" s="6" customFormat="1" ht="12" customHeight="1">
      <c r="A125" s="107" t="s">
        <v>58</v>
      </c>
      <c r="J125" s="110"/>
      <c r="K125" s="61"/>
      <c r="O125" s="126"/>
      <c r="P125" s="100">
        <v>4</v>
      </c>
      <c r="Q125" s="61"/>
      <c r="U125" s="126"/>
      <c r="V125" s="100">
        <v>13</v>
      </c>
      <c r="Z125" s="126"/>
      <c r="AA125" s="100">
        <v>17</v>
      </c>
      <c r="AE125" s="126"/>
      <c r="AF125" s="100">
        <v>25</v>
      </c>
      <c r="AJ125" s="126"/>
      <c r="AK125" s="100">
        <v>32</v>
      </c>
      <c r="AO125" s="126"/>
      <c r="AP125" s="100">
        <v>38</v>
      </c>
      <c r="AQ125" s="61"/>
    </row>
    <row r="126" spans="1:43" s="6" customFormat="1" ht="12" customHeight="1">
      <c r="A126" s="111" t="s">
        <v>59</v>
      </c>
      <c r="B126" s="7"/>
      <c r="C126" s="7"/>
      <c r="D126" s="7"/>
      <c r="E126" s="7"/>
      <c r="F126" s="7"/>
      <c r="G126" s="7"/>
      <c r="H126" s="7"/>
      <c r="I126" s="7"/>
      <c r="J126" s="112"/>
      <c r="K126" s="62"/>
      <c r="L126" s="7"/>
      <c r="M126" s="7"/>
      <c r="N126" s="7"/>
      <c r="O126" s="136"/>
      <c r="P126" s="113">
        <v>0</v>
      </c>
      <c r="Q126" s="62"/>
      <c r="R126" s="7"/>
      <c r="S126" s="7"/>
      <c r="T126" s="7"/>
      <c r="U126" s="136"/>
      <c r="V126" s="113">
        <v>8</v>
      </c>
      <c r="W126" s="7"/>
      <c r="X126" s="7"/>
      <c r="Y126" s="7"/>
      <c r="Z126" s="136"/>
      <c r="AA126" s="113">
        <v>11</v>
      </c>
      <c r="AB126" s="7"/>
      <c r="AC126" s="7"/>
      <c r="AD126" s="7"/>
      <c r="AE126" s="136"/>
      <c r="AF126" s="113">
        <v>17</v>
      </c>
      <c r="AG126" s="7"/>
      <c r="AH126" s="7"/>
      <c r="AI126" s="7"/>
      <c r="AJ126" s="136"/>
      <c r="AK126" s="113">
        <v>20</v>
      </c>
      <c r="AL126" s="7"/>
      <c r="AM126" s="7"/>
      <c r="AN126" s="7"/>
      <c r="AO126" s="136"/>
      <c r="AP126" s="113">
        <v>25</v>
      </c>
      <c r="AQ126" s="61"/>
    </row>
    <row r="127" spans="1:43" s="6" customFormat="1" ht="16.5" customHeight="1">
      <c r="A127" s="94"/>
      <c r="O127" s="126"/>
      <c r="P127" s="126"/>
      <c r="U127" s="126"/>
      <c r="V127" s="126"/>
      <c r="Z127" s="126"/>
      <c r="AA127" s="126"/>
      <c r="AE127" s="126"/>
      <c r="AF127" s="126"/>
      <c r="AJ127" s="126"/>
      <c r="AK127" s="126"/>
      <c r="AO127" s="126"/>
      <c r="AP127" s="126"/>
    </row>
  </sheetData>
  <sheetProtection insertColumns="0" insertRows="0" deleteColumns="0" deleteRows="0" autoFilter="0" pivotTables="0"/>
  <autoFilter ref="A6:AP41" xr:uid="{4A393D82-901D-4A8F-856E-D418B3AE967A}"/>
  <mergeCells count="12">
    <mergeCell ref="K4:P4"/>
    <mergeCell ref="K5:P5"/>
    <mergeCell ref="Q4:V4"/>
    <mergeCell ref="Q5:V5"/>
    <mergeCell ref="W4:AA4"/>
    <mergeCell ref="W5:AA5"/>
    <mergeCell ref="AB4:AF4"/>
    <mergeCell ref="AB5:AF5"/>
    <mergeCell ref="AG4:AK4"/>
    <mergeCell ref="AG5:AK5"/>
    <mergeCell ref="AL4:AP4"/>
    <mergeCell ref="AL5:AP5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70312-4F84-4F59-9567-8B40892C0906}">
  <sheetPr published="0" codeName="Sheet12">
    <tabColor rgb="FF0070C0"/>
  </sheetPr>
  <dimension ref="A1:AP37"/>
  <sheetViews>
    <sheetView showGridLines="0"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B13" sqref="B13"/>
    </sheetView>
  </sheetViews>
  <sheetFormatPr defaultColWidth="10" defaultRowHeight="12"/>
  <cols>
    <col min="1" max="1" width="49.85546875" style="1" customWidth="1" collapsed="1"/>
    <col min="2" max="2" width="10.28515625" style="162" customWidth="1" collapsed="1"/>
    <col min="3" max="3" width="9" style="1" customWidth="1" collapsed="1"/>
    <col min="4" max="10" width="10" style="1" customWidth="1" collapsed="1"/>
    <col min="11" max="16" width="10" style="1" collapsed="1"/>
    <col min="17" max="42" width="10" style="1"/>
    <col min="43" max="16384" width="10" style="1" collapsed="1"/>
  </cols>
  <sheetData>
    <row r="1" spans="1:16" ht="15.75">
      <c r="A1" s="140" t="s">
        <v>558</v>
      </c>
      <c r="B1" s="1"/>
    </row>
    <row r="2" spans="1:16" ht="12.75">
      <c r="A2" s="141" t="s">
        <v>577</v>
      </c>
      <c r="B2" s="1"/>
    </row>
    <row r="3" spans="1:16" ht="12.75">
      <c r="A3" s="141" t="s">
        <v>559</v>
      </c>
      <c r="B3" s="1"/>
    </row>
    <row r="4" spans="1:16" ht="12" customHeight="1">
      <c r="B4" s="1"/>
    </row>
    <row r="5" spans="1:16" hidden="1">
      <c r="A5" s="6"/>
      <c r="B5" s="1"/>
    </row>
    <row r="6" spans="1:16" ht="13.5" customHeight="1">
      <c r="A6" s="467" t="s">
        <v>79</v>
      </c>
      <c r="B6" s="470" t="s">
        <v>80</v>
      </c>
      <c r="C6" s="473" t="s">
        <v>81</v>
      </c>
      <c r="D6" s="249" t="s">
        <v>71</v>
      </c>
      <c r="E6" s="250"/>
      <c r="F6" s="250"/>
      <c r="G6" s="250"/>
      <c r="H6" s="250"/>
      <c r="I6" s="251"/>
      <c r="J6" s="249" t="s">
        <v>82</v>
      </c>
      <c r="K6" s="250"/>
      <c r="L6" s="250"/>
      <c r="M6" s="250"/>
      <c r="N6" s="250"/>
      <c r="O6" s="251"/>
      <c r="P6" s="5"/>
    </row>
    <row r="7" spans="1:16" ht="13.5" customHeight="1">
      <c r="A7" s="468"/>
      <c r="B7" s="471"/>
      <c r="C7" s="474"/>
      <c r="D7" s="14" t="s">
        <v>576</v>
      </c>
      <c r="E7" s="3" t="s">
        <v>589</v>
      </c>
      <c r="F7" s="3" t="s">
        <v>579</v>
      </c>
      <c r="G7" s="3" t="s">
        <v>581</v>
      </c>
      <c r="H7" s="3" t="s">
        <v>583</v>
      </c>
      <c r="I7" s="11" t="s">
        <v>585</v>
      </c>
      <c r="J7" s="14" t="s">
        <v>576</v>
      </c>
      <c r="K7" s="3" t="s">
        <v>589</v>
      </c>
      <c r="L7" s="3" t="s">
        <v>579</v>
      </c>
      <c r="M7" s="3" t="s">
        <v>581</v>
      </c>
      <c r="N7" s="3" t="s">
        <v>583</v>
      </c>
      <c r="O7" s="11" t="s">
        <v>585</v>
      </c>
      <c r="P7" s="5"/>
    </row>
    <row r="8" spans="1:16">
      <c r="A8" s="469"/>
      <c r="B8" s="472"/>
      <c r="C8" s="475"/>
      <c r="D8" s="163" t="s">
        <v>577</v>
      </c>
      <c r="E8" s="16" t="s">
        <v>591</v>
      </c>
      <c r="F8" s="16" t="s">
        <v>580</v>
      </c>
      <c r="G8" s="16" t="s">
        <v>582</v>
      </c>
      <c r="H8" s="16" t="s">
        <v>584</v>
      </c>
      <c r="I8" s="10" t="s">
        <v>586</v>
      </c>
      <c r="J8" s="163" t="s">
        <v>577</v>
      </c>
      <c r="K8" s="16" t="s">
        <v>591</v>
      </c>
      <c r="L8" s="16" t="s">
        <v>580</v>
      </c>
      <c r="M8" s="16" t="s">
        <v>582</v>
      </c>
      <c r="N8" s="16" t="s">
        <v>584</v>
      </c>
      <c r="O8" s="10" t="s">
        <v>586</v>
      </c>
      <c r="P8" s="5"/>
    </row>
    <row r="9" spans="1:16" s="161" customFormat="1" ht="12" hidden="1" customHeight="1">
      <c r="A9" s="164"/>
      <c r="B9" s="165"/>
      <c r="C9" s="166"/>
      <c r="D9" s="167"/>
      <c r="E9" s="168"/>
      <c r="F9" s="168"/>
      <c r="G9" s="168"/>
      <c r="H9" s="168"/>
      <c r="I9" s="169"/>
      <c r="J9" s="170"/>
      <c r="K9" s="171"/>
      <c r="L9" s="171"/>
      <c r="M9" s="171"/>
      <c r="N9" s="171"/>
      <c r="O9" s="172"/>
      <c r="P9" s="252"/>
    </row>
    <row r="10" spans="1:16" hidden="1">
      <c r="A10" s="244" t="str">
        <f>""</f>
        <v/>
      </c>
      <c r="B10" s="175"/>
      <c r="C10" s="175"/>
      <c r="D10" s="245" t="str">
        <f>""</f>
        <v/>
      </c>
      <c r="E10" s="246" t="str">
        <f>""</f>
        <v/>
      </c>
      <c r="F10" s="246" t="str">
        <f>""</f>
        <v/>
      </c>
      <c r="G10" s="246" t="str">
        <f>""</f>
        <v/>
      </c>
      <c r="H10" s="246" t="str">
        <f>""</f>
        <v/>
      </c>
      <c r="I10" s="247" t="str">
        <f>""</f>
        <v/>
      </c>
      <c r="J10" s="248" t="str">
        <f>""</f>
        <v/>
      </c>
      <c r="K10" s="4" t="str">
        <f>""</f>
        <v/>
      </c>
      <c r="L10" s="4" t="str">
        <f>""</f>
        <v/>
      </c>
      <c r="M10" s="4" t="str">
        <f>""</f>
        <v/>
      </c>
      <c r="N10" s="4" t="str">
        <f>""</f>
        <v/>
      </c>
      <c r="O10" s="12" t="str">
        <f>""</f>
        <v/>
      </c>
      <c r="P10" s="5"/>
    </row>
    <row r="11" spans="1:16" s="161" customFormat="1" ht="12" customHeight="1">
      <c r="A11" s="164" t="s">
        <v>414</v>
      </c>
      <c r="B11" s="165">
        <v>44378</v>
      </c>
      <c r="C11" s="166">
        <v>72</v>
      </c>
      <c r="D11" s="167">
        <v>25000</v>
      </c>
      <c r="E11" s="168"/>
      <c r="F11" s="168"/>
      <c r="G11" s="168"/>
      <c r="H11" s="168"/>
      <c r="I11" s="169"/>
      <c r="J11" s="170">
        <v>0</v>
      </c>
      <c r="K11" s="171">
        <v>4166.6666666666697</v>
      </c>
      <c r="L11" s="171">
        <v>4166.6666666666697</v>
      </c>
      <c r="M11" s="171">
        <v>4166.6666666666697</v>
      </c>
      <c r="N11" s="171">
        <v>4166.6666666666697</v>
      </c>
      <c r="O11" s="172">
        <v>4166.6666666666597</v>
      </c>
      <c r="P11" s="252"/>
    </row>
    <row r="12" spans="1:16" s="161" customFormat="1" ht="12" customHeight="1">
      <c r="A12" s="164" t="s">
        <v>415</v>
      </c>
      <c r="B12" s="165">
        <v>44743</v>
      </c>
      <c r="C12" s="166">
        <v>72</v>
      </c>
      <c r="D12" s="167">
        <v>0</v>
      </c>
      <c r="E12" s="168">
        <v>25000</v>
      </c>
      <c r="F12" s="168"/>
      <c r="G12" s="168"/>
      <c r="H12" s="168"/>
      <c r="I12" s="169"/>
      <c r="J12" s="170">
        <v>0</v>
      </c>
      <c r="K12" s="171">
        <v>0</v>
      </c>
      <c r="L12" s="171">
        <v>4166.6666666666697</v>
      </c>
      <c r="M12" s="171">
        <v>4166.6666666666697</v>
      </c>
      <c r="N12" s="171">
        <v>4166.6666666666697</v>
      </c>
      <c r="O12" s="172">
        <v>4166.6666666666697</v>
      </c>
      <c r="P12" s="252"/>
    </row>
    <row r="13" spans="1:16" s="161" customFormat="1" ht="12" customHeight="1">
      <c r="A13" s="164"/>
      <c r="B13" s="165"/>
      <c r="C13" s="166"/>
      <c r="D13" s="167"/>
      <c r="E13" s="168"/>
      <c r="F13" s="168"/>
      <c r="G13" s="168"/>
      <c r="H13" s="168"/>
      <c r="I13" s="169"/>
      <c r="J13" s="170">
        <v>0</v>
      </c>
      <c r="K13" s="171">
        <v>0</v>
      </c>
      <c r="L13" s="171">
        <v>0</v>
      </c>
      <c r="M13" s="171">
        <v>0</v>
      </c>
      <c r="N13" s="171">
        <v>0</v>
      </c>
      <c r="O13" s="172">
        <v>0</v>
      </c>
      <c r="P13" s="252"/>
    </row>
    <row r="14" spans="1:16" s="366" customFormat="1" ht="12" hidden="1" customHeight="1">
      <c r="A14" s="367"/>
      <c r="B14" s="368"/>
      <c r="C14" s="369"/>
      <c r="D14" s="370"/>
      <c r="E14" s="371"/>
      <c r="F14" s="371"/>
      <c r="G14" s="371"/>
      <c r="H14" s="371"/>
      <c r="I14" s="372"/>
      <c r="J14" s="373"/>
      <c r="K14" s="374"/>
      <c r="L14" s="374"/>
      <c r="M14" s="374"/>
      <c r="N14" s="374"/>
      <c r="O14" s="375"/>
      <c r="P14" s="376"/>
    </row>
    <row r="15" spans="1:16" hidden="1">
      <c r="A15" s="174"/>
      <c r="B15" s="175"/>
      <c r="C15" s="175"/>
      <c r="D15" s="176"/>
      <c r="E15" s="177"/>
      <c r="F15" s="177"/>
      <c r="G15" s="177"/>
      <c r="H15" s="177"/>
      <c r="I15" s="178"/>
      <c r="J15" s="5"/>
      <c r="O15" s="179"/>
      <c r="P15" s="5"/>
    </row>
    <row r="16" spans="1:16">
      <c r="A16" s="180" t="s">
        <v>30</v>
      </c>
      <c r="B16" s="173"/>
      <c r="C16" s="173"/>
      <c r="D16" s="181">
        <f t="shared" ref="D16:O16" si="0">SUM(D10:D15)</f>
        <v>25000</v>
      </c>
      <c r="E16" s="182">
        <f t="shared" si="0"/>
        <v>25000</v>
      </c>
      <c r="F16" s="182">
        <f t="shared" si="0"/>
        <v>0</v>
      </c>
      <c r="G16" s="182">
        <f t="shared" si="0"/>
        <v>0</v>
      </c>
      <c r="H16" s="182">
        <f t="shared" si="0"/>
        <v>0</v>
      </c>
      <c r="I16" s="183">
        <f t="shared" si="0"/>
        <v>0</v>
      </c>
      <c r="J16" s="181">
        <f t="shared" si="0"/>
        <v>0</v>
      </c>
      <c r="K16" s="182">
        <f t="shared" si="0"/>
        <v>4166.6666666666697</v>
      </c>
      <c r="L16" s="182">
        <f t="shared" si="0"/>
        <v>8333.3333333333394</v>
      </c>
      <c r="M16" s="182">
        <f t="shared" si="0"/>
        <v>8333.3333333333394</v>
      </c>
      <c r="N16" s="182">
        <f t="shared" si="0"/>
        <v>8333.3333333333394</v>
      </c>
      <c r="O16" s="183">
        <f t="shared" si="0"/>
        <v>8333.3333333333285</v>
      </c>
      <c r="P16" s="5"/>
    </row>
    <row r="17" spans="1:16">
      <c r="A17" s="184"/>
      <c r="B17" s="173"/>
      <c r="C17" s="173"/>
      <c r="D17" s="185"/>
      <c r="E17" s="185"/>
      <c r="F17" s="185"/>
      <c r="G17" s="185"/>
      <c r="H17" s="185"/>
      <c r="I17" s="185"/>
      <c r="J17" s="186"/>
      <c r="K17" s="186"/>
      <c r="L17" s="186"/>
      <c r="M17" s="186"/>
      <c r="N17" s="186"/>
      <c r="O17" s="186"/>
    </row>
    <row r="18" spans="1:16">
      <c r="A18" s="13" t="s">
        <v>83</v>
      </c>
      <c r="B18" s="187"/>
      <c r="C18" s="9"/>
      <c r="D18" s="9"/>
      <c r="E18" s="9"/>
      <c r="F18" s="9"/>
      <c r="G18" s="9"/>
      <c r="H18" s="9"/>
      <c r="I18" s="9"/>
      <c r="J18" s="188"/>
      <c r="K18" s="189"/>
      <c r="L18" s="189"/>
      <c r="M18" s="189"/>
      <c r="N18" s="189"/>
      <c r="O18" s="190"/>
      <c r="P18" s="5"/>
    </row>
    <row r="19" spans="1:16">
      <c r="A19" s="15" t="s">
        <v>84</v>
      </c>
      <c r="B19" s="191"/>
      <c r="C19" s="192"/>
      <c r="D19" s="8"/>
      <c r="E19" s="8"/>
      <c r="F19" s="8"/>
      <c r="G19" s="8"/>
      <c r="H19" s="8"/>
      <c r="I19" s="8"/>
      <c r="J19" s="193">
        <f>SUM(J16,J18)</f>
        <v>0</v>
      </c>
      <c r="K19" s="8">
        <f t="shared" ref="K19:O19" si="1">SUM(K16,K18)</f>
        <v>4166.6666666666697</v>
      </c>
      <c r="L19" s="8">
        <f t="shared" si="1"/>
        <v>8333.3333333333394</v>
      </c>
      <c r="M19" s="8">
        <f t="shared" si="1"/>
        <v>8333.3333333333394</v>
      </c>
      <c r="N19" s="8">
        <f t="shared" si="1"/>
        <v>8333.3333333333394</v>
      </c>
      <c r="O19" s="194">
        <f t="shared" si="1"/>
        <v>8333.3333333333285</v>
      </c>
      <c r="P19" s="5"/>
    </row>
    <row r="20" spans="1:16">
      <c r="D20" s="4"/>
      <c r="E20" s="4"/>
      <c r="F20" s="4"/>
      <c r="G20" s="4"/>
      <c r="H20" s="4"/>
      <c r="I20" s="4"/>
    </row>
    <row r="21" spans="1:16">
      <c r="D21" s="4"/>
      <c r="E21" s="4"/>
      <c r="F21" s="4"/>
      <c r="G21" s="4"/>
      <c r="H21" s="4"/>
      <c r="I21" s="4"/>
    </row>
    <row r="22" spans="1:16">
      <c r="D22" s="4"/>
      <c r="E22" s="4"/>
      <c r="F22" s="4"/>
      <c r="G22" s="4"/>
      <c r="H22" s="4"/>
      <c r="I22" s="4"/>
    </row>
    <row r="23" spans="1:16">
      <c r="D23" s="4"/>
      <c r="E23" s="4"/>
      <c r="F23" s="4"/>
      <c r="G23" s="4"/>
      <c r="H23" s="4"/>
      <c r="I23" s="4"/>
    </row>
    <row r="24" spans="1:16">
      <c r="D24" s="4"/>
      <c r="E24" s="4"/>
      <c r="F24" s="4"/>
      <c r="G24" s="4"/>
      <c r="H24" s="4"/>
      <c r="I24" s="4"/>
    </row>
    <row r="25" spans="1:16">
      <c r="D25" s="4"/>
      <c r="E25" s="4"/>
      <c r="F25" s="4"/>
      <c r="G25" s="4"/>
      <c r="H25" s="4"/>
      <c r="I25" s="4"/>
    </row>
    <row r="26" spans="1:16">
      <c r="D26" s="4"/>
      <c r="E26" s="4"/>
      <c r="F26" s="4"/>
      <c r="G26" s="4"/>
      <c r="H26" s="4"/>
      <c r="I26" s="4"/>
    </row>
    <row r="27" spans="1:16">
      <c r="D27" s="4"/>
      <c r="E27" s="4"/>
      <c r="F27" s="4"/>
      <c r="G27" s="4"/>
      <c r="H27" s="4"/>
      <c r="I27" s="4"/>
    </row>
    <row r="28" spans="1:16">
      <c r="D28" s="4"/>
      <c r="E28" s="4"/>
      <c r="F28" s="4"/>
      <c r="G28" s="4"/>
      <c r="H28" s="4"/>
      <c r="I28" s="4"/>
    </row>
    <row r="29" spans="1:16">
      <c r="D29" s="4"/>
      <c r="E29" s="4"/>
      <c r="F29" s="4"/>
      <c r="G29" s="4"/>
      <c r="H29" s="4"/>
      <c r="I29" s="4"/>
    </row>
    <row r="30" spans="1:16">
      <c r="D30" s="4"/>
      <c r="E30" s="4"/>
      <c r="F30" s="4"/>
      <c r="G30" s="4"/>
      <c r="H30" s="4"/>
      <c r="I30" s="4"/>
    </row>
    <row r="31" spans="1:16">
      <c r="D31" s="4"/>
      <c r="E31" s="4"/>
      <c r="F31" s="4"/>
      <c r="G31" s="4"/>
      <c r="H31" s="4"/>
      <c r="I31" s="4"/>
    </row>
    <row r="32" spans="1:16">
      <c r="D32" s="4"/>
      <c r="E32" s="4"/>
      <c r="F32" s="4"/>
      <c r="G32" s="4"/>
      <c r="H32" s="4"/>
      <c r="I32" s="4"/>
    </row>
    <row r="33" spans="4:9">
      <c r="D33" s="4"/>
      <c r="E33" s="4"/>
      <c r="F33" s="4"/>
      <c r="G33" s="4"/>
      <c r="H33" s="4"/>
      <c r="I33" s="4"/>
    </row>
    <row r="34" spans="4:9">
      <c r="D34" s="4"/>
      <c r="E34" s="4"/>
      <c r="F34" s="4"/>
      <c r="G34" s="4"/>
      <c r="H34" s="4"/>
      <c r="I34" s="4"/>
    </row>
    <row r="35" spans="4:9">
      <c r="D35" s="4"/>
      <c r="E35" s="4"/>
      <c r="F35" s="4"/>
      <c r="G35" s="4"/>
      <c r="H35" s="4"/>
      <c r="I35" s="4"/>
    </row>
    <row r="36" spans="4:9">
      <c r="D36" s="4"/>
      <c r="E36" s="4"/>
      <c r="F36" s="4"/>
      <c r="G36" s="4"/>
      <c r="H36" s="4"/>
      <c r="I36" s="4"/>
    </row>
    <row r="37" spans="4:9">
      <c r="D37" s="4"/>
      <c r="E37" s="4"/>
      <c r="F37" s="4"/>
      <c r="G37" s="4"/>
      <c r="H37" s="4"/>
      <c r="I37" s="4"/>
    </row>
  </sheetData>
  <sheetProtection formatColumns="0" formatRows="0" insertRows="0" deleteRows="0"/>
  <dataConsolidate/>
  <mergeCells count="3">
    <mergeCell ref="A6:A8"/>
    <mergeCell ref="B6:B8"/>
    <mergeCell ref="C6:C8"/>
  </mergeCells>
  <conditionalFormatting sqref="D16:O16 D17:E17 F15:I17 D10:E10 D15:E15">
    <cfRule type="notContainsBlanks" dxfId="4" priority="5">
      <formula>LEN(TRIM(D10))&gt;0</formula>
    </cfRule>
  </conditionalFormatting>
  <conditionalFormatting sqref="I10">
    <cfRule type="notContainsBlanks" dxfId="3" priority="4">
      <formula>LEN(TRIM(I10))&gt;0</formula>
    </cfRule>
  </conditionalFormatting>
  <conditionalFormatting sqref="H10">
    <cfRule type="notContainsBlanks" dxfId="2" priority="3">
      <formula>LEN(TRIM(H10))&gt;0</formula>
    </cfRule>
  </conditionalFormatting>
  <conditionalFormatting sqref="F10">
    <cfRule type="notContainsBlanks" dxfId="1" priority="2">
      <formula>LEN(TRIM(F10))&gt;0</formula>
    </cfRule>
  </conditionalFormatting>
  <conditionalFormatting sqref="G10">
    <cfRule type="notContainsBlanks" dxfId="0" priority="1">
      <formula>LEN(TRIM(G10))&gt;0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1573C-1DF2-4503-BBB4-5BB1D232C178}">
  <sheetPr codeName="Sheet5">
    <tabColor rgb="FF0070C0"/>
    <pageSetUpPr fitToPage="1"/>
  </sheetPr>
  <dimension ref="A1:DH437"/>
  <sheetViews>
    <sheetView showGridLines="0" topLeftCell="L1" workbookViewId="0">
      <pane xSplit="17" ySplit="107" topLeftCell="AQ108" activePane="bottomRight" state="frozen"/>
      <selection activeCell="T94" sqref="T94"/>
      <selection pane="topRight" activeCell="AC94" sqref="AC94"/>
      <selection pane="bottomLeft" activeCell="T108" sqref="T108"/>
      <selection pane="bottomRight" activeCell="AA102" sqref="AA102"/>
    </sheetView>
  </sheetViews>
  <sheetFormatPr defaultColWidth="8.7109375" defaultRowHeight="12" outlineLevelRow="1"/>
  <cols>
    <col min="1" max="1" width="9" style="1" hidden="1" customWidth="1" collapsed="1"/>
    <col min="2" max="10" width="0.28515625" style="1" hidden="1" customWidth="1" collapsed="1"/>
    <col min="11" max="11" width="11.28515625" style="1" hidden="1" customWidth="1" collapsed="1"/>
    <col min="12" max="12" width="18.28515625" style="1" hidden="1" customWidth="1" collapsed="1"/>
    <col min="13" max="13" width="26.85546875" style="1" hidden="1" customWidth="1" collapsed="1"/>
    <col min="14" max="14" width="13.85546875" style="1" hidden="1" customWidth="1" collapsed="1"/>
    <col min="15" max="15" width="16.42578125" style="1" hidden="1" customWidth="1" collapsed="1"/>
    <col min="16" max="17" width="17.42578125" style="1" hidden="1" customWidth="1" collapsed="1"/>
    <col min="18" max="18" width="16.7109375" style="1" hidden="1" customWidth="1" collapsed="1"/>
    <col min="19" max="24" width="14.42578125" style="1" hidden="1" customWidth="1" collapsed="1"/>
    <col min="25" max="26" width="2" style="1" hidden="1" customWidth="1" collapsed="1"/>
    <col min="27" max="27" width="10.42578125" style="1" customWidth="1" collapsed="1"/>
    <col min="28" max="28" width="34.42578125" style="1" bestFit="1" customWidth="1" collapsed="1"/>
    <col min="29" max="42" width="10.7109375" style="1" hidden="1" customWidth="1" collapsed="1"/>
    <col min="43" max="56" width="10.7109375" style="1" customWidth="1" collapsed="1"/>
    <col min="57" max="112" width="10.7109375" style="1" hidden="1" customWidth="1" collapsed="1"/>
    <col min="113" max="16384" width="8.7109375" style="1" collapsed="1"/>
  </cols>
  <sheetData>
    <row r="1" spans="1:27" hidden="1">
      <c r="A1" s="161" t="s">
        <v>595</v>
      </c>
      <c r="B1" s="161" t="s">
        <v>595</v>
      </c>
      <c r="C1" s="161" t="s">
        <v>595</v>
      </c>
      <c r="D1" s="161" t="s">
        <v>595</v>
      </c>
      <c r="E1" s="161" t="s">
        <v>595</v>
      </c>
      <c r="F1" s="161" t="s">
        <v>595</v>
      </c>
      <c r="G1" s="161" t="s">
        <v>595</v>
      </c>
      <c r="H1" s="161" t="s">
        <v>595</v>
      </c>
      <c r="I1" s="161" t="s">
        <v>595</v>
      </c>
      <c r="J1" s="161" t="s">
        <v>595</v>
      </c>
      <c r="K1" s="161" t="s">
        <v>595</v>
      </c>
      <c r="L1" s="161" t="s">
        <v>595</v>
      </c>
      <c r="M1" s="161" t="s">
        <v>595</v>
      </c>
      <c r="N1" s="161" t="s">
        <v>595</v>
      </c>
      <c r="O1" s="161" t="s">
        <v>595</v>
      </c>
      <c r="P1" s="161" t="s">
        <v>595</v>
      </c>
      <c r="Q1" s="161" t="s">
        <v>595</v>
      </c>
      <c r="R1" s="161" t="s">
        <v>595</v>
      </c>
      <c r="S1" s="161" t="s">
        <v>595</v>
      </c>
      <c r="T1" s="161" t="s">
        <v>595</v>
      </c>
      <c r="U1" s="161" t="s">
        <v>595</v>
      </c>
      <c r="V1" s="161" t="s">
        <v>595</v>
      </c>
      <c r="W1" s="161" t="s">
        <v>595</v>
      </c>
      <c r="X1" s="161" t="s">
        <v>595</v>
      </c>
      <c r="Y1" s="161" t="s">
        <v>595</v>
      </c>
      <c r="Z1" s="161" t="s">
        <v>595</v>
      </c>
      <c r="AA1" s="161" t="s">
        <v>596</v>
      </c>
    </row>
    <row r="2" spans="1:27" ht="0.75" hidden="1" customHeight="1">
      <c r="A2" s="1" t="s">
        <v>596</v>
      </c>
    </row>
    <row r="3" spans="1:27" ht="0.75" hidden="1" customHeight="1">
      <c r="A3" s="1" t="s">
        <v>596</v>
      </c>
    </row>
    <row r="4" spans="1:27" ht="0.75" hidden="1" customHeight="1">
      <c r="A4" s="1" t="s">
        <v>596</v>
      </c>
    </row>
    <row r="5" spans="1:27" ht="0.75" hidden="1" customHeight="1">
      <c r="A5" s="1" t="s">
        <v>596</v>
      </c>
    </row>
    <row r="6" spans="1:27" ht="0.75" hidden="1" customHeight="1">
      <c r="A6" s="1" t="s">
        <v>596</v>
      </c>
    </row>
    <row r="7" spans="1:27" ht="0.75" hidden="1" customHeight="1">
      <c r="A7" s="1" t="s">
        <v>596</v>
      </c>
    </row>
    <row r="8" spans="1:27" ht="0.75" hidden="1" customHeight="1">
      <c r="A8" s="1" t="s">
        <v>596</v>
      </c>
    </row>
    <row r="9" spans="1:27" ht="0.75" hidden="1" customHeight="1">
      <c r="A9" s="1" t="s">
        <v>596</v>
      </c>
    </row>
    <row r="10" spans="1:27" ht="0.75" hidden="1" customHeight="1">
      <c r="A10" s="1" t="s">
        <v>596</v>
      </c>
    </row>
    <row r="11" spans="1:27" ht="0.75" hidden="1" customHeight="1">
      <c r="A11" s="1" t="s">
        <v>596</v>
      </c>
    </row>
    <row r="12" spans="1:27" ht="0.75" hidden="1" customHeight="1">
      <c r="A12" s="1" t="s">
        <v>596</v>
      </c>
    </row>
    <row r="13" spans="1:27" ht="0.75" hidden="1" customHeight="1">
      <c r="A13" s="1" t="s">
        <v>596</v>
      </c>
    </row>
    <row r="14" spans="1:27" ht="0.75" hidden="1" customHeight="1">
      <c r="A14" s="1" t="s">
        <v>596</v>
      </c>
    </row>
    <row r="15" spans="1:27" ht="0.75" hidden="1" customHeight="1">
      <c r="A15" s="1" t="s">
        <v>596</v>
      </c>
    </row>
    <row r="16" spans="1:27" ht="0.75" hidden="1" customHeight="1">
      <c r="A16" s="1" t="s">
        <v>596</v>
      </c>
    </row>
    <row r="17" spans="1:1" ht="0.75" hidden="1" customHeight="1">
      <c r="A17" s="1" t="s">
        <v>596</v>
      </c>
    </row>
    <row r="18" spans="1:1" ht="0.75" hidden="1" customHeight="1">
      <c r="A18" s="1" t="s">
        <v>596</v>
      </c>
    </row>
    <row r="19" spans="1:1" ht="0.75" hidden="1" customHeight="1">
      <c r="A19" s="1" t="s">
        <v>596</v>
      </c>
    </row>
    <row r="20" spans="1:1" ht="0.75" hidden="1" customHeight="1">
      <c r="A20" s="1" t="s">
        <v>596</v>
      </c>
    </row>
    <row r="21" spans="1:1" ht="0.75" hidden="1" customHeight="1">
      <c r="A21" s="1" t="s">
        <v>596</v>
      </c>
    </row>
    <row r="22" spans="1:1" ht="0.75" hidden="1" customHeight="1">
      <c r="A22" s="1" t="s">
        <v>596</v>
      </c>
    </row>
    <row r="23" spans="1:1" ht="0.75" hidden="1" customHeight="1">
      <c r="A23" s="1" t="s">
        <v>596</v>
      </c>
    </row>
    <row r="24" spans="1:1" ht="0.75" hidden="1" customHeight="1">
      <c r="A24" s="1" t="s">
        <v>596</v>
      </c>
    </row>
    <row r="25" spans="1:1" ht="0.75" hidden="1" customHeight="1">
      <c r="A25" s="1" t="s">
        <v>596</v>
      </c>
    </row>
    <row r="26" spans="1:1" ht="0.75" hidden="1" customHeight="1" collapsed="1">
      <c r="A26" s="1" t="s">
        <v>596</v>
      </c>
    </row>
    <row r="27" spans="1:1" ht="0.75" hidden="1" customHeight="1">
      <c r="A27" s="1" t="s">
        <v>596</v>
      </c>
    </row>
    <row r="28" spans="1:1" ht="0.75" hidden="1" customHeight="1">
      <c r="A28" s="1" t="s">
        <v>596</v>
      </c>
    </row>
    <row r="29" spans="1:1" ht="0.75" hidden="1" customHeight="1">
      <c r="A29" s="1" t="s">
        <v>596</v>
      </c>
    </row>
    <row r="30" spans="1:1" ht="0.75" hidden="1" customHeight="1">
      <c r="A30" s="1" t="s">
        <v>596</v>
      </c>
    </row>
    <row r="31" spans="1:1" ht="0.75" hidden="1" customHeight="1">
      <c r="A31" s="1" t="s">
        <v>596</v>
      </c>
    </row>
    <row r="32" spans="1:1" ht="0.75" hidden="1" customHeight="1">
      <c r="A32" s="1" t="s">
        <v>596</v>
      </c>
    </row>
    <row r="33" spans="1:1" ht="0.75" hidden="1" customHeight="1">
      <c r="A33" s="1" t="s">
        <v>596</v>
      </c>
    </row>
    <row r="34" spans="1:1" ht="0.75" hidden="1" customHeight="1">
      <c r="A34" s="1" t="s">
        <v>596</v>
      </c>
    </row>
    <row r="35" spans="1:1" ht="0.75" hidden="1" customHeight="1">
      <c r="A35" s="1" t="s">
        <v>596</v>
      </c>
    </row>
    <row r="36" spans="1:1" ht="0.75" hidden="1" customHeight="1">
      <c r="A36" s="1" t="s">
        <v>596</v>
      </c>
    </row>
    <row r="37" spans="1:1" ht="0.75" hidden="1" customHeight="1">
      <c r="A37" s="1" t="s">
        <v>596</v>
      </c>
    </row>
    <row r="38" spans="1:1" ht="0.75" hidden="1" customHeight="1">
      <c r="A38" s="1" t="s">
        <v>596</v>
      </c>
    </row>
    <row r="39" spans="1:1" ht="0.75" hidden="1" customHeight="1">
      <c r="A39" s="1" t="s">
        <v>596</v>
      </c>
    </row>
    <row r="40" spans="1:1" ht="0.75" hidden="1" customHeight="1">
      <c r="A40" s="1" t="s">
        <v>596</v>
      </c>
    </row>
    <row r="41" spans="1:1" ht="0.75" hidden="1" customHeight="1">
      <c r="A41" s="1" t="s">
        <v>596</v>
      </c>
    </row>
    <row r="42" spans="1:1" ht="0.75" hidden="1" customHeight="1">
      <c r="A42" s="1" t="s">
        <v>596</v>
      </c>
    </row>
    <row r="43" spans="1:1" ht="0.75" hidden="1" customHeight="1">
      <c r="A43" s="1" t="s">
        <v>596</v>
      </c>
    </row>
    <row r="44" spans="1:1" ht="0.75" hidden="1" customHeight="1">
      <c r="A44" s="1" t="s">
        <v>596</v>
      </c>
    </row>
    <row r="45" spans="1:1" ht="0.75" hidden="1" customHeight="1">
      <c r="A45" s="1" t="s">
        <v>596</v>
      </c>
    </row>
    <row r="46" spans="1:1" ht="0.75" hidden="1" customHeight="1">
      <c r="A46" s="1" t="s">
        <v>596</v>
      </c>
    </row>
    <row r="47" spans="1:1" ht="0.75" hidden="1" customHeight="1">
      <c r="A47" s="1" t="s">
        <v>596</v>
      </c>
    </row>
    <row r="48" spans="1:1" ht="0.75" hidden="1" customHeight="1">
      <c r="A48" s="1" t="s">
        <v>596</v>
      </c>
    </row>
    <row r="49" spans="1:24" ht="0.75" hidden="1" customHeight="1">
      <c r="A49" s="1" t="s">
        <v>596</v>
      </c>
    </row>
    <row r="50" spans="1:24" ht="0.75" hidden="1" customHeight="1">
      <c r="A50" s="1" t="s">
        <v>596</v>
      </c>
    </row>
    <row r="51" spans="1:24" ht="0.75" hidden="1" customHeight="1">
      <c r="A51" s="1" t="s">
        <v>596</v>
      </c>
    </row>
    <row r="52" spans="1:24" ht="12" hidden="1" customHeight="1">
      <c r="A52" s="1" t="s">
        <v>596</v>
      </c>
    </row>
    <row r="53" spans="1:24" ht="12" hidden="1" customHeight="1">
      <c r="A53" s="1" t="s">
        <v>596</v>
      </c>
    </row>
    <row r="54" spans="1:24" ht="12" hidden="1" customHeight="1">
      <c r="A54" s="1" t="s">
        <v>596</v>
      </c>
    </row>
    <row r="55" spans="1:24" ht="12" hidden="1" customHeight="1">
      <c r="A55" s="1" t="s">
        <v>596</v>
      </c>
    </row>
    <row r="56" spans="1:24" ht="12" hidden="1" customHeight="1">
      <c r="A56" s="1" t="s">
        <v>596</v>
      </c>
      <c r="L56" s="161"/>
      <c r="M56" s="161"/>
      <c r="N56" s="161"/>
    </row>
    <row r="57" spans="1:24" ht="12" hidden="1" customHeight="1">
      <c r="A57" s="1" t="s">
        <v>596</v>
      </c>
      <c r="K57" s="6" t="s">
        <v>597</v>
      </c>
      <c r="M57" s="405" t="s">
        <v>598</v>
      </c>
      <c r="O57" s="406" t="s">
        <v>599</v>
      </c>
      <c r="Q57" s="407" t="s">
        <v>600</v>
      </c>
      <c r="R57" s="161"/>
    </row>
    <row r="58" spans="1:24" ht="12" hidden="1" customHeight="1" collapsed="1">
      <c r="A58" s="1" t="s">
        <v>596</v>
      </c>
      <c r="K58" s="7" t="s">
        <v>601</v>
      </c>
      <c r="L58" s="7" t="s">
        <v>602</v>
      </c>
      <c r="M58" s="7" t="s">
        <v>603</v>
      </c>
      <c r="N58" s="7" t="s">
        <v>602</v>
      </c>
      <c r="O58" s="7" t="s">
        <v>603</v>
      </c>
      <c r="P58" s="7" t="s">
        <v>602</v>
      </c>
      <c r="Q58" s="7" t="s">
        <v>603</v>
      </c>
      <c r="S58" s="161" t="s">
        <v>604</v>
      </c>
      <c r="T58" s="161" t="s">
        <v>605</v>
      </c>
      <c r="U58" s="161" t="s">
        <v>606</v>
      </c>
      <c r="V58" s="161" t="s">
        <v>607</v>
      </c>
      <c r="W58" s="161" t="s">
        <v>608</v>
      </c>
      <c r="X58" s="161" t="s">
        <v>609</v>
      </c>
    </row>
    <row r="59" spans="1:24" ht="12.75" hidden="1" customHeight="1">
      <c r="A59" s="1" t="s">
        <v>596</v>
      </c>
      <c r="K59" s="161" t="s">
        <v>610</v>
      </c>
      <c r="L59" s="161" t="s">
        <v>611</v>
      </c>
      <c r="N59" s="161" t="s">
        <v>612</v>
      </c>
      <c r="P59" s="161" t="s">
        <v>612</v>
      </c>
      <c r="R59" s="6" t="s">
        <v>613</v>
      </c>
      <c r="S59" s="405" t="s">
        <v>614</v>
      </c>
      <c r="T59" s="406" t="s">
        <v>615</v>
      </c>
      <c r="U59" s="408" t="s">
        <v>616</v>
      </c>
      <c r="V59" s="409" t="s">
        <v>617</v>
      </c>
      <c r="W59" s="410" t="s">
        <v>618</v>
      </c>
      <c r="X59" s="407" t="s">
        <v>619</v>
      </c>
    </row>
    <row r="60" spans="1:24" ht="12.75" hidden="1" customHeight="1">
      <c r="A60" s="1" t="s">
        <v>596</v>
      </c>
      <c r="K60" s="161" t="s">
        <v>620</v>
      </c>
      <c r="L60" s="161" t="s">
        <v>611</v>
      </c>
      <c r="M60" s="411" t="s">
        <v>621</v>
      </c>
      <c r="N60" s="161" t="s">
        <v>611</v>
      </c>
      <c r="O60" s="406" t="s">
        <v>944</v>
      </c>
      <c r="P60" s="161" t="s">
        <v>611</v>
      </c>
      <c r="Q60" s="407" t="s">
        <v>944</v>
      </c>
      <c r="R60" s="6" t="s">
        <v>601</v>
      </c>
      <c r="S60" s="161" t="s">
        <v>622</v>
      </c>
      <c r="T60" s="161" t="s">
        <v>622</v>
      </c>
      <c r="U60" s="161" t="s">
        <v>622</v>
      </c>
      <c r="V60" s="161" t="s">
        <v>622</v>
      </c>
      <c r="W60" s="161" t="s">
        <v>622</v>
      </c>
      <c r="X60" s="161" t="s">
        <v>622</v>
      </c>
    </row>
    <row r="61" spans="1:24" ht="12.75" hidden="1" customHeight="1">
      <c r="A61" s="1" t="s">
        <v>596</v>
      </c>
      <c r="K61" s="161" t="s">
        <v>623</v>
      </c>
      <c r="L61" s="161" t="s">
        <v>612</v>
      </c>
      <c r="M61" s="412"/>
      <c r="N61" s="161" t="s">
        <v>612</v>
      </c>
      <c r="O61" s="161"/>
      <c r="P61" s="161" t="s">
        <v>611</v>
      </c>
      <c r="Q61" s="407" t="s">
        <v>624</v>
      </c>
      <c r="R61" s="6"/>
      <c r="S61" s="1" t="e">
        <f ca="1">_xll.VenaSetMemberDisplayStyle("CashFlowS1","CashFlowB1","name")</f>
        <v>#NAME?</v>
      </c>
      <c r="T61" s="1" t="e">
        <f ca="1">_xll.VenaSetMemberDisplayStyle("CashFlowS2","CashFlowB2","name")</f>
        <v>#NAME?</v>
      </c>
      <c r="U61" s="1" t="e">
        <f ca="1">_xll.VenaSetMemberDisplayStyle("CashFlowS2","CashFlowB3","name")</f>
        <v>#NAME?</v>
      </c>
      <c r="X61" s="161"/>
    </row>
    <row r="62" spans="1:24" ht="12.75" hidden="1" customHeight="1">
      <c r="A62" s="1" t="s">
        <v>596</v>
      </c>
      <c r="K62" s="161" t="s">
        <v>625</v>
      </c>
      <c r="L62" s="161" t="s">
        <v>611</v>
      </c>
      <c r="M62" s="411">
        <v>2020</v>
      </c>
      <c r="N62" s="161" t="s">
        <v>612</v>
      </c>
      <c r="O62" s="161"/>
      <c r="P62" s="161" t="s">
        <v>611</v>
      </c>
      <c r="Q62" s="407" t="s">
        <v>626</v>
      </c>
    </row>
    <row r="63" spans="1:24" ht="12.75" hidden="1" customHeight="1">
      <c r="A63" s="1" t="s">
        <v>596</v>
      </c>
      <c r="K63" s="161" t="s">
        <v>622</v>
      </c>
      <c r="L63" s="161" t="s">
        <v>627</v>
      </c>
      <c r="N63" s="161" t="s">
        <v>627</v>
      </c>
      <c r="O63" s="161"/>
      <c r="P63" s="161" t="s">
        <v>627</v>
      </c>
      <c r="Q63" s="161"/>
    </row>
    <row r="64" spans="1:24" ht="12.75" hidden="1" customHeight="1">
      <c r="A64" s="1" t="s">
        <v>596</v>
      </c>
      <c r="K64" s="161" t="s">
        <v>628</v>
      </c>
      <c r="L64" s="161" t="s">
        <v>611</v>
      </c>
      <c r="M64" s="411" t="s">
        <v>629</v>
      </c>
      <c r="N64" s="161" t="s">
        <v>611</v>
      </c>
      <c r="O64" s="406" t="s">
        <v>630</v>
      </c>
      <c r="P64" s="161" t="s">
        <v>611</v>
      </c>
      <c r="Q64" s="407" t="s">
        <v>630</v>
      </c>
    </row>
    <row r="65" spans="1:111" ht="12.75" hidden="1" customHeight="1">
      <c r="A65" s="1" t="s">
        <v>596</v>
      </c>
      <c r="K65" s="161" t="s">
        <v>631</v>
      </c>
      <c r="L65" s="161" t="s">
        <v>611</v>
      </c>
      <c r="M65" s="411" t="s">
        <v>632</v>
      </c>
      <c r="N65" s="161" t="s">
        <v>611</v>
      </c>
      <c r="O65" s="406" t="s">
        <v>633</v>
      </c>
      <c r="P65" s="161" t="s">
        <v>611</v>
      </c>
      <c r="Q65" s="407" t="s">
        <v>633</v>
      </c>
    </row>
    <row r="66" spans="1:111" ht="12.75" hidden="1" customHeight="1">
      <c r="A66" s="1" t="s">
        <v>596</v>
      </c>
      <c r="K66" s="161" t="s">
        <v>634</v>
      </c>
      <c r="L66" s="161" t="s">
        <v>611</v>
      </c>
      <c r="M66" s="411" t="s">
        <v>635</v>
      </c>
      <c r="N66" s="161" t="s">
        <v>612</v>
      </c>
      <c r="P66" s="161" t="s">
        <v>612</v>
      </c>
      <c r="Q66" s="413"/>
    </row>
    <row r="67" spans="1:111" ht="12.75" hidden="1" customHeight="1">
      <c r="A67" s="1" t="s">
        <v>596</v>
      </c>
    </row>
    <row r="68" spans="1:111" ht="12.75" hidden="1" customHeight="1">
      <c r="A68" s="1" t="s">
        <v>596</v>
      </c>
      <c r="L68" s="161"/>
      <c r="M68" s="6" t="s">
        <v>613</v>
      </c>
      <c r="N68" s="6" t="s">
        <v>601</v>
      </c>
      <c r="O68" s="6" t="s">
        <v>636</v>
      </c>
    </row>
    <row r="69" spans="1:111" ht="12.75" hidden="1" customHeight="1">
      <c r="A69" s="1" t="s">
        <v>596</v>
      </c>
      <c r="L69" s="161" t="s">
        <v>637</v>
      </c>
      <c r="M69" s="405" t="s">
        <v>638</v>
      </c>
      <c r="N69" s="161" t="s">
        <v>610</v>
      </c>
      <c r="O69" s="161" t="s">
        <v>639</v>
      </c>
      <c r="AC69" s="405" t="s">
        <v>956</v>
      </c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</row>
    <row r="70" spans="1:111" ht="12.75" hidden="1" customHeight="1">
      <c r="A70" s="1" t="s">
        <v>596</v>
      </c>
      <c r="L70" s="161" t="s">
        <v>640</v>
      </c>
      <c r="M70" s="405" t="s">
        <v>638</v>
      </c>
      <c r="N70" s="161" t="s">
        <v>623</v>
      </c>
      <c r="O70" s="161"/>
      <c r="AC70" s="405" t="s">
        <v>641</v>
      </c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</row>
    <row r="71" spans="1:111" ht="12.75" hidden="1" customHeight="1">
      <c r="A71" s="1" t="s">
        <v>596</v>
      </c>
      <c r="L71" s="161" t="s">
        <v>642</v>
      </c>
      <c r="M71" s="406" t="s">
        <v>643</v>
      </c>
      <c r="N71" s="161" t="s">
        <v>610</v>
      </c>
      <c r="O71" s="161" t="s">
        <v>644</v>
      </c>
      <c r="AC71" s="406" t="s">
        <v>956</v>
      </c>
      <c r="AD71" s="406" t="s">
        <v>956</v>
      </c>
      <c r="AE71" s="406" t="s">
        <v>956</v>
      </c>
      <c r="AF71" s="406" t="s">
        <v>956</v>
      </c>
      <c r="AG71" s="406" t="s">
        <v>956</v>
      </c>
      <c r="AH71" s="406" t="s">
        <v>956</v>
      </c>
      <c r="AI71" s="406" t="s">
        <v>956</v>
      </c>
      <c r="AJ71" s="406" t="s">
        <v>956</v>
      </c>
      <c r="AK71" s="406" t="s">
        <v>956</v>
      </c>
      <c r="AL71" s="406" t="s">
        <v>956</v>
      </c>
      <c r="AM71" s="406" t="s">
        <v>956</v>
      </c>
      <c r="AN71" s="406" t="s">
        <v>956</v>
      </c>
      <c r="AO71" s="406" t="s">
        <v>956</v>
      </c>
      <c r="AQ71" s="406" t="s">
        <v>956</v>
      </c>
      <c r="AR71" s="406" t="s">
        <v>956</v>
      </c>
      <c r="AS71" s="406" t="s">
        <v>956</v>
      </c>
      <c r="AT71" s="406" t="s">
        <v>956</v>
      </c>
      <c r="AU71" s="406" t="s">
        <v>956</v>
      </c>
      <c r="AV71" s="406" t="s">
        <v>956</v>
      </c>
      <c r="AW71" s="406" t="s">
        <v>956</v>
      </c>
      <c r="AX71" s="406" t="s">
        <v>956</v>
      </c>
      <c r="AY71" s="406" t="s">
        <v>956</v>
      </c>
      <c r="AZ71" s="406" t="s">
        <v>956</v>
      </c>
      <c r="BA71" s="406" t="s">
        <v>956</v>
      </c>
      <c r="BB71" s="406" t="s">
        <v>956</v>
      </c>
      <c r="BC71" s="406" t="s">
        <v>956</v>
      </c>
      <c r="BE71" s="406" t="s">
        <v>956</v>
      </c>
      <c r="BF71" s="406" t="s">
        <v>956</v>
      </c>
      <c r="BG71" s="406" t="s">
        <v>956</v>
      </c>
      <c r="BH71" s="406" t="s">
        <v>956</v>
      </c>
      <c r="BI71" s="406" t="s">
        <v>956</v>
      </c>
      <c r="BJ71" s="406" t="s">
        <v>956</v>
      </c>
      <c r="BK71" s="406" t="s">
        <v>956</v>
      </c>
      <c r="BL71" s="406" t="s">
        <v>956</v>
      </c>
      <c r="BM71" s="406" t="s">
        <v>956</v>
      </c>
      <c r="BN71" s="406" t="s">
        <v>956</v>
      </c>
      <c r="BO71" s="406" t="s">
        <v>956</v>
      </c>
      <c r="BP71" s="406" t="s">
        <v>956</v>
      </c>
      <c r="BQ71" s="406" t="s">
        <v>956</v>
      </c>
      <c r="BS71" s="406" t="s">
        <v>956</v>
      </c>
      <c r="BT71" s="406" t="s">
        <v>956</v>
      </c>
      <c r="BU71" s="406" t="s">
        <v>956</v>
      </c>
      <c r="BV71" s="406" t="s">
        <v>956</v>
      </c>
      <c r="BW71" s="406" t="s">
        <v>956</v>
      </c>
      <c r="BX71" s="406" t="s">
        <v>956</v>
      </c>
      <c r="BY71" s="406" t="s">
        <v>956</v>
      </c>
      <c r="BZ71" s="406" t="s">
        <v>956</v>
      </c>
      <c r="CA71" s="406" t="s">
        <v>956</v>
      </c>
      <c r="CB71" s="406" t="s">
        <v>956</v>
      </c>
      <c r="CC71" s="406" t="s">
        <v>956</v>
      </c>
      <c r="CD71" s="406" t="s">
        <v>956</v>
      </c>
      <c r="CE71" s="406" t="s">
        <v>956</v>
      </c>
      <c r="CG71" s="406" t="s">
        <v>956</v>
      </c>
      <c r="CH71" s="406" t="s">
        <v>956</v>
      </c>
      <c r="CI71" s="406" t="s">
        <v>956</v>
      </c>
      <c r="CJ71" s="406" t="s">
        <v>956</v>
      </c>
      <c r="CK71" s="406" t="s">
        <v>956</v>
      </c>
      <c r="CL71" s="406" t="s">
        <v>956</v>
      </c>
      <c r="CM71" s="406" t="s">
        <v>956</v>
      </c>
      <c r="CN71" s="406" t="s">
        <v>956</v>
      </c>
      <c r="CO71" s="406" t="s">
        <v>956</v>
      </c>
      <c r="CP71" s="406" t="s">
        <v>956</v>
      </c>
      <c r="CQ71" s="406" t="s">
        <v>956</v>
      </c>
      <c r="CR71" s="406" t="s">
        <v>956</v>
      </c>
      <c r="CS71" s="406" t="s">
        <v>956</v>
      </c>
      <c r="CU71" s="406" t="s">
        <v>956</v>
      </c>
      <c r="CV71" s="406" t="s">
        <v>956</v>
      </c>
      <c r="CW71" s="406" t="s">
        <v>956</v>
      </c>
      <c r="CX71" s="406" t="s">
        <v>956</v>
      </c>
      <c r="CY71" s="406" t="s">
        <v>956</v>
      </c>
      <c r="CZ71" s="406" t="s">
        <v>956</v>
      </c>
      <c r="DA71" s="406" t="s">
        <v>956</v>
      </c>
      <c r="DB71" s="406" t="s">
        <v>956</v>
      </c>
      <c r="DC71" s="406" t="s">
        <v>956</v>
      </c>
      <c r="DD71" s="406" t="s">
        <v>956</v>
      </c>
      <c r="DE71" s="406" t="s">
        <v>956</v>
      </c>
      <c r="DF71" s="406" t="s">
        <v>956</v>
      </c>
      <c r="DG71" s="406" t="s">
        <v>956</v>
      </c>
    </row>
    <row r="72" spans="1:111" ht="12.75" hidden="1" customHeight="1">
      <c r="A72" s="1" t="s">
        <v>596</v>
      </c>
      <c r="L72" s="161" t="s">
        <v>645</v>
      </c>
      <c r="M72" s="406" t="s">
        <v>643</v>
      </c>
      <c r="N72" s="161" t="s">
        <v>623</v>
      </c>
      <c r="O72" s="161"/>
      <c r="AC72" s="406" t="s">
        <v>945</v>
      </c>
      <c r="AD72" s="406" t="s">
        <v>946</v>
      </c>
      <c r="AE72" s="406" t="s">
        <v>947</v>
      </c>
      <c r="AF72" s="406" t="s">
        <v>948</v>
      </c>
      <c r="AG72" s="406" t="s">
        <v>949</v>
      </c>
      <c r="AH72" s="406" t="s">
        <v>950</v>
      </c>
      <c r="AI72" s="406" t="s">
        <v>951</v>
      </c>
      <c r="AJ72" s="406" t="s">
        <v>952</v>
      </c>
      <c r="AK72" s="406" t="s">
        <v>953</v>
      </c>
      <c r="AL72" s="406" t="s">
        <v>954</v>
      </c>
      <c r="AM72" s="406" t="s">
        <v>955</v>
      </c>
      <c r="AN72" s="406" t="s">
        <v>641</v>
      </c>
      <c r="AO72" s="414" t="s">
        <v>624</v>
      </c>
      <c r="AQ72" s="406" t="s">
        <v>945</v>
      </c>
      <c r="AR72" s="406" t="s">
        <v>946</v>
      </c>
      <c r="AS72" s="406" t="s">
        <v>947</v>
      </c>
      <c r="AT72" s="406" t="s">
        <v>948</v>
      </c>
      <c r="AU72" s="406" t="s">
        <v>949</v>
      </c>
      <c r="AV72" s="406" t="s">
        <v>950</v>
      </c>
      <c r="AW72" s="406" t="s">
        <v>951</v>
      </c>
      <c r="AX72" s="406" t="s">
        <v>952</v>
      </c>
      <c r="AY72" s="406" t="s">
        <v>953</v>
      </c>
      <c r="AZ72" s="406" t="s">
        <v>954</v>
      </c>
      <c r="BA72" s="406" t="s">
        <v>955</v>
      </c>
      <c r="BB72" s="406" t="s">
        <v>641</v>
      </c>
      <c r="BC72" s="414" t="s">
        <v>624</v>
      </c>
      <c r="BE72" s="406" t="s">
        <v>945</v>
      </c>
      <c r="BF72" s="406" t="s">
        <v>946</v>
      </c>
      <c r="BG72" s="406" t="s">
        <v>947</v>
      </c>
      <c r="BH72" s="406" t="s">
        <v>948</v>
      </c>
      <c r="BI72" s="406" t="s">
        <v>949</v>
      </c>
      <c r="BJ72" s="406" t="s">
        <v>950</v>
      </c>
      <c r="BK72" s="406" t="s">
        <v>951</v>
      </c>
      <c r="BL72" s="406" t="s">
        <v>952</v>
      </c>
      <c r="BM72" s="406" t="s">
        <v>953</v>
      </c>
      <c r="BN72" s="406" t="s">
        <v>954</v>
      </c>
      <c r="BO72" s="406" t="s">
        <v>955</v>
      </c>
      <c r="BP72" s="406" t="s">
        <v>641</v>
      </c>
      <c r="BQ72" s="414" t="s">
        <v>624</v>
      </c>
      <c r="BS72" s="406" t="s">
        <v>945</v>
      </c>
      <c r="BT72" s="406" t="s">
        <v>946</v>
      </c>
      <c r="BU72" s="406" t="s">
        <v>947</v>
      </c>
      <c r="BV72" s="406" t="s">
        <v>948</v>
      </c>
      <c r="BW72" s="406" t="s">
        <v>949</v>
      </c>
      <c r="BX72" s="406" t="s">
        <v>950</v>
      </c>
      <c r="BY72" s="406" t="s">
        <v>951</v>
      </c>
      <c r="BZ72" s="406" t="s">
        <v>952</v>
      </c>
      <c r="CA72" s="406" t="s">
        <v>953</v>
      </c>
      <c r="CB72" s="406" t="s">
        <v>954</v>
      </c>
      <c r="CC72" s="406" t="s">
        <v>955</v>
      </c>
      <c r="CD72" s="406" t="s">
        <v>641</v>
      </c>
      <c r="CE72" s="414" t="s">
        <v>624</v>
      </c>
      <c r="CG72" s="406" t="s">
        <v>945</v>
      </c>
      <c r="CH72" s="406" t="s">
        <v>946</v>
      </c>
      <c r="CI72" s="406" t="s">
        <v>947</v>
      </c>
      <c r="CJ72" s="406" t="s">
        <v>948</v>
      </c>
      <c r="CK72" s="406" t="s">
        <v>949</v>
      </c>
      <c r="CL72" s="406" t="s">
        <v>950</v>
      </c>
      <c r="CM72" s="406" t="s">
        <v>951</v>
      </c>
      <c r="CN72" s="406" t="s">
        <v>952</v>
      </c>
      <c r="CO72" s="406" t="s">
        <v>953</v>
      </c>
      <c r="CP72" s="406" t="s">
        <v>954</v>
      </c>
      <c r="CQ72" s="406" t="s">
        <v>955</v>
      </c>
      <c r="CR72" s="406" t="s">
        <v>641</v>
      </c>
      <c r="CS72" s="414" t="s">
        <v>624</v>
      </c>
      <c r="CU72" s="406" t="s">
        <v>945</v>
      </c>
      <c r="CV72" s="406" t="s">
        <v>946</v>
      </c>
      <c r="CW72" s="406" t="s">
        <v>947</v>
      </c>
      <c r="CX72" s="406" t="s">
        <v>948</v>
      </c>
      <c r="CY72" s="406" t="s">
        <v>949</v>
      </c>
      <c r="CZ72" s="406" t="s">
        <v>950</v>
      </c>
      <c r="DA72" s="406" t="s">
        <v>951</v>
      </c>
      <c r="DB72" s="406" t="s">
        <v>952</v>
      </c>
      <c r="DC72" s="406" t="s">
        <v>953</v>
      </c>
      <c r="DD72" s="406" t="s">
        <v>954</v>
      </c>
      <c r="DE72" s="406" t="s">
        <v>955</v>
      </c>
      <c r="DF72" s="406" t="s">
        <v>641</v>
      </c>
      <c r="DG72" s="414" t="s">
        <v>624</v>
      </c>
    </row>
    <row r="73" spans="1:111" ht="12.75" hidden="1" customHeight="1">
      <c r="A73" s="1" t="s">
        <v>596</v>
      </c>
      <c r="L73" s="161" t="s">
        <v>646</v>
      </c>
      <c r="M73" s="406" t="s">
        <v>643</v>
      </c>
      <c r="N73" s="1" t="s">
        <v>625</v>
      </c>
      <c r="AC73" s="414">
        <v>2021</v>
      </c>
      <c r="AD73" s="414">
        <v>2021</v>
      </c>
      <c r="AE73" s="414">
        <v>2021</v>
      </c>
      <c r="AF73" s="414">
        <v>2021</v>
      </c>
      <c r="AG73" s="414">
        <v>2021</v>
      </c>
      <c r="AH73" s="414">
        <v>2021</v>
      </c>
      <c r="AI73" s="414">
        <v>2021</v>
      </c>
      <c r="AJ73" s="414">
        <v>2021</v>
      </c>
      <c r="AK73" s="414">
        <v>2021</v>
      </c>
      <c r="AL73" s="414">
        <v>2021</v>
      </c>
      <c r="AM73" s="414">
        <v>2021</v>
      </c>
      <c r="AN73" s="414">
        <v>2021</v>
      </c>
      <c r="AO73" s="414">
        <v>2021</v>
      </c>
      <c r="AQ73" s="414">
        <v>2022</v>
      </c>
      <c r="AR73" s="414">
        <v>2022</v>
      </c>
      <c r="AS73" s="414">
        <v>2022</v>
      </c>
      <c r="AT73" s="414">
        <v>2022</v>
      </c>
      <c r="AU73" s="414">
        <v>2022</v>
      </c>
      <c r="AV73" s="414">
        <v>2022</v>
      </c>
      <c r="AW73" s="414">
        <v>2022</v>
      </c>
      <c r="AX73" s="414">
        <v>2022</v>
      </c>
      <c r="AY73" s="414">
        <v>2022</v>
      </c>
      <c r="AZ73" s="414">
        <v>2022</v>
      </c>
      <c r="BA73" s="414">
        <v>2022</v>
      </c>
      <c r="BB73" s="414">
        <v>2022</v>
      </c>
      <c r="BC73" s="414">
        <v>2022</v>
      </c>
      <c r="BE73" s="414">
        <v>2023</v>
      </c>
      <c r="BF73" s="414">
        <v>2023</v>
      </c>
      <c r="BG73" s="414">
        <v>2023</v>
      </c>
      <c r="BH73" s="414">
        <v>2023</v>
      </c>
      <c r="BI73" s="414">
        <v>2023</v>
      </c>
      <c r="BJ73" s="414">
        <v>2023</v>
      </c>
      <c r="BK73" s="414">
        <v>2023</v>
      </c>
      <c r="BL73" s="414">
        <v>2023</v>
      </c>
      <c r="BM73" s="414">
        <v>2023</v>
      </c>
      <c r="BN73" s="414">
        <v>2023</v>
      </c>
      <c r="BO73" s="414">
        <v>2023</v>
      </c>
      <c r="BP73" s="414">
        <v>2023</v>
      </c>
      <c r="BQ73" s="414">
        <v>2023</v>
      </c>
      <c r="BS73" s="414">
        <v>2024</v>
      </c>
      <c r="BT73" s="414">
        <v>2024</v>
      </c>
      <c r="BU73" s="414">
        <v>2024</v>
      </c>
      <c r="BV73" s="414">
        <v>2024</v>
      </c>
      <c r="BW73" s="414">
        <v>2024</v>
      </c>
      <c r="BX73" s="414">
        <v>2024</v>
      </c>
      <c r="BY73" s="414">
        <v>2024</v>
      </c>
      <c r="BZ73" s="414">
        <v>2024</v>
      </c>
      <c r="CA73" s="414">
        <v>2024</v>
      </c>
      <c r="CB73" s="414">
        <v>2024</v>
      </c>
      <c r="CC73" s="414">
        <v>2024</v>
      </c>
      <c r="CD73" s="414">
        <v>2024</v>
      </c>
      <c r="CE73" s="414">
        <v>2024</v>
      </c>
      <c r="CG73" s="414">
        <v>2025</v>
      </c>
      <c r="CH73" s="414">
        <v>2025</v>
      </c>
      <c r="CI73" s="414">
        <v>2025</v>
      </c>
      <c r="CJ73" s="414">
        <v>2025</v>
      </c>
      <c r="CK73" s="414">
        <v>2025</v>
      </c>
      <c r="CL73" s="414">
        <v>2025</v>
      </c>
      <c r="CM73" s="414">
        <v>2025</v>
      </c>
      <c r="CN73" s="414">
        <v>2025</v>
      </c>
      <c r="CO73" s="414">
        <v>2025</v>
      </c>
      <c r="CP73" s="414">
        <v>2025</v>
      </c>
      <c r="CQ73" s="414">
        <v>2025</v>
      </c>
      <c r="CR73" s="414">
        <v>2025</v>
      </c>
      <c r="CS73" s="414">
        <v>2025</v>
      </c>
      <c r="CU73" s="414">
        <v>2026</v>
      </c>
      <c r="CV73" s="414">
        <v>2026</v>
      </c>
      <c r="CW73" s="414">
        <v>2026</v>
      </c>
      <c r="CX73" s="414">
        <v>2026</v>
      </c>
      <c r="CY73" s="414">
        <v>2026</v>
      </c>
      <c r="CZ73" s="414">
        <v>2026</v>
      </c>
      <c r="DA73" s="414">
        <v>2026</v>
      </c>
      <c r="DB73" s="414">
        <v>2026</v>
      </c>
      <c r="DC73" s="414">
        <v>2026</v>
      </c>
      <c r="DD73" s="414">
        <v>2026</v>
      </c>
      <c r="DE73" s="414">
        <v>2026</v>
      </c>
      <c r="DF73" s="414">
        <v>2026</v>
      </c>
      <c r="DG73" s="414">
        <v>2026</v>
      </c>
    </row>
    <row r="74" spans="1:111" ht="12.75" hidden="1" customHeight="1">
      <c r="A74" s="1" t="s">
        <v>596</v>
      </c>
      <c r="L74" s="161" t="s">
        <v>647</v>
      </c>
      <c r="M74" s="406" t="s">
        <v>643</v>
      </c>
      <c r="N74" s="1" t="s">
        <v>634</v>
      </c>
      <c r="AC74" s="414" t="s">
        <v>648</v>
      </c>
      <c r="AD74" s="414" t="s">
        <v>648</v>
      </c>
      <c r="AE74" s="414" t="s">
        <v>648</v>
      </c>
      <c r="AF74" s="414" t="s">
        <v>648</v>
      </c>
      <c r="AG74" s="414" t="s">
        <v>648</v>
      </c>
      <c r="AH74" s="414" t="s">
        <v>648</v>
      </c>
      <c r="AI74" s="414" t="s">
        <v>648</v>
      </c>
      <c r="AJ74" s="414" t="s">
        <v>648</v>
      </c>
      <c r="AK74" s="414" t="s">
        <v>648</v>
      </c>
      <c r="AL74" s="414" t="s">
        <v>648</v>
      </c>
      <c r="AM74" s="414" t="s">
        <v>648</v>
      </c>
      <c r="AN74" s="414" t="s">
        <v>648</v>
      </c>
      <c r="AO74" s="414" t="s">
        <v>648</v>
      </c>
      <c r="AQ74" s="414" t="s">
        <v>648</v>
      </c>
      <c r="AR74" s="414" t="s">
        <v>648</v>
      </c>
      <c r="AS74" s="414" t="s">
        <v>648</v>
      </c>
      <c r="AT74" s="414" t="s">
        <v>648</v>
      </c>
      <c r="AU74" s="414" t="s">
        <v>648</v>
      </c>
      <c r="AV74" s="414" t="s">
        <v>648</v>
      </c>
      <c r="AW74" s="414" t="s">
        <v>648</v>
      </c>
      <c r="AX74" s="414" t="s">
        <v>648</v>
      </c>
      <c r="AY74" s="414" t="s">
        <v>648</v>
      </c>
      <c r="AZ74" s="414" t="s">
        <v>648</v>
      </c>
      <c r="BA74" s="414" t="s">
        <v>648</v>
      </c>
      <c r="BB74" s="414" t="s">
        <v>648</v>
      </c>
      <c r="BC74" s="414" t="s">
        <v>648</v>
      </c>
      <c r="BE74" s="414" t="s">
        <v>648</v>
      </c>
      <c r="BF74" s="414" t="s">
        <v>648</v>
      </c>
      <c r="BG74" s="414" t="s">
        <v>648</v>
      </c>
      <c r="BH74" s="414" t="s">
        <v>648</v>
      </c>
      <c r="BI74" s="414" t="s">
        <v>648</v>
      </c>
      <c r="BJ74" s="414" t="s">
        <v>648</v>
      </c>
      <c r="BK74" s="414" t="s">
        <v>648</v>
      </c>
      <c r="BL74" s="414" t="s">
        <v>648</v>
      </c>
      <c r="BM74" s="414" t="s">
        <v>648</v>
      </c>
      <c r="BN74" s="414" t="s">
        <v>648</v>
      </c>
      <c r="BO74" s="414" t="s">
        <v>648</v>
      </c>
      <c r="BP74" s="414" t="s">
        <v>648</v>
      </c>
      <c r="BQ74" s="414" t="s">
        <v>648</v>
      </c>
      <c r="BS74" s="414" t="s">
        <v>648</v>
      </c>
      <c r="BT74" s="414" t="s">
        <v>648</v>
      </c>
      <c r="BU74" s="414" t="s">
        <v>648</v>
      </c>
      <c r="BV74" s="414" t="s">
        <v>648</v>
      </c>
      <c r="BW74" s="414" t="s">
        <v>648</v>
      </c>
      <c r="BX74" s="414" t="s">
        <v>648</v>
      </c>
      <c r="BY74" s="414" t="s">
        <v>648</v>
      </c>
      <c r="BZ74" s="414" t="s">
        <v>648</v>
      </c>
      <c r="CA74" s="414" t="s">
        <v>648</v>
      </c>
      <c r="CB74" s="414" t="s">
        <v>648</v>
      </c>
      <c r="CC74" s="414" t="s">
        <v>648</v>
      </c>
      <c r="CD74" s="414" t="s">
        <v>648</v>
      </c>
      <c r="CE74" s="414" t="s">
        <v>648</v>
      </c>
      <c r="CG74" s="414" t="s">
        <v>648</v>
      </c>
      <c r="CH74" s="414" t="s">
        <v>648</v>
      </c>
      <c r="CI74" s="414" t="s">
        <v>648</v>
      </c>
      <c r="CJ74" s="414" t="s">
        <v>648</v>
      </c>
      <c r="CK74" s="414" t="s">
        <v>648</v>
      </c>
      <c r="CL74" s="414" t="s">
        <v>648</v>
      </c>
      <c r="CM74" s="414" t="s">
        <v>648</v>
      </c>
      <c r="CN74" s="414" t="s">
        <v>648</v>
      </c>
      <c r="CO74" s="414" t="s">
        <v>648</v>
      </c>
      <c r="CP74" s="414" t="s">
        <v>648</v>
      </c>
      <c r="CQ74" s="414" t="s">
        <v>648</v>
      </c>
      <c r="CR74" s="414" t="s">
        <v>648</v>
      </c>
      <c r="CS74" s="414" t="s">
        <v>648</v>
      </c>
      <c r="CU74" s="414" t="s">
        <v>648</v>
      </c>
      <c r="CV74" s="414" t="s">
        <v>648</v>
      </c>
      <c r="CW74" s="414" t="s">
        <v>648</v>
      </c>
      <c r="CX74" s="414" t="s">
        <v>648</v>
      </c>
      <c r="CY74" s="414" t="s">
        <v>648</v>
      </c>
      <c r="CZ74" s="414" t="s">
        <v>648</v>
      </c>
      <c r="DA74" s="414" t="s">
        <v>648</v>
      </c>
      <c r="DB74" s="414" t="s">
        <v>648</v>
      </c>
      <c r="DC74" s="414" t="s">
        <v>648</v>
      </c>
      <c r="DD74" s="414" t="s">
        <v>648</v>
      </c>
      <c r="DE74" s="414" t="s">
        <v>648</v>
      </c>
      <c r="DF74" s="414" t="s">
        <v>648</v>
      </c>
      <c r="DG74" s="414" t="s">
        <v>648</v>
      </c>
    </row>
    <row r="75" spans="1:111" ht="12.75" hidden="1" customHeight="1">
      <c r="A75" s="1" t="s">
        <v>596</v>
      </c>
      <c r="L75" s="161" t="s">
        <v>649</v>
      </c>
      <c r="M75" s="408" t="s">
        <v>650</v>
      </c>
      <c r="N75" s="161" t="s">
        <v>610</v>
      </c>
      <c r="O75" s="161" t="s">
        <v>651</v>
      </c>
      <c r="AC75" s="408" t="s">
        <v>956</v>
      </c>
      <c r="AD75" s="408" t="s">
        <v>956</v>
      </c>
      <c r="AE75" s="408" t="s">
        <v>956</v>
      </c>
      <c r="AF75" s="408" t="s">
        <v>956</v>
      </c>
      <c r="AG75" s="408" t="s">
        <v>956</v>
      </c>
      <c r="AH75" s="408" t="s">
        <v>956</v>
      </c>
      <c r="AI75" s="408" t="s">
        <v>956</v>
      </c>
      <c r="AJ75" s="408" t="s">
        <v>956</v>
      </c>
      <c r="AK75" s="408" t="s">
        <v>956</v>
      </c>
      <c r="AL75" s="408" t="s">
        <v>956</v>
      </c>
      <c r="AM75" s="408" t="s">
        <v>956</v>
      </c>
      <c r="AN75" s="408" t="s">
        <v>956</v>
      </c>
      <c r="AQ75" s="408" t="s">
        <v>956</v>
      </c>
      <c r="AR75" s="408" t="s">
        <v>956</v>
      </c>
      <c r="AS75" s="408" t="s">
        <v>956</v>
      </c>
      <c r="AT75" s="408" t="s">
        <v>956</v>
      </c>
      <c r="AU75" s="408" t="s">
        <v>956</v>
      </c>
      <c r="AV75" s="408" t="s">
        <v>956</v>
      </c>
      <c r="AW75" s="408" t="s">
        <v>956</v>
      </c>
      <c r="AX75" s="408" t="s">
        <v>956</v>
      </c>
      <c r="AY75" s="408" t="s">
        <v>956</v>
      </c>
      <c r="AZ75" s="408" t="s">
        <v>956</v>
      </c>
      <c r="BA75" s="408" t="s">
        <v>956</v>
      </c>
      <c r="BB75" s="408" t="s">
        <v>956</v>
      </c>
      <c r="BE75" s="408" t="s">
        <v>956</v>
      </c>
      <c r="BF75" s="408" t="s">
        <v>956</v>
      </c>
      <c r="BG75" s="408" t="s">
        <v>956</v>
      </c>
      <c r="BH75" s="408" t="s">
        <v>956</v>
      </c>
      <c r="BI75" s="408" t="s">
        <v>956</v>
      </c>
      <c r="BJ75" s="408" t="s">
        <v>956</v>
      </c>
      <c r="BK75" s="408" t="s">
        <v>956</v>
      </c>
      <c r="BL75" s="408" t="s">
        <v>956</v>
      </c>
      <c r="BM75" s="408" t="s">
        <v>956</v>
      </c>
      <c r="BN75" s="408" t="s">
        <v>956</v>
      </c>
      <c r="BO75" s="408" t="s">
        <v>956</v>
      </c>
      <c r="BP75" s="408" t="s">
        <v>956</v>
      </c>
      <c r="BS75" s="408" t="s">
        <v>956</v>
      </c>
      <c r="BT75" s="408" t="s">
        <v>956</v>
      </c>
      <c r="BU75" s="408" t="s">
        <v>956</v>
      </c>
      <c r="BV75" s="408" t="s">
        <v>956</v>
      </c>
      <c r="BW75" s="408" t="s">
        <v>956</v>
      </c>
      <c r="BX75" s="408" t="s">
        <v>956</v>
      </c>
      <c r="BY75" s="408" t="s">
        <v>956</v>
      </c>
      <c r="BZ75" s="408" t="s">
        <v>956</v>
      </c>
      <c r="CA75" s="408" t="s">
        <v>956</v>
      </c>
      <c r="CB75" s="408" t="s">
        <v>956</v>
      </c>
      <c r="CC75" s="408" t="s">
        <v>956</v>
      </c>
      <c r="CD75" s="408" t="s">
        <v>956</v>
      </c>
      <c r="CG75" s="408" t="s">
        <v>956</v>
      </c>
      <c r="CH75" s="408" t="s">
        <v>956</v>
      </c>
      <c r="CI75" s="408" t="s">
        <v>956</v>
      </c>
      <c r="CJ75" s="408" t="s">
        <v>956</v>
      </c>
      <c r="CK75" s="408" t="s">
        <v>956</v>
      </c>
      <c r="CL75" s="408" t="s">
        <v>956</v>
      </c>
      <c r="CM75" s="408" t="s">
        <v>956</v>
      </c>
      <c r="CN75" s="408" t="s">
        <v>956</v>
      </c>
      <c r="CO75" s="408" t="s">
        <v>956</v>
      </c>
      <c r="CP75" s="408" t="s">
        <v>956</v>
      </c>
      <c r="CQ75" s="408" t="s">
        <v>956</v>
      </c>
      <c r="CR75" s="408" t="s">
        <v>956</v>
      </c>
      <c r="CU75" s="408" t="s">
        <v>956</v>
      </c>
      <c r="CV75" s="408" t="s">
        <v>956</v>
      </c>
      <c r="CW75" s="408" t="s">
        <v>956</v>
      </c>
      <c r="CX75" s="408" t="s">
        <v>956</v>
      </c>
      <c r="CY75" s="408" t="s">
        <v>956</v>
      </c>
      <c r="CZ75" s="408" t="s">
        <v>956</v>
      </c>
      <c r="DA75" s="408" t="s">
        <v>956</v>
      </c>
      <c r="DB75" s="408" t="s">
        <v>956</v>
      </c>
      <c r="DC75" s="408" t="s">
        <v>956</v>
      </c>
      <c r="DD75" s="408" t="s">
        <v>956</v>
      </c>
      <c r="DE75" s="408" t="s">
        <v>956</v>
      </c>
      <c r="DF75" s="408" t="s">
        <v>956</v>
      </c>
    </row>
    <row r="76" spans="1:111" ht="12.75" hidden="1" customHeight="1">
      <c r="A76" s="1" t="s">
        <v>596</v>
      </c>
      <c r="L76" s="161" t="s">
        <v>652</v>
      </c>
      <c r="M76" s="408" t="s">
        <v>650</v>
      </c>
      <c r="N76" s="161" t="s">
        <v>623</v>
      </c>
      <c r="O76" s="161"/>
      <c r="AC76" s="408" t="str">
        <f>AC$72</f>
        <v>Jul</v>
      </c>
      <c r="AD76" s="408" t="str">
        <f t="shared" ref="AD76:AN76" si="0">AD$72</f>
        <v>Aug</v>
      </c>
      <c r="AE76" s="408" t="str">
        <f t="shared" si="0"/>
        <v>Sep</v>
      </c>
      <c r="AF76" s="408" t="str">
        <f t="shared" si="0"/>
        <v>Oct</v>
      </c>
      <c r="AG76" s="408" t="str">
        <f t="shared" si="0"/>
        <v>Nov</v>
      </c>
      <c r="AH76" s="408" t="str">
        <f t="shared" si="0"/>
        <v>Dec</v>
      </c>
      <c r="AI76" s="408" t="str">
        <f t="shared" si="0"/>
        <v>Jan</v>
      </c>
      <c r="AJ76" s="408" t="str">
        <f t="shared" si="0"/>
        <v>Feb</v>
      </c>
      <c r="AK76" s="408" t="str">
        <f t="shared" si="0"/>
        <v>Mar</v>
      </c>
      <c r="AL76" s="408" t="str">
        <f t="shared" si="0"/>
        <v>Apr</v>
      </c>
      <c r="AM76" s="408" t="str">
        <f t="shared" si="0"/>
        <v>May</v>
      </c>
      <c r="AN76" s="408" t="str">
        <f t="shared" si="0"/>
        <v>Jun</v>
      </c>
      <c r="AQ76" s="408" t="str">
        <f t="shared" ref="AQ76:BB76" si="1">AQ$72</f>
        <v>Jul</v>
      </c>
      <c r="AR76" s="408" t="str">
        <f t="shared" si="1"/>
        <v>Aug</v>
      </c>
      <c r="AS76" s="408" t="str">
        <f t="shared" si="1"/>
        <v>Sep</v>
      </c>
      <c r="AT76" s="408" t="str">
        <f t="shared" si="1"/>
        <v>Oct</v>
      </c>
      <c r="AU76" s="408" t="str">
        <f t="shared" si="1"/>
        <v>Nov</v>
      </c>
      <c r="AV76" s="408" t="str">
        <f t="shared" si="1"/>
        <v>Dec</v>
      </c>
      <c r="AW76" s="408" t="str">
        <f t="shared" si="1"/>
        <v>Jan</v>
      </c>
      <c r="AX76" s="408" t="str">
        <f t="shared" si="1"/>
        <v>Feb</v>
      </c>
      <c r="AY76" s="408" t="str">
        <f t="shared" si="1"/>
        <v>Mar</v>
      </c>
      <c r="AZ76" s="408" t="str">
        <f t="shared" si="1"/>
        <v>Apr</v>
      </c>
      <c r="BA76" s="408" t="str">
        <f t="shared" si="1"/>
        <v>May</v>
      </c>
      <c r="BB76" s="408" t="str">
        <f t="shared" si="1"/>
        <v>Jun</v>
      </c>
      <c r="BE76" s="408" t="str">
        <f t="shared" ref="BE76:BP76" si="2">BE$72</f>
        <v>Jul</v>
      </c>
      <c r="BF76" s="408" t="str">
        <f t="shared" si="2"/>
        <v>Aug</v>
      </c>
      <c r="BG76" s="408" t="str">
        <f t="shared" si="2"/>
        <v>Sep</v>
      </c>
      <c r="BH76" s="408" t="str">
        <f t="shared" si="2"/>
        <v>Oct</v>
      </c>
      <c r="BI76" s="408" t="str">
        <f t="shared" si="2"/>
        <v>Nov</v>
      </c>
      <c r="BJ76" s="408" t="str">
        <f t="shared" si="2"/>
        <v>Dec</v>
      </c>
      <c r="BK76" s="408" t="str">
        <f t="shared" si="2"/>
        <v>Jan</v>
      </c>
      <c r="BL76" s="408" t="str">
        <f t="shared" si="2"/>
        <v>Feb</v>
      </c>
      <c r="BM76" s="408" t="str">
        <f t="shared" si="2"/>
        <v>Mar</v>
      </c>
      <c r="BN76" s="408" t="str">
        <f t="shared" si="2"/>
        <v>Apr</v>
      </c>
      <c r="BO76" s="408" t="str">
        <f t="shared" si="2"/>
        <v>May</v>
      </c>
      <c r="BP76" s="408" t="str">
        <f t="shared" si="2"/>
        <v>Jun</v>
      </c>
      <c r="BS76" s="408" t="str">
        <f t="shared" ref="BS76:CD76" si="3">BS$72</f>
        <v>Jul</v>
      </c>
      <c r="BT76" s="408" t="str">
        <f t="shared" si="3"/>
        <v>Aug</v>
      </c>
      <c r="BU76" s="408" t="str">
        <f t="shared" si="3"/>
        <v>Sep</v>
      </c>
      <c r="BV76" s="408" t="str">
        <f t="shared" si="3"/>
        <v>Oct</v>
      </c>
      <c r="BW76" s="408" t="str">
        <f t="shared" si="3"/>
        <v>Nov</v>
      </c>
      <c r="BX76" s="408" t="str">
        <f t="shared" si="3"/>
        <v>Dec</v>
      </c>
      <c r="BY76" s="408" t="str">
        <f t="shared" si="3"/>
        <v>Jan</v>
      </c>
      <c r="BZ76" s="408" t="str">
        <f t="shared" si="3"/>
        <v>Feb</v>
      </c>
      <c r="CA76" s="408" t="str">
        <f t="shared" si="3"/>
        <v>Mar</v>
      </c>
      <c r="CB76" s="408" t="str">
        <f t="shared" si="3"/>
        <v>Apr</v>
      </c>
      <c r="CC76" s="408" t="str">
        <f t="shared" si="3"/>
        <v>May</v>
      </c>
      <c r="CD76" s="408" t="str">
        <f t="shared" si="3"/>
        <v>Jun</v>
      </c>
      <c r="CG76" s="408" t="str">
        <f t="shared" ref="CG76:CR76" si="4">CG$72</f>
        <v>Jul</v>
      </c>
      <c r="CH76" s="408" t="str">
        <f t="shared" si="4"/>
        <v>Aug</v>
      </c>
      <c r="CI76" s="408" t="str">
        <f t="shared" si="4"/>
        <v>Sep</v>
      </c>
      <c r="CJ76" s="408" t="str">
        <f t="shared" si="4"/>
        <v>Oct</v>
      </c>
      <c r="CK76" s="408" t="str">
        <f t="shared" si="4"/>
        <v>Nov</v>
      </c>
      <c r="CL76" s="408" t="str">
        <f t="shared" si="4"/>
        <v>Dec</v>
      </c>
      <c r="CM76" s="408" t="str">
        <f t="shared" si="4"/>
        <v>Jan</v>
      </c>
      <c r="CN76" s="408" t="str">
        <f t="shared" si="4"/>
        <v>Feb</v>
      </c>
      <c r="CO76" s="408" t="str">
        <f t="shared" si="4"/>
        <v>Mar</v>
      </c>
      <c r="CP76" s="408" t="str">
        <f t="shared" si="4"/>
        <v>Apr</v>
      </c>
      <c r="CQ76" s="408" t="str">
        <f t="shared" si="4"/>
        <v>May</v>
      </c>
      <c r="CR76" s="408" t="str">
        <f t="shared" si="4"/>
        <v>Jun</v>
      </c>
      <c r="CU76" s="408" t="str">
        <f t="shared" ref="CU76:DF76" si="5">CU$72</f>
        <v>Jul</v>
      </c>
      <c r="CV76" s="408" t="str">
        <f t="shared" si="5"/>
        <v>Aug</v>
      </c>
      <c r="CW76" s="408" t="str">
        <f t="shared" si="5"/>
        <v>Sep</v>
      </c>
      <c r="CX76" s="408" t="str">
        <f t="shared" si="5"/>
        <v>Oct</v>
      </c>
      <c r="CY76" s="408" t="str">
        <f t="shared" si="5"/>
        <v>Nov</v>
      </c>
      <c r="CZ76" s="408" t="str">
        <f t="shared" si="5"/>
        <v>Dec</v>
      </c>
      <c r="DA76" s="408" t="str">
        <f t="shared" si="5"/>
        <v>Jan</v>
      </c>
      <c r="DB76" s="408" t="str">
        <f t="shared" si="5"/>
        <v>Feb</v>
      </c>
      <c r="DC76" s="408" t="str">
        <f t="shared" si="5"/>
        <v>Mar</v>
      </c>
      <c r="DD76" s="408" t="str">
        <f t="shared" si="5"/>
        <v>Apr</v>
      </c>
      <c r="DE76" s="408" t="str">
        <f t="shared" si="5"/>
        <v>May</v>
      </c>
      <c r="DF76" s="408" t="str">
        <f t="shared" si="5"/>
        <v>Jun</v>
      </c>
    </row>
    <row r="77" spans="1:111" ht="12.75" hidden="1" customHeight="1">
      <c r="A77" s="1" t="s">
        <v>596</v>
      </c>
      <c r="L77" s="161" t="s">
        <v>653</v>
      </c>
      <c r="M77" s="408" t="s">
        <v>650</v>
      </c>
      <c r="N77" s="1" t="s">
        <v>625</v>
      </c>
      <c r="AC77" s="415">
        <v>2021</v>
      </c>
      <c r="AD77" s="415">
        <v>2021</v>
      </c>
      <c r="AE77" s="415">
        <v>2021</v>
      </c>
      <c r="AF77" s="415">
        <v>2021</v>
      </c>
      <c r="AG77" s="415">
        <v>2021</v>
      </c>
      <c r="AH77" s="415">
        <v>2021</v>
      </c>
      <c r="AI77" s="415">
        <v>2021</v>
      </c>
      <c r="AJ77" s="415">
        <v>2021</v>
      </c>
      <c r="AK77" s="415">
        <v>2021</v>
      </c>
      <c r="AL77" s="415">
        <v>2021</v>
      </c>
      <c r="AM77" s="415">
        <v>2021</v>
      </c>
      <c r="AN77" s="415">
        <v>2021</v>
      </c>
      <c r="AQ77" s="415">
        <v>2022</v>
      </c>
      <c r="AR77" s="415">
        <v>2022</v>
      </c>
      <c r="AS77" s="415">
        <v>2022</v>
      </c>
      <c r="AT77" s="415">
        <v>2022</v>
      </c>
      <c r="AU77" s="415">
        <v>2022</v>
      </c>
      <c r="AV77" s="415">
        <v>2022</v>
      </c>
      <c r="AW77" s="415">
        <v>2022</v>
      </c>
      <c r="AX77" s="415">
        <v>2022</v>
      </c>
      <c r="AY77" s="415">
        <v>2022</v>
      </c>
      <c r="AZ77" s="415">
        <v>2022</v>
      </c>
      <c r="BA77" s="415">
        <v>2022</v>
      </c>
      <c r="BB77" s="415">
        <v>2022</v>
      </c>
      <c r="BE77" s="415">
        <v>2023</v>
      </c>
      <c r="BF77" s="415">
        <v>2023</v>
      </c>
      <c r="BG77" s="415">
        <v>2023</v>
      </c>
      <c r="BH77" s="415">
        <v>2023</v>
      </c>
      <c r="BI77" s="415">
        <v>2023</v>
      </c>
      <c r="BJ77" s="415">
        <v>2023</v>
      </c>
      <c r="BK77" s="415">
        <v>2023</v>
      </c>
      <c r="BL77" s="415">
        <v>2023</v>
      </c>
      <c r="BM77" s="415">
        <v>2023</v>
      </c>
      <c r="BN77" s="415">
        <v>2023</v>
      </c>
      <c r="BO77" s="415">
        <v>2023</v>
      </c>
      <c r="BP77" s="415">
        <v>2023</v>
      </c>
      <c r="BS77" s="415">
        <v>2024</v>
      </c>
      <c r="BT77" s="415">
        <v>2024</v>
      </c>
      <c r="BU77" s="415">
        <v>2024</v>
      </c>
      <c r="BV77" s="415">
        <v>2024</v>
      </c>
      <c r="BW77" s="415">
        <v>2024</v>
      </c>
      <c r="BX77" s="415">
        <v>2024</v>
      </c>
      <c r="BY77" s="415">
        <v>2024</v>
      </c>
      <c r="BZ77" s="415">
        <v>2024</v>
      </c>
      <c r="CA77" s="415">
        <v>2024</v>
      </c>
      <c r="CB77" s="415">
        <v>2024</v>
      </c>
      <c r="CC77" s="415">
        <v>2024</v>
      </c>
      <c r="CD77" s="415">
        <v>2024</v>
      </c>
      <c r="CG77" s="415">
        <v>2025</v>
      </c>
      <c r="CH77" s="415">
        <v>2025</v>
      </c>
      <c r="CI77" s="415">
        <v>2025</v>
      </c>
      <c r="CJ77" s="415">
        <v>2025</v>
      </c>
      <c r="CK77" s="415">
        <v>2025</v>
      </c>
      <c r="CL77" s="415">
        <v>2025</v>
      </c>
      <c r="CM77" s="415">
        <v>2025</v>
      </c>
      <c r="CN77" s="415">
        <v>2025</v>
      </c>
      <c r="CO77" s="415">
        <v>2025</v>
      </c>
      <c r="CP77" s="415">
        <v>2025</v>
      </c>
      <c r="CQ77" s="415">
        <v>2025</v>
      </c>
      <c r="CR77" s="415">
        <v>2025</v>
      </c>
      <c r="CU77" s="415">
        <v>2026</v>
      </c>
      <c r="CV77" s="415">
        <v>2026</v>
      </c>
      <c r="CW77" s="415">
        <v>2026</v>
      </c>
      <c r="CX77" s="415">
        <v>2026</v>
      </c>
      <c r="CY77" s="415">
        <v>2026</v>
      </c>
      <c r="CZ77" s="415">
        <v>2026</v>
      </c>
      <c r="DA77" s="415">
        <v>2026</v>
      </c>
      <c r="DB77" s="415">
        <v>2026</v>
      </c>
      <c r="DC77" s="415">
        <v>2026</v>
      </c>
      <c r="DD77" s="415">
        <v>2026</v>
      </c>
      <c r="DE77" s="415">
        <v>2026</v>
      </c>
      <c r="DF77" s="415">
        <v>2026</v>
      </c>
    </row>
    <row r="78" spans="1:111" ht="12.75" hidden="1" customHeight="1">
      <c r="A78" s="1" t="s">
        <v>596</v>
      </c>
      <c r="L78" s="161" t="s">
        <v>654</v>
      </c>
      <c r="M78" s="408" t="s">
        <v>650</v>
      </c>
      <c r="N78" s="1" t="s">
        <v>634</v>
      </c>
      <c r="AC78" s="415" t="s">
        <v>648</v>
      </c>
      <c r="AD78" s="415" t="s">
        <v>648</v>
      </c>
      <c r="AE78" s="415" t="s">
        <v>648</v>
      </c>
      <c r="AF78" s="415" t="s">
        <v>648</v>
      </c>
      <c r="AG78" s="415" t="s">
        <v>648</v>
      </c>
      <c r="AH78" s="415" t="s">
        <v>648</v>
      </c>
      <c r="AI78" s="415" t="s">
        <v>648</v>
      </c>
      <c r="AJ78" s="415" t="s">
        <v>648</v>
      </c>
      <c r="AK78" s="415" t="s">
        <v>648</v>
      </c>
      <c r="AL78" s="415" t="s">
        <v>648</v>
      </c>
      <c r="AM78" s="415" t="s">
        <v>648</v>
      </c>
      <c r="AN78" s="415" t="s">
        <v>648</v>
      </c>
      <c r="AQ78" s="415" t="s">
        <v>648</v>
      </c>
      <c r="AR78" s="415" t="s">
        <v>648</v>
      </c>
      <c r="AS78" s="415" t="s">
        <v>648</v>
      </c>
      <c r="AT78" s="415" t="s">
        <v>648</v>
      </c>
      <c r="AU78" s="415" t="s">
        <v>648</v>
      </c>
      <c r="AV78" s="415" t="s">
        <v>648</v>
      </c>
      <c r="AW78" s="415" t="s">
        <v>648</v>
      </c>
      <c r="AX78" s="415" t="s">
        <v>648</v>
      </c>
      <c r="AY78" s="415" t="s">
        <v>648</v>
      </c>
      <c r="AZ78" s="415" t="s">
        <v>648</v>
      </c>
      <c r="BA78" s="415" t="s">
        <v>648</v>
      </c>
      <c r="BB78" s="415" t="s">
        <v>648</v>
      </c>
      <c r="BE78" s="415" t="s">
        <v>648</v>
      </c>
      <c r="BF78" s="415" t="s">
        <v>648</v>
      </c>
      <c r="BG78" s="415" t="s">
        <v>648</v>
      </c>
      <c r="BH78" s="415" t="s">
        <v>648</v>
      </c>
      <c r="BI78" s="415" t="s">
        <v>648</v>
      </c>
      <c r="BJ78" s="415" t="s">
        <v>648</v>
      </c>
      <c r="BK78" s="415" t="s">
        <v>648</v>
      </c>
      <c r="BL78" s="415" t="s">
        <v>648</v>
      </c>
      <c r="BM78" s="415" t="s">
        <v>648</v>
      </c>
      <c r="BN78" s="415" t="s">
        <v>648</v>
      </c>
      <c r="BO78" s="415" t="s">
        <v>648</v>
      </c>
      <c r="BP78" s="415" t="s">
        <v>648</v>
      </c>
      <c r="BS78" s="415" t="s">
        <v>648</v>
      </c>
      <c r="BT78" s="415" t="s">
        <v>648</v>
      </c>
      <c r="BU78" s="415" t="s">
        <v>648</v>
      </c>
      <c r="BV78" s="415" t="s">
        <v>648</v>
      </c>
      <c r="BW78" s="415" t="s">
        <v>648</v>
      </c>
      <c r="BX78" s="415" t="s">
        <v>648</v>
      </c>
      <c r="BY78" s="415" t="s">
        <v>648</v>
      </c>
      <c r="BZ78" s="415" t="s">
        <v>648</v>
      </c>
      <c r="CA78" s="415" t="s">
        <v>648</v>
      </c>
      <c r="CB78" s="415" t="s">
        <v>648</v>
      </c>
      <c r="CC78" s="415" t="s">
        <v>648</v>
      </c>
      <c r="CD78" s="415" t="s">
        <v>648</v>
      </c>
      <c r="CG78" s="415" t="s">
        <v>648</v>
      </c>
      <c r="CH78" s="415" t="s">
        <v>648</v>
      </c>
      <c r="CI78" s="415" t="s">
        <v>648</v>
      </c>
      <c r="CJ78" s="415" t="s">
        <v>648</v>
      </c>
      <c r="CK78" s="415" t="s">
        <v>648</v>
      </c>
      <c r="CL78" s="415" t="s">
        <v>648</v>
      </c>
      <c r="CM78" s="415" t="s">
        <v>648</v>
      </c>
      <c r="CN78" s="415" t="s">
        <v>648</v>
      </c>
      <c r="CO78" s="415" t="s">
        <v>648</v>
      </c>
      <c r="CP78" s="415" t="s">
        <v>648</v>
      </c>
      <c r="CQ78" s="415" t="s">
        <v>648</v>
      </c>
      <c r="CR78" s="415" t="s">
        <v>648</v>
      </c>
      <c r="CU78" s="415" t="s">
        <v>648</v>
      </c>
      <c r="CV78" s="415" t="s">
        <v>648</v>
      </c>
      <c r="CW78" s="415" t="s">
        <v>648</v>
      </c>
      <c r="CX78" s="415" t="s">
        <v>648</v>
      </c>
      <c r="CY78" s="415" t="s">
        <v>648</v>
      </c>
      <c r="CZ78" s="415" t="s">
        <v>648</v>
      </c>
      <c r="DA78" s="415" t="s">
        <v>648</v>
      </c>
      <c r="DB78" s="415" t="s">
        <v>648</v>
      </c>
      <c r="DC78" s="415" t="s">
        <v>648</v>
      </c>
      <c r="DD78" s="415" t="s">
        <v>648</v>
      </c>
      <c r="DE78" s="415" t="s">
        <v>648</v>
      </c>
      <c r="DF78" s="415" t="s">
        <v>648</v>
      </c>
    </row>
    <row r="79" spans="1:111" ht="12.75" hidden="1" customHeight="1">
      <c r="A79" s="1" t="s">
        <v>596</v>
      </c>
      <c r="L79" s="161" t="s">
        <v>655</v>
      </c>
      <c r="M79" s="409" t="s">
        <v>656</v>
      </c>
      <c r="N79" s="161" t="s">
        <v>610</v>
      </c>
      <c r="O79" s="161" t="s">
        <v>657</v>
      </c>
      <c r="AC79" s="416" t="s">
        <v>957</v>
      </c>
      <c r="AD79" s="416" t="s">
        <v>957</v>
      </c>
      <c r="AE79" s="416" t="s">
        <v>957</v>
      </c>
      <c r="AF79" s="416" t="s">
        <v>957</v>
      </c>
      <c r="AG79" s="416" t="s">
        <v>957</v>
      </c>
      <c r="AH79" s="416" t="s">
        <v>957</v>
      </c>
      <c r="AI79" s="416" t="s">
        <v>957</v>
      </c>
      <c r="AJ79" s="416" t="s">
        <v>957</v>
      </c>
      <c r="AK79" s="416" t="s">
        <v>957</v>
      </c>
      <c r="AL79" s="416" t="s">
        <v>957</v>
      </c>
      <c r="AM79" s="416" t="s">
        <v>957</v>
      </c>
      <c r="AN79" s="416" t="s">
        <v>957</v>
      </c>
    </row>
    <row r="80" spans="1:111" ht="12.75" hidden="1" customHeight="1">
      <c r="A80" s="1" t="s">
        <v>596</v>
      </c>
      <c r="L80" s="161" t="s">
        <v>658</v>
      </c>
      <c r="M80" s="409" t="s">
        <v>656</v>
      </c>
      <c r="N80" s="161" t="s">
        <v>623</v>
      </c>
      <c r="O80" s="161"/>
      <c r="AC80" s="416" t="str">
        <f>AC$72</f>
        <v>Jul</v>
      </c>
      <c r="AD80" s="409" t="str">
        <f t="shared" ref="AD80:AN80" si="6">AD$72</f>
        <v>Aug</v>
      </c>
      <c r="AE80" s="409" t="str">
        <f t="shared" si="6"/>
        <v>Sep</v>
      </c>
      <c r="AF80" s="409" t="str">
        <f t="shared" si="6"/>
        <v>Oct</v>
      </c>
      <c r="AG80" s="409" t="str">
        <f t="shared" si="6"/>
        <v>Nov</v>
      </c>
      <c r="AH80" s="409" t="str">
        <f t="shared" si="6"/>
        <v>Dec</v>
      </c>
      <c r="AI80" s="409" t="str">
        <f t="shared" si="6"/>
        <v>Jan</v>
      </c>
      <c r="AJ80" s="409" t="str">
        <f t="shared" si="6"/>
        <v>Feb</v>
      </c>
      <c r="AK80" s="409" t="str">
        <f t="shared" si="6"/>
        <v>Mar</v>
      </c>
      <c r="AL80" s="409" t="str">
        <f t="shared" si="6"/>
        <v>Apr</v>
      </c>
      <c r="AM80" s="409" t="str">
        <f t="shared" si="6"/>
        <v>May</v>
      </c>
      <c r="AN80" s="409" t="str">
        <f t="shared" si="6"/>
        <v>Jun</v>
      </c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</row>
    <row r="81" spans="1:111" ht="12.75" hidden="1" customHeight="1">
      <c r="A81" s="1" t="s">
        <v>596</v>
      </c>
      <c r="L81" s="161" t="s">
        <v>659</v>
      </c>
      <c r="M81" s="409" t="s">
        <v>656</v>
      </c>
      <c r="N81" s="1" t="s">
        <v>625</v>
      </c>
      <c r="AC81" s="416">
        <v>2021</v>
      </c>
      <c r="AD81" s="416">
        <v>2021</v>
      </c>
      <c r="AE81" s="416">
        <v>2021</v>
      </c>
      <c r="AF81" s="416">
        <v>2021</v>
      </c>
      <c r="AG81" s="416">
        <v>2021</v>
      </c>
      <c r="AH81" s="416">
        <v>2021</v>
      </c>
      <c r="AI81" s="416">
        <v>2021</v>
      </c>
      <c r="AJ81" s="416">
        <v>2021</v>
      </c>
      <c r="AK81" s="416">
        <v>2021</v>
      </c>
      <c r="AL81" s="416">
        <v>2021</v>
      </c>
      <c r="AM81" s="416">
        <v>2021</v>
      </c>
      <c r="AN81" s="416">
        <v>2021</v>
      </c>
    </row>
    <row r="82" spans="1:111" ht="12.75" hidden="1" customHeight="1">
      <c r="A82" s="1" t="s">
        <v>596</v>
      </c>
      <c r="L82" s="161" t="s">
        <v>660</v>
      </c>
      <c r="M82" s="409" t="s">
        <v>656</v>
      </c>
      <c r="N82" s="1" t="s">
        <v>634</v>
      </c>
      <c r="AC82" s="416" t="s">
        <v>661</v>
      </c>
      <c r="AD82" s="416" t="s">
        <v>661</v>
      </c>
      <c r="AE82" s="416" t="s">
        <v>661</v>
      </c>
      <c r="AF82" s="416" t="s">
        <v>661</v>
      </c>
      <c r="AG82" s="416" t="s">
        <v>661</v>
      </c>
      <c r="AH82" s="416" t="s">
        <v>661</v>
      </c>
      <c r="AI82" s="416" t="s">
        <v>661</v>
      </c>
      <c r="AJ82" s="416" t="s">
        <v>661</v>
      </c>
      <c r="AK82" s="416" t="s">
        <v>661</v>
      </c>
      <c r="AL82" s="416" t="s">
        <v>661</v>
      </c>
      <c r="AM82" s="416" t="s">
        <v>661</v>
      </c>
      <c r="AN82" s="416" t="s">
        <v>661</v>
      </c>
    </row>
    <row r="83" spans="1:111" ht="12.75" hidden="1" customHeight="1">
      <c r="A83" s="1" t="s">
        <v>596</v>
      </c>
      <c r="L83" s="161" t="s">
        <v>662</v>
      </c>
      <c r="M83" s="161"/>
      <c r="N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</row>
    <row r="84" spans="1:111" ht="12.75" hidden="1" customHeight="1">
      <c r="A84" s="1" t="s">
        <v>596</v>
      </c>
      <c r="L84" s="161" t="s">
        <v>663</v>
      </c>
      <c r="M84" s="161"/>
      <c r="N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U84" s="161"/>
      <c r="CV84" s="161"/>
      <c r="CW84" s="161"/>
      <c r="CX84" s="161"/>
      <c r="CY84" s="161"/>
      <c r="CZ84" s="161"/>
      <c r="DA84" s="161"/>
      <c r="DB84" s="161"/>
      <c r="DC84" s="161"/>
      <c r="DD84" s="161"/>
      <c r="DE84" s="161"/>
      <c r="DF84" s="161"/>
    </row>
    <row r="85" spans="1:111" ht="12.75" hidden="1" customHeight="1">
      <c r="A85" s="1" t="s">
        <v>596</v>
      </c>
      <c r="L85" s="161" t="s">
        <v>664</v>
      </c>
      <c r="M85" s="161"/>
    </row>
    <row r="86" spans="1:111" ht="12.75" hidden="1" customHeight="1">
      <c r="A86" s="1" t="s">
        <v>596</v>
      </c>
      <c r="L86" s="161" t="s">
        <v>665</v>
      </c>
      <c r="M86" s="161"/>
    </row>
    <row r="87" spans="1:111" ht="12.75" hidden="1" customHeight="1">
      <c r="A87" s="1" t="s">
        <v>596</v>
      </c>
      <c r="L87" s="161" t="s">
        <v>666</v>
      </c>
      <c r="M87" s="407" t="s">
        <v>667</v>
      </c>
      <c r="N87" s="161" t="s">
        <v>610</v>
      </c>
      <c r="O87" s="161" t="s">
        <v>668</v>
      </c>
      <c r="AB87" s="417" t="s">
        <v>957</v>
      </c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</row>
    <row r="88" spans="1:111" ht="12.75" hidden="1" customHeight="1">
      <c r="A88" s="1" t="s">
        <v>596</v>
      </c>
      <c r="L88" s="161" t="s">
        <v>669</v>
      </c>
      <c r="M88" s="407" t="s">
        <v>667</v>
      </c>
      <c r="N88" s="161" t="s">
        <v>634</v>
      </c>
      <c r="O88" s="161"/>
      <c r="AB88" s="417" t="s">
        <v>670</v>
      </c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  <c r="AN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</row>
    <row r="89" spans="1:111" ht="12.75" hidden="1" customHeight="1">
      <c r="A89" s="1" t="s">
        <v>596</v>
      </c>
      <c r="L89" s="161" t="s">
        <v>671</v>
      </c>
      <c r="AC89" s="418">
        <v>1</v>
      </c>
      <c r="AD89" s="418">
        <v>1</v>
      </c>
      <c r="AE89" s="418">
        <v>1</v>
      </c>
      <c r="AF89" s="418">
        <v>1</v>
      </c>
      <c r="AG89" s="418">
        <v>1</v>
      </c>
      <c r="AH89" s="418">
        <v>1</v>
      </c>
      <c r="AI89" s="418">
        <v>1</v>
      </c>
      <c r="AJ89" s="418">
        <v>1</v>
      </c>
      <c r="AK89" s="418">
        <v>1</v>
      </c>
      <c r="AL89" s="418">
        <v>1</v>
      </c>
      <c r="AM89" s="418">
        <v>1</v>
      </c>
      <c r="AN89" s="418">
        <v>1</v>
      </c>
      <c r="AO89" s="418">
        <v>1</v>
      </c>
      <c r="AQ89" s="418">
        <v>2</v>
      </c>
      <c r="AR89" s="418">
        <v>2</v>
      </c>
      <c r="AS89" s="418">
        <v>2</v>
      </c>
      <c r="AT89" s="418">
        <v>2</v>
      </c>
      <c r="AU89" s="418">
        <v>2</v>
      </c>
      <c r="AV89" s="418">
        <v>2</v>
      </c>
      <c r="AW89" s="418">
        <v>2</v>
      </c>
      <c r="AX89" s="418">
        <v>2</v>
      </c>
      <c r="AY89" s="418">
        <v>2</v>
      </c>
      <c r="AZ89" s="418">
        <v>2</v>
      </c>
      <c r="BA89" s="418">
        <v>2</v>
      </c>
      <c r="BB89" s="418">
        <v>2</v>
      </c>
      <c r="BC89" s="418">
        <v>2</v>
      </c>
      <c r="BE89" s="418">
        <v>3</v>
      </c>
      <c r="BF89" s="418">
        <v>3</v>
      </c>
      <c r="BG89" s="418">
        <v>3</v>
      </c>
      <c r="BH89" s="418">
        <v>3</v>
      </c>
      <c r="BI89" s="418">
        <v>3</v>
      </c>
      <c r="BJ89" s="418">
        <v>3</v>
      </c>
      <c r="BK89" s="418">
        <v>3</v>
      </c>
      <c r="BL89" s="418">
        <v>3</v>
      </c>
      <c r="BM89" s="418">
        <v>3</v>
      </c>
      <c r="BN89" s="418">
        <v>3</v>
      </c>
      <c r="BO89" s="418">
        <v>3</v>
      </c>
      <c r="BP89" s="418">
        <v>3</v>
      </c>
      <c r="BQ89" s="418">
        <v>3</v>
      </c>
      <c r="BS89" s="418">
        <v>4</v>
      </c>
      <c r="BT89" s="418">
        <v>4</v>
      </c>
      <c r="BU89" s="418">
        <v>4</v>
      </c>
      <c r="BV89" s="418">
        <v>4</v>
      </c>
      <c r="BW89" s="418">
        <v>4</v>
      </c>
      <c r="BX89" s="418">
        <v>4</v>
      </c>
      <c r="BY89" s="418">
        <v>4</v>
      </c>
      <c r="BZ89" s="418">
        <v>4</v>
      </c>
      <c r="CA89" s="418">
        <v>4</v>
      </c>
      <c r="CB89" s="418">
        <v>4</v>
      </c>
      <c r="CC89" s="418">
        <v>4</v>
      </c>
      <c r="CD89" s="418">
        <v>4</v>
      </c>
      <c r="CE89" s="418">
        <v>4</v>
      </c>
      <c r="CG89" s="418">
        <v>5</v>
      </c>
      <c r="CH89" s="418">
        <v>5</v>
      </c>
      <c r="CI89" s="418">
        <v>5</v>
      </c>
      <c r="CJ89" s="418">
        <v>5</v>
      </c>
      <c r="CK89" s="418">
        <v>5</v>
      </c>
      <c r="CL89" s="418">
        <v>5</v>
      </c>
      <c r="CM89" s="418">
        <v>5</v>
      </c>
      <c r="CN89" s="418">
        <v>5</v>
      </c>
      <c r="CO89" s="418">
        <v>5</v>
      </c>
      <c r="CP89" s="418">
        <v>5</v>
      </c>
      <c r="CQ89" s="418">
        <v>5</v>
      </c>
      <c r="CR89" s="418">
        <v>5</v>
      </c>
      <c r="CS89" s="418">
        <v>5</v>
      </c>
      <c r="CU89" s="418">
        <v>6</v>
      </c>
      <c r="CV89" s="418">
        <v>6</v>
      </c>
      <c r="CW89" s="418">
        <v>6</v>
      </c>
      <c r="CX89" s="418">
        <v>6</v>
      </c>
      <c r="CY89" s="418">
        <v>6</v>
      </c>
      <c r="CZ89" s="418">
        <v>6</v>
      </c>
      <c r="DA89" s="418">
        <v>6</v>
      </c>
      <c r="DB89" s="418">
        <v>6</v>
      </c>
      <c r="DC89" s="418">
        <v>6</v>
      </c>
      <c r="DD89" s="418">
        <v>6</v>
      </c>
      <c r="DE89" s="418">
        <v>6</v>
      </c>
      <c r="DF89" s="418">
        <v>6</v>
      </c>
      <c r="DG89" s="418">
        <v>6</v>
      </c>
    </row>
    <row r="90" spans="1:111" ht="12.75" hidden="1" customHeight="1">
      <c r="A90" s="1" t="s">
        <v>596</v>
      </c>
      <c r="L90" s="161" t="s">
        <v>672</v>
      </c>
      <c r="AC90" s="419">
        <v>1</v>
      </c>
      <c r="AD90" s="419">
        <v>2</v>
      </c>
      <c r="AE90" s="419">
        <v>3</v>
      </c>
      <c r="AF90" s="419">
        <v>4</v>
      </c>
      <c r="AG90" s="419">
        <v>5</v>
      </c>
      <c r="AH90" s="419">
        <v>6</v>
      </c>
      <c r="AI90" s="419">
        <v>7</v>
      </c>
      <c r="AJ90" s="419">
        <v>8</v>
      </c>
      <c r="AK90" s="419">
        <v>9</v>
      </c>
      <c r="AL90" s="419">
        <v>10</v>
      </c>
      <c r="AM90" s="419">
        <v>11</v>
      </c>
      <c r="AN90" s="419">
        <v>12</v>
      </c>
      <c r="AQ90" s="419">
        <v>1</v>
      </c>
      <c r="AR90" s="419">
        <v>2</v>
      </c>
      <c r="AS90" s="419">
        <v>3</v>
      </c>
      <c r="AT90" s="419">
        <v>4</v>
      </c>
      <c r="AU90" s="419">
        <v>5</v>
      </c>
      <c r="AV90" s="419">
        <v>6</v>
      </c>
      <c r="AW90" s="419">
        <v>7</v>
      </c>
      <c r="AX90" s="419">
        <v>8</v>
      </c>
      <c r="AY90" s="419">
        <v>9</v>
      </c>
      <c r="AZ90" s="419">
        <v>10</v>
      </c>
      <c r="BA90" s="419">
        <v>11</v>
      </c>
      <c r="BB90" s="419">
        <v>12</v>
      </c>
      <c r="BE90" s="419">
        <v>1</v>
      </c>
      <c r="BF90" s="419">
        <v>2</v>
      </c>
      <c r="BG90" s="419">
        <v>3</v>
      </c>
      <c r="BH90" s="419">
        <v>4</v>
      </c>
      <c r="BI90" s="419">
        <v>5</v>
      </c>
      <c r="BJ90" s="419">
        <v>6</v>
      </c>
      <c r="BK90" s="419">
        <v>7</v>
      </c>
      <c r="BL90" s="419">
        <v>8</v>
      </c>
      <c r="BM90" s="419">
        <v>9</v>
      </c>
      <c r="BN90" s="419">
        <v>10</v>
      </c>
      <c r="BO90" s="419">
        <v>11</v>
      </c>
      <c r="BP90" s="419">
        <v>12</v>
      </c>
      <c r="BS90" s="419">
        <v>1</v>
      </c>
      <c r="BT90" s="419">
        <v>2</v>
      </c>
      <c r="BU90" s="419">
        <v>3</v>
      </c>
      <c r="BV90" s="419">
        <v>4</v>
      </c>
      <c r="BW90" s="419">
        <v>5</v>
      </c>
      <c r="BX90" s="419">
        <v>6</v>
      </c>
      <c r="BY90" s="419">
        <v>7</v>
      </c>
      <c r="BZ90" s="419">
        <v>8</v>
      </c>
      <c r="CA90" s="419">
        <v>9</v>
      </c>
      <c r="CB90" s="419">
        <v>10</v>
      </c>
      <c r="CC90" s="419">
        <v>11</v>
      </c>
      <c r="CD90" s="419">
        <v>12</v>
      </c>
      <c r="CG90" s="419">
        <v>1</v>
      </c>
      <c r="CH90" s="419">
        <v>2</v>
      </c>
      <c r="CI90" s="419">
        <v>3</v>
      </c>
      <c r="CJ90" s="419">
        <v>4</v>
      </c>
      <c r="CK90" s="419">
        <v>5</v>
      </c>
      <c r="CL90" s="419">
        <v>6</v>
      </c>
      <c r="CM90" s="419">
        <v>7</v>
      </c>
      <c r="CN90" s="419">
        <v>8</v>
      </c>
      <c r="CO90" s="419">
        <v>9</v>
      </c>
      <c r="CP90" s="419">
        <v>10</v>
      </c>
      <c r="CQ90" s="419">
        <v>11</v>
      </c>
      <c r="CR90" s="419">
        <v>12</v>
      </c>
      <c r="CU90" s="419">
        <v>1</v>
      </c>
      <c r="CV90" s="419">
        <v>2</v>
      </c>
      <c r="CW90" s="419">
        <v>3</v>
      </c>
      <c r="CX90" s="419">
        <v>4</v>
      </c>
      <c r="CY90" s="419">
        <v>5</v>
      </c>
      <c r="CZ90" s="419">
        <v>6</v>
      </c>
      <c r="DA90" s="419">
        <v>7</v>
      </c>
      <c r="DB90" s="419">
        <v>8</v>
      </c>
      <c r="DC90" s="419">
        <v>9</v>
      </c>
      <c r="DD90" s="419">
        <v>10</v>
      </c>
      <c r="DE90" s="419">
        <v>11</v>
      </c>
      <c r="DF90" s="419">
        <v>12</v>
      </c>
    </row>
    <row r="91" spans="1:111" ht="12.75" hidden="1" customHeight="1">
      <c r="A91" s="1" t="s">
        <v>596</v>
      </c>
      <c r="AC91" s="420" t="str">
        <f>IF(AND(OR(AND(AC106=[1]MYP!$P$73,AC107="Actuals"),AND(AC106&lt;&gt;[1]MYP!$P$73,AC107="Forecast")),AD91&lt;&gt;"ERROR"),"","ERROR")</f>
        <v>ERROR</v>
      </c>
      <c r="AD91" s="420" t="str">
        <f>IF(AND(OR(AND(AD106=[1]MYP!$P$73,AD107="Actuals"),AND(AD106&lt;&gt;[1]MYP!$P$73,AD107="Forecast")),AE91&lt;&gt;"ERROR"),"","ERROR")</f>
        <v>ERROR</v>
      </c>
      <c r="AE91" s="420" t="str">
        <f>IF(AND(OR(AND(AE106=[1]MYP!$P$73,AE107="Actuals"),AND(AE106&lt;&gt;[1]MYP!$P$73,AE107="Forecast")),AF91&lt;&gt;"ERROR"),"","ERROR")</f>
        <v>ERROR</v>
      </c>
      <c r="AF91" s="420" t="str">
        <f>IF(AND(OR(AND(AF106=[1]MYP!$P$73,AF107="Actuals"),AND(AF106&lt;&gt;[1]MYP!$P$73,AF107="Forecast")),AG91&lt;&gt;"ERROR"),"","ERROR")</f>
        <v>ERROR</v>
      </c>
      <c r="AG91" s="420" t="str">
        <f>IF(AND(OR(AND(AG106=[1]MYP!$P$73,AG107="Actuals"),AND(AG106&lt;&gt;[1]MYP!$P$73,AG107="Forecast")),AH91&lt;&gt;"ERROR"),"","ERROR")</f>
        <v>ERROR</v>
      </c>
      <c r="AH91" s="420" t="str">
        <f>IF(AND(OR(AND(AH106=[1]MYP!$P$73,AH107="Actuals"),AND(AH106&lt;&gt;[1]MYP!$P$73,AH107="Forecast")),AI91&lt;&gt;"ERROR"),"","ERROR")</f>
        <v/>
      </c>
      <c r="AI91" s="420" t="str">
        <f>IF(AND(OR(AND(AI106=[1]MYP!$P$73,AI107="Actuals"),AND(AI106&lt;&gt;[1]MYP!$P$73,AI107="Forecast")),AJ91&lt;&gt;"ERROR"),"","ERROR")</f>
        <v/>
      </c>
      <c r="AJ91" s="420" t="str">
        <f>IF(AND(OR(AND(AJ106=[1]MYP!$P$73,AJ107="Actuals"),AND(AJ106&lt;&gt;[1]MYP!$P$73,AJ107="Forecast")),AK91&lt;&gt;"ERROR"),"","ERROR")</f>
        <v/>
      </c>
      <c r="AK91" s="420" t="str">
        <f>IF(AND(OR(AND(AK106=[1]MYP!$P$73,AK107="Actuals"),AND(AK106&lt;&gt;[1]MYP!$P$73,AK107="Forecast")),AL91&lt;&gt;"ERROR"),"","ERROR")</f>
        <v/>
      </c>
      <c r="AL91" s="420" t="str">
        <f>IF(AND(OR(AND(AL106=[1]MYP!$P$73,AL107="Actuals"),AND(AL106&lt;&gt;[1]MYP!$P$73,AL107="Forecast")),AM91&lt;&gt;"ERROR"),"","ERROR")</f>
        <v/>
      </c>
      <c r="AM91" s="420" t="str">
        <f>IF(AND(OR(AND(AM106=[1]MYP!$P$73,AM107="Actuals"),AND(AM106&lt;&gt;[1]MYP!$P$73,AM107="Forecast")),AN91&lt;&gt;"ERROR"),"","ERROR")</f>
        <v/>
      </c>
      <c r="AN91" s="420" t="str">
        <f>IF(AND(OR(AND(AN106=[1]MYP!$P$73,AN107="Actuals"),AND(AN106&lt;&gt;[1]MYP!$P$73,AN107="Forecast")),AO108&lt;&gt;"ERROR"),"","ERROR")</f>
        <v/>
      </c>
    </row>
    <row r="92" spans="1:111" ht="12.75" hidden="1" customHeight="1">
      <c r="A92" s="1" t="s">
        <v>596</v>
      </c>
    </row>
    <row r="93" spans="1:111" ht="12.75" hidden="1" customHeight="1">
      <c r="A93" s="1" t="s">
        <v>596</v>
      </c>
    </row>
    <row r="94" spans="1:111" ht="12.75" hidden="1" customHeight="1">
      <c r="A94" s="1" t="s">
        <v>596</v>
      </c>
    </row>
    <row r="95" spans="1:111" ht="12.75" hidden="1" customHeight="1">
      <c r="A95" s="1" t="s">
        <v>596</v>
      </c>
    </row>
    <row r="96" spans="1:111" ht="12.75" hidden="1" customHeight="1">
      <c r="A96" s="1" t="s">
        <v>596</v>
      </c>
    </row>
    <row r="97" spans="1:112" ht="12.75" hidden="1" customHeight="1">
      <c r="A97" s="1" t="s">
        <v>596</v>
      </c>
      <c r="AB97" s="421"/>
    </row>
    <row r="98" spans="1:112" ht="12.75" hidden="1" customHeight="1">
      <c r="A98" s="1" t="s">
        <v>596</v>
      </c>
    </row>
    <row r="99" spans="1:112" ht="12.75" hidden="1" customHeight="1">
      <c r="A99" s="1" t="s">
        <v>596</v>
      </c>
    </row>
    <row r="100" spans="1:112" ht="15.75">
      <c r="AA100" s="57" t="s">
        <v>558</v>
      </c>
      <c r="AD100" s="1" t="s">
        <v>560</v>
      </c>
      <c r="AE100" s="1" t="s">
        <v>560</v>
      </c>
      <c r="AF100" s="1" t="s">
        <v>560</v>
      </c>
      <c r="AG100" s="1" t="s">
        <v>560</v>
      </c>
      <c r="AH100" s="1" t="s">
        <v>560</v>
      </c>
      <c r="AI100" s="1" t="s">
        <v>560</v>
      </c>
      <c r="AJ100" s="1" t="s">
        <v>560</v>
      </c>
      <c r="AK100" s="1" t="s">
        <v>560</v>
      </c>
      <c r="AL100" s="1" t="s">
        <v>560</v>
      </c>
      <c r="AM100" s="1" t="s">
        <v>560</v>
      </c>
      <c r="AN100" s="1" t="s">
        <v>560</v>
      </c>
      <c r="AO100" s="1" t="s">
        <v>560</v>
      </c>
      <c r="AP100" s="1" t="s">
        <v>560</v>
      </c>
      <c r="AQ100" s="1" t="s">
        <v>560</v>
      </c>
      <c r="AR100" s="1" t="s">
        <v>560</v>
      </c>
      <c r="AS100" s="1" t="s">
        <v>560</v>
      </c>
      <c r="AT100" s="1" t="s">
        <v>560</v>
      </c>
      <c r="AU100" s="1" t="s">
        <v>560</v>
      </c>
      <c r="AV100" s="1" t="s">
        <v>560</v>
      </c>
      <c r="AW100" s="1" t="s">
        <v>560</v>
      </c>
      <c r="AX100" s="1" t="s">
        <v>560</v>
      </c>
      <c r="AY100" s="1" t="s">
        <v>560</v>
      </c>
      <c r="AZ100" s="1" t="s">
        <v>560</v>
      </c>
      <c r="BA100" s="1" t="s">
        <v>560</v>
      </c>
      <c r="BB100" s="1" t="s">
        <v>560</v>
      </c>
      <c r="BC100" s="1" t="s">
        <v>560</v>
      </c>
      <c r="BD100" s="1" t="s">
        <v>560</v>
      </c>
      <c r="BE100" s="1" t="s">
        <v>560</v>
      </c>
      <c r="BF100" s="1" t="s">
        <v>560</v>
      </c>
      <c r="BG100" s="1" t="s">
        <v>560</v>
      </c>
      <c r="BH100" s="1" t="s">
        <v>560</v>
      </c>
      <c r="BI100" s="1" t="s">
        <v>560</v>
      </c>
      <c r="BJ100" s="1" t="s">
        <v>560</v>
      </c>
      <c r="BK100" s="1" t="s">
        <v>560</v>
      </c>
      <c r="BL100" s="1" t="s">
        <v>560</v>
      </c>
      <c r="BM100" s="1" t="s">
        <v>560</v>
      </c>
      <c r="BN100" s="1" t="s">
        <v>560</v>
      </c>
      <c r="BO100" s="1" t="s">
        <v>560</v>
      </c>
      <c r="BP100" s="1" t="s">
        <v>560</v>
      </c>
      <c r="BQ100" s="1" t="s">
        <v>560</v>
      </c>
      <c r="BR100" s="1" t="s">
        <v>560</v>
      </c>
      <c r="BS100" s="1" t="s">
        <v>560</v>
      </c>
      <c r="BT100" s="1" t="s">
        <v>560</v>
      </c>
      <c r="BU100" s="1" t="s">
        <v>560</v>
      </c>
      <c r="BV100" s="1" t="s">
        <v>560</v>
      </c>
      <c r="BW100" s="1" t="s">
        <v>560</v>
      </c>
      <c r="BX100" s="1" t="s">
        <v>560</v>
      </c>
      <c r="BY100" s="1" t="s">
        <v>560</v>
      </c>
      <c r="BZ100" s="1" t="s">
        <v>560</v>
      </c>
      <c r="CA100" s="1" t="s">
        <v>560</v>
      </c>
      <c r="CB100" s="1" t="s">
        <v>560</v>
      </c>
      <c r="CC100" s="1" t="s">
        <v>560</v>
      </c>
      <c r="CD100" s="1" t="s">
        <v>560</v>
      </c>
      <c r="CE100" s="1" t="s">
        <v>560</v>
      </c>
      <c r="CF100" s="1" t="s">
        <v>560</v>
      </c>
      <c r="CG100" s="1" t="s">
        <v>560</v>
      </c>
      <c r="CH100" s="1" t="s">
        <v>560</v>
      </c>
      <c r="CI100" s="1" t="s">
        <v>560</v>
      </c>
      <c r="CJ100" s="1" t="s">
        <v>560</v>
      </c>
      <c r="CK100" s="1" t="s">
        <v>560</v>
      </c>
      <c r="CL100" s="1" t="s">
        <v>560</v>
      </c>
      <c r="CM100" s="1" t="s">
        <v>560</v>
      </c>
      <c r="CN100" s="1" t="s">
        <v>560</v>
      </c>
      <c r="CO100" s="1" t="s">
        <v>560</v>
      </c>
      <c r="CP100" s="1" t="s">
        <v>560</v>
      </c>
      <c r="CQ100" s="1" t="s">
        <v>560</v>
      </c>
      <c r="CR100" s="1" t="s">
        <v>560</v>
      </c>
      <c r="CS100" s="1" t="s">
        <v>560</v>
      </c>
      <c r="CT100" s="1" t="s">
        <v>560</v>
      </c>
      <c r="CU100" s="1" t="s">
        <v>560</v>
      </c>
      <c r="CV100" s="1" t="s">
        <v>560</v>
      </c>
      <c r="CW100" s="1" t="s">
        <v>560</v>
      </c>
      <c r="CX100" s="1" t="s">
        <v>560</v>
      </c>
      <c r="CY100" s="1" t="s">
        <v>560</v>
      </c>
      <c r="CZ100" s="1" t="s">
        <v>560</v>
      </c>
      <c r="DA100" s="1" t="s">
        <v>560</v>
      </c>
      <c r="DB100" s="1" t="s">
        <v>560</v>
      </c>
      <c r="DC100" s="1" t="s">
        <v>560</v>
      </c>
      <c r="DD100" s="1" t="s">
        <v>560</v>
      </c>
      <c r="DE100" s="1" t="s">
        <v>560</v>
      </c>
      <c r="DF100" s="1" t="s">
        <v>560</v>
      </c>
      <c r="DG100" s="1" t="s">
        <v>560</v>
      </c>
      <c r="DH100" s="1" t="s">
        <v>560</v>
      </c>
    </row>
    <row r="101" spans="1:112" ht="12.75" customHeight="1">
      <c r="AA101" s="422" t="s">
        <v>673</v>
      </c>
      <c r="AC101" s="1" t="s">
        <v>560</v>
      </c>
      <c r="AD101" s="1" t="s">
        <v>560</v>
      </c>
      <c r="AE101" s="1" t="s">
        <v>560</v>
      </c>
      <c r="AF101" s="1" t="s">
        <v>560</v>
      </c>
      <c r="AG101" s="1" t="s">
        <v>560</v>
      </c>
      <c r="AH101" s="1" t="s">
        <v>560</v>
      </c>
      <c r="AI101" s="1" t="s">
        <v>560</v>
      </c>
      <c r="AJ101" s="1" t="s">
        <v>560</v>
      </c>
      <c r="AK101" s="1" t="s">
        <v>560</v>
      </c>
      <c r="AL101" s="1" t="s">
        <v>560</v>
      </c>
      <c r="AM101" s="1" t="s">
        <v>560</v>
      </c>
      <c r="AN101" s="1" t="s">
        <v>560</v>
      </c>
      <c r="AO101" s="1" t="s">
        <v>560</v>
      </c>
      <c r="AP101" s="1" t="s">
        <v>560</v>
      </c>
      <c r="AQ101" s="1" t="s">
        <v>560</v>
      </c>
      <c r="AR101" s="1" t="s">
        <v>560</v>
      </c>
      <c r="AS101" s="1" t="s">
        <v>560</v>
      </c>
      <c r="AT101" s="1" t="s">
        <v>560</v>
      </c>
      <c r="AU101" s="1" t="s">
        <v>560</v>
      </c>
      <c r="AV101" s="1" t="s">
        <v>560</v>
      </c>
      <c r="AW101" s="1" t="s">
        <v>560</v>
      </c>
      <c r="AX101" s="1" t="s">
        <v>560</v>
      </c>
      <c r="AY101" s="1" t="s">
        <v>560</v>
      </c>
      <c r="AZ101" s="1" t="s">
        <v>560</v>
      </c>
      <c r="BA101" s="1" t="s">
        <v>560</v>
      </c>
      <c r="BB101" s="1" t="s">
        <v>560</v>
      </c>
      <c r="BC101" s="1" t="s">
        <v>560</v>
      </c>
      <c r="BD101" s="1" t="s">
        <v>560</v>
      </c>
      <c r="BE101" s="1" t="s">
        <v>560</v>
      </c>
      <c r="BF101" s="1" t="s">
        <v>560</v>
      </c>
      <c r="BG101" s="1" t="s">
        <v>560</v>
      </c>
      <c r="BH101" s="1" t="s">
        <v>560</v>
      </c>
      <c r="BI101" s="1" t="s">
        <v>560</v>
      </c>
      <c r="BJ101" s="1" t="s">
        <v>560</v>
      </c>
      <c r="BK101" s="1" t="s">
        <v>560</v>
      </c>
      <c r="BL101" s="1" t="s">
        <v>560</v>
      </c>
      <c r="BM101" s="1" t="s">
        <v>560</v>
      </c>
      <c r="BN101" s="1" t="s">
        <v>560</v>
      </c>
      <c r="BO101" s="1" t="s">
        <v>560</v>
      </c>
      <c r="BP101" s="1" t="s">
        <v>560</v>
      </c>
      <c r="BQ101" s="1" t="s">
        <v>560</v>
      </c>
      <c r="BR101" s="1" t="s">
        <v>560</v>
      </c>
      <c r="BS101" s="1" t="s">
        <v>560</v>
      </c>
      <c r="BT101" s="1" t="s">
        <v>560</v>
      </c>
      <c r="BU101" s="1" t="s">
        <v>560</v>
      </c>
      <c r="BV101" s="1" t="s">
        <v>560</v>
      </c>
      <c r="BW101" s="1" t="s">
        <v>560</v>
      </c>
      <c r="BX101" s="1" t="s">
        <v>560</v>
      </c>
      <c r="BY101" s="1" t="s">
        <v>560</v>
      </c>
      <c r="BZ101" s="1" t="s">
        <v>560</v>
      </c>
      <c r="CA101" s="1" t="s">
        <v>560</v>
      </c>
      <c r="CB101" s="1" t="s">
        <v>560</v>
      </c>
      <c r="CC101" s="1" t="s">
        <v>560</v>
      </c>
      <c r="CD101" s="1" t="s">
        <v>560</v>
      </c>
      <c r="CE101" s="1" t="s">
        <v>560</v>
      </c>
      <c r="CF101" s="1" t="s">
        <v>560</v>
      </c>
      <c r="CG101" s="1" t="s">
        <v>560</v>
      </c>
      <c r="CH101" s="1" t="s">
        <v>560</v>
      </c>
      <c r="CI101" s="1" t="s">
        <v>560</v>
      </c>
      <c r="CJ101" s="1" t="s">
        <v>560</v>
      </c>
      <c r="CK101" s="1" t="s">
        <v>560</v>
      </c>
      <c r="CL101" s="1" t="s">
        <v>560</v>
      </c>
      <c r="CM101" s="1" t="s">
        <v>560</v>
      </c>
      <c r="CN101" s="1" t="s">
        <v>560</v>
      </c>
      <c r="CO101" s="1" t="s">
        <v>560</v>
      </c>
      <c r="CP101" s="1" t="s">
        <v>560</v>
      </c>
      <c r="CQ101" s="1" t="s">
        <v>560</v>
      </c>
      <c r="CR101" s="1" t="s">
        <v>560</v>
      </c>
      <c r="CS101" s="1" t="s">
        <v>560</v>
      </c>
      <c r="CT101" s="1" t="s">
        <v>560</v>
      </c>
      <c r="CU101" s="1" t="s">
        <v>560</v>
      </c>
      <c r="CV101" s="1" t="s">
        <v>560</v>
      </c>
      <c r="CW101" s="1" t="s">
        <v>560</v>
      </c>
      <c r="CX101" s="1" t="s">
        <v>560</v>
      </c>
      <c r="CY101" s="1" t="s">
        <v>560</v>
      </c>
      <c r="CZ101" s="1" t="s">
        <v>560</v>
      </c>
      <c r="DA101" s="1" t="s">
        <v>560</v>
      </c>
      <c r="DB101" s="1" t="s">
        <v>560</v>
      </c>
      <c r="DC101" s="1" t="s">
        <v>560</v>
      </c>
      <c r="DD101" s="1" t="s">
        <v>560</v>
      </c>
      <c r="DE101" s="1" t="s">
        <v>560</v>
      </c>
      <c r="DF101" s="1" t="s">
        <v>560</v>
      </c>
      <c r="DG101" s="1" t="s">
        <v>560</v>
      </c>
      <c r="DH101" s="1" t="s">
        <v>560</v>
      </c>
    </row>
    <row r="102" spans="1:112" ht="12.75">
      <c r="AA102" s="422" t="s">
        <v>559</v>
      </c>
      <c r="AC102" s="1" t="s">
        <v>560</v>
      </c>
      <c r="AD102" s="1" t="s">
        <v>560</v>
      </c>
      <c r="AE102" s="1" t="s">
        <v>560</v>
      </c>
      <c r="AF102" s="1" t="s">
        <v>560</v>
      </c>
      <c r="AG102" s="1" t="s">
        <v>560</v>
      </c>
      <c r="AH102" s="1" t="s">
        <v>560</v>
      </c>
      <c r="AI102" s="1" t="s">
        <v>560</v>
      </c>
      <c r="AJ102" s="1" t="s">
        <v>560</v>
      </c>
      <c r="AK102" s="1" t="s">
        <v>560</v>
      </c>
      <c r="AL102" s="1" t="s">
        <v>560</v>
      </c>
      <c r="AM102" s="1" t="s">
        <v>560</v>
      </c>
      <c r="AN102" s="1" t="s">
        <v>560</v>
      </c>
      <c r="AO102" s="1" t="s">
        <v>560</v>
      </c>
      <c r="AP102" s="1" t="s">
        <v>560</v>
      </c>
      <c r="AQ102" s="1" t="s">
        <v>560</v>
      </c>
      <c r="AR102" s="1" t="s">
        <v>560</v>
      </c>
      <c r="AS102" s="1" t="s">
        <v>560</v>
      </c>
      <c r="AT102" s="1" t="s">
        <v>560</v>
      </c>
      <c r="AU102" s="1" t="s">
        <v>560</v>
      </c>
      <c r="AV102" s="1" t="s">
        <v>560</v>
      </c>
      <c r="AW102" s="1" t="s">
        <v>560</v>
      </c>
      <c r="AX102" s="1" t="s">
        <v>560</v>
      </c>
      <c r="AY102" s="1" t="s">
        <v>560</v>
      </c>
      <c r="AZ102" s="1" t="s">
        <v>560</v>
      </c>
      <c r="BA102" s="1" t="s">
        <v>560</v>
      </c>
      <c r="BB102" s="1" t="s">
        <v>560</v>
      </c>
      <c r="BC102" s="1" t="s">
        <v>560</v>
      </c>
      <c r="BD102" s="1" t="s">
        <v>560</v>
      </c>
      <c r="BE102" s="1" t="s">
        <v>560</v>
      </c>
      <c r="BF102" s="1" t="s">
        <v>560</v>
      </c>
      <c r="BG102" s="1" t="s">
        <v>560</v>
      </c>
      <c r="BH102" s="1" t="s">
        <v>560</v>
      </c>
      <c r="BI102" s="1" t="s">
        <v>560</v>
      </c>
      <c r="BJ102" s="1" t="s">
        <v>560</v>
      </c>
      <c r="BK102" s="1" t="s">
        <v>560</v>
      </c>
      <c r="BL102" s="1" t="s">
        <v>560</v>
      </c>
      <c r="BM102" s="1" t="s">
        <v>560</v>
      </c>
      <c r="BN102" s="1" t="s">
        <v>560</v>
      </c>
      <c r="BO102" s="1" t="s">
        <v>560</v>
      </c>
      <c r="BP102" s="1" t="s">
        <v>560</v>
      </c>
      <c r="BQ102" s="1" t="s">
        <v>560</v>
      </c>
      <c r="BR102" s="1" t="s">
        <v>560</v>
      </c>
      <c r="BS102" s="1" t="s">
        <v>560</v>
      </c>
      <c r="BT102" s="1" t="s">
        <v>560</v>
      </c>
      <c r="BU102" s="1" t="s">
        <v>560</v>
      </c>
      <c r="BV102" s="1" t="s">
        <v>560</v>
      </c>
      <c r="BW102" s="1" t="s">
        <v>560</v>
      </c>
      <c r="BX102" s="1" t="s">
        <v>560</v>
      </c>
      <c r="BY102" s="1" t="s">
        <v>560</v>
      </c>
      <c r="BZ102" s="1" t="s">
        <v>560</v>
      </c>
      <c r="CA102" s="1" t="s">
        <v>560</v>
      </c>
      <c r="CB102" s="1" t="s">
        <v>560</v>
      </c>
      <c r="CC102" s="1" t="s">
        <v>560</v>
      </c>
      <c r="CD102" s="1" t="s">
        <v>560</v>
      </c>
      <c r="CE102" s="1" t="s">
        <v>560</v>
      </c>
      <c r="CF102" s="1" t="s">
        <v>560</v>
      </c>
      <c r="CG102" s="1" t="s">
        <v>560</v>
      </c>
      <c r="CH102" s="1" t="s">
        <v>560</v>
      </c>
      <c r="CI102" s="1" t="s">
        <v>560</v>
      </c>
      <c r="CJ102" s="1" t="s">
        <v>560</v>
      </c>
      <c r="CK102" s="1" t="s">
        <v>560</v>
      </c>
      <c r="CL102" s="1" t="s">
        <v>560</v>
      </c>
      <c r="CM102" s="1" t="s">
        <v>560</v>
      </c>
      <c r="CN102" s="1" t="s">
        <v>560</v>
      </c>
      <c r="CO102" s="1" t="s">
        <v>560</v>
      </c>
      <c r="CP102" s="1" t="s">
        <v>560</v>
      </c>
      <c r="CQ102" s="1" t="s">
        <v>560</v>
      </c>
      <c r="CR102" s="1" t="s">
        <v>560</v>
      </c>
      <c r="CS102" s="1" t="s">
        <v>560</v>
      </c>
      <c r="CT102" s="1" t="s">
        <v>560</v>
      </c>
      <c r="CU102" s="1" t="s">
        <v>560</v>
      </c>
      <c r="CV102" s="1" t="s">
        <v>560</v>
      </c>
      <c r="CW102" s="1" t="s">
        <v>560</v>
      </c>
      <c r="CX102" s="1" t="s">
        <v>560</v>
      </c>
      <c r="CY102" s="1" t="s">
        <v>560</v>
      </c>
      <c r="CZ102" s="1" t="s">
        <v>560</v>
      </c>
      <c r="DA102" s="1" t="s">
        <v>560</v>
      </c>
      <c r="DB102" s="1" t="s">
        <v>560</v>
      </c>
      <c r="DC102" s="1" t="s">
        <v>560</v>
      </c>
      <c r="DD102" s="1" t="s">
        <v>560</v>
      </c>
      <c r="DE102" s="1" t="s">
        <v>560</v>
      </c>
      <c r="DF102" s="1" t="s">
        <v>560</v>
      </c>
      <c r="DG102" s="1" t="s">
        <v>560</v>
      </c>
      <c r="DH102" s="1" t="s">
        <v>560</v>
      </c>
    </row>
    <row r="103" spans="1:112" ht="12.75">
      <c r="AA103" s="422"/>
    </row>
    <row r="104" spans="1:112" ht="12" customHeight="1">
      <c r="AA104" s="13" t="s">
        <v>560</v>
      </c>
      <c r="AB104" s="9" t="s">
        <v>560</v>
      </c>
      <c r="AC104" s="462" t="s">
        <v>592</v>
      </c>
      <c r="AD104" s="462"/>
      <c r="AE104" s="462"/>
      <c r="AF104" s="462"/>
      <c r="AG104" s="462"/>
      <c r="AH104" s="462"/>
      <c r="AI104" s="462"/>
      <c r="AJ104" s="462"/>
      <c r="AK104" s="462"/>
      <c r="AL104" s="462"/>
      <c r="AM104" s="462"/>
      <c r="AN104" s="462"/>
      <c r="AO104" s="462"/>
      <c r="AP104" s="463"/>
      <c r="AQ104" s="462" t="s">
        <v>576</v>
      </c>
      <c r="AR104" s="462"/>
      <c r="AS104" s="462"/>
      <c r="AT104" s="462"/>
      <c r="AU104" s="462"/>
      <c r="AV104" s="462"/>
      <c r="AW104" s="462"/>
      <c r="AX104" s="462"/>
      <c r="AY104" s="462"/>
      <c r="AZ104" s="462"/>
      <c r="BA104" s="462"/>
      <c r="BB104" s="462"/>
      <c r="BC104" s="462"/>
      <c r="BD104" s="463"/>
      <c r="BE104" s="462" t="s">
        <v>589</v>
      </c>
      <c r="BF104" s="462"/>
      <c r="BG104" s="462"/>
      <c r="BH104" s="462"/>
      <c r="BI104" s="462"/>
      <c r="BJ104" s="462"/>
      <c r="BK104" s="462"/>
      <c r="BL104" s="462"/>
      <c r="BM104" s="462"/>
      <c r="BN104" s="462"/>
      <c r="BO104" s="462"/>
      <c r="BP104" s="462"/>
      <c r="BQ104" s="462"/>
      <c r="BR104" s="463"/>
      <c r="BS104" s="462" t="s">
        <v>579</v>
      </c>
      <c r="BT104" s="462"/>
      <c r="BU104" s="462"/>
      <c r="BV104" s="462"/>
      <c r="BW104" s="462"/>
      <c r="BX104" s="462"/>
      <c r="BY104" s="462"/>
      <c r="BZ104" s="462"/>
      <c r="CA104" s="462"/>
      <c r="CB104" s="462"/>
      <c r="CC104" s="462"/>
      <c r="CD104" s="462"/>
      <c r="CE104" s="462"/>
      <c r="CF104" s="463"/>
      <c r="CG104" s="462" t="s">
        <v>581</v>
      </c>
      <c r="CH104" s="462"/>
      <c r="CI104" s="462"/>
      <c r="CJ104" s="462"/>
      <c r="CK104" s="462"/>
      <c r="CL104" s="462"/>
      <c r="CM104" s="462"/>
      <c r="CN104" s="462"/>
      <c r="CO104" s="462"/>
      <c r="CP104" s="462"/>
      <c r="CQ104" s="462"/>
      <c r="CR104" s="462"/>
      <c r="CS104" s="462"/>
      <c r="CT104" s="463"/>
      <c r="CU104" s="462" t="s">
        <v>583</v>
      </c>
      <c r="CV104" s="462"/>
      <c r="CW104" s="462"/>
      <c r="CX104" s="462"/>
      <c r="CY104" s="462"/>
      <c r="CZ104" s="462"/>
      <c r="DA104" s="462"/>
      <c r="DB104" s="462"/>
      <c r="DC104" s="462"/>
      <c r="DD104" s="462"/>
      <c r="DE104" s="462"/>
      <c r="DF104" s="462"/>
      <c r="DG104" s="462"/>
      <c r="DH104" s="463"/>
    </row>
    <row r="105" spans="1:112" ht="12" customHeight="1">
      <c r="AA105" s="5" t="s">
        <v>560</v>
      </c>
      <c r="AB105" s="1" t="s">
        <v>560</v>
      </c>
      <c r="AC105" s="465" t="s">
        <v>577</v>
      </c>
      <c r="AD105" s="465"/>
      <c r="AE105" s="465"/>
      <c r="AF105" s="465"/>
      <c r="AG105" s="465"/>
      <c r="AH105" s="465"/>
      <c r="AI105" s="465"/>
      <c r="AJ105" s="465"/>
      <c r="AK105" s="465"/>
      <c r="AL105" s="465"/>
      <c r="AM105" s="465"/>
      <c r="AN105" s="465"/>
      <c r="AO105" s="465"/>
      <c r="AP105" s="466"/>
      <c r="AQ105" s="465" t="s">
        <v>591</v>
      </c>
      <c r="AR105" s="465"/>
      <c r="AS105" s="465"/>
      <c r="AT105" s="465"/>
      <c r="AU105" s="465"/>
      <c r="AV105" s="465"/>
      <c r="AW105" s="465"/>
      <c r="AX105" s="465"/>
      <c r="AY105" s="465"/>
      <c r="AZ105" s="465"/>
      <c r="BA105" s="465"/>
      <c r="BB105" s="465"/>
      <c r="BC105" s="465"/>
      <c r="BD105" s="466"/>
      <c r="BE105" s="465" t="s">
        <v>580</v>
      </c>
      <c r="BF105" s="465"/>
      <c r="BG105" s="465"/>
      <c r="BH105" s="465"/>
      <c r="BI105" s="465"/>
      <c r="BJ105" s="465"/>
      <c r="BK105" s="465"/>
      <c r="BL105" s="465"/>
      <c r="BM105" s="465"/>
      <c r="BN105" s="465"/>
      <c r="BO105" s="465"/>
      <c r="BP105" s="465"/>
      <c r="BQ105" s="465"/>
      <c r="BR105" s="466"/>
      <c r="BS105" s="465" t="s">
        <v>582</v>
      </c>
      <c r="BT105" s="465"/>
      <c r="BU105" s="465"/>
      <c r="BV105" s="465"/>
      <c r="BW105" s="465"/>
      <c r="BX105" s="465"/>
      <c r="BY105" s="465"/>
      <c r="BZ105" s="465"/>
      <c r="CA105" s="465"/>
      <c r="CB105" s="465"/>
      <c r="CC105" s="465"/>
      <c r="CD105" s="465"/>
      <c r="CE105" s="465"/>
      <c r="CF105" s="466"/>
      <c r="CG105" s="465" t="s">
        <v>584</v>
      </c>
      <c r="CH105" s="465"/>
      <c r="CI105" s="465"/>
      <c r="CJ105" s="465"/>
      <c r="CK105" s="465"/>
      <c r="CL105" s="465"/>
      <c r="CM105" s="465"/>
      <c r="CN105" s="465"/>
      <c r="CO105" s="465"/>
      <c r="CP105" s="465"/>
      <c r="CQ105" s="465"/>
      <c r="CR105" s="465"/>
      <c r="CS105" s="465"/>
      <c r="CT105" s="466"/>
      <c r="CU105" s="465" t="s">
        <v>586</v>
      </c>
      <c r="CV105" s="465"/>
      <c r="CW105" s="465"/>
      <c r="CX105" s="465"/>
      <c r="CY105" s="465"/>
      <c r="CZ105" s="465"/>
      <c r="DA105" s="465"/>
      <c r="DB105" s="465"/>
      <c r="DC105" s="465"/>
      <c r="DD105" s="465"/>
      <c r="DE105" s="465"/>
      <c r="DF105" s="465"/>
      <c r="DG105" s="465"/>
      <c r="DH105" s="466"/>
    </row>
    <row r="106" spans="1:112" ht="12" customHeight="1">
      <c r="AA106" s="14" t="s">
        <v>560</v>
      </c>
      <c r="AB106" s="3" t="s">
        <v>560</v>
      </c>
      <c r="AC106" s="399" t="str">
        <f t="shared" ref="AC106:AN106" si="7">AC72</f>
        <v>Jul</v>
      </c>
      <c r="AD106" s="399" t="str">
        <f t="shared" si="7"/>
        <v>Aug</v>
      </c>
      <c r="AE106" s="399" t="str">
        <f t="shared" si="7"/>
        <v>Sep</v>
      </c>
      <c r="AF106" s="399" t="str">
        <f t="shared" si="7"/>
        <v>Oct</v>
      </c>
      <c r="AG106" s="399" t="str">
        <f t="shared" si="7"/>
        <v>Nov</v>
      </c>
      <c r="AH106" s="399" t="str">
        <f t="shared" si="7"/>
        <v>Dec</v>
      </c>
      <c r="AI106" s="399" t="str">
        <f t="shared" si="7"/>
        <v>Jan</v>
      </c>
      <c r="AJ106" s="399" t="str">
        <f t="shared" si="7"/>
        <v>Feb</v>
      </c>
      <c r="AK106" s="399" t="str">
        <f t="shared" si="7"/>
        <v>Mar</v>
      </c>
      <c r="AL106" s="399" t="str">
        <f t="shared" si="7"/>
        <v>Apr</v>
      </c>
      <c r="AM106" s="399" t="str">
        <f t="shared" si="7"/>
        <v>May</v>
      </c>
      <c r="AN106" s="399" t="str">
        <f t="shared" si="7"/>
        <v>Jun</v>
      </c>
      <c r="AO106" s="399" t="s">
        <v>674</v>
      </c>
      <c r="AP106" s="423" t="s">
        <v>675</v>
      </c>
      <c r="AQ106" s="399" t="str">
        <f t="shared" ref="AQ106:BB106" si="8">AQ72</f>
        <v>Jul</v>
      </c>
      <c r="AR106" s="399" t="str">
        <f t="shared" si="8"/>
        <v>Aug</v>
      </c>
      <c r="AS106" s="399" t="str">
        <f t="shared" si="8"/>
        <v>Sep</v>
      </c>
      <c r="AT106" s="399" t="str">
        <f t="shared" si="8"/>
        <v>Oct</v>
      </c>
      <c r="AU106" s="399" t="str">
        <f t="shared" si="8"/>
        <v>Nov</v>
      </c>
      <c r="AV106" s="399" t="str">
        <f t="shared" si="8"/>
        <v>Dec</v>
      </c>
      <c r="AW106" s="399" t="str">
        <f t="shared" si="8"/>
        <v>Jan</v>
      </c>
      <c r="AX106" s="399" t="str">
        <f t="shared" si="8"/>
        <v>Feb</v>
      </c>
      <c r="AY106" s="399" t="str">
        <f t="shared" si="8"/>
        <v>Mar</v>
      </c>
      <c r="AZ106" s="399" t="str">
        <f t="shared" si="8"/>
        <v>Apr</v>
      </c>
      <c r="BA106" s="399" t="str">
        <f t="shared" si="8"/>
        <v>May</v>
      </c>
      <c r="BB106" s="399" t="str">
        <f t="shared" si="8"/>
        <v>Jun</v>
      </c>
      <c r="BC106" s="399" t="s">
        <v>674</v>
      </c>
      <c r="BD106" s="423" t="s">
        <v>675</v>
      </c>
      <c r="BE106" s="399" t="str">
        <f t="shared" ref="BE106:BP106" si="9">BE72</f>
        <v>Jul</v>
      </c>
      <c r="BF106" s="399" t="str">
        <f t="shared" si="9"/>
        <v>Aug</v>
      </c>
      <c r="BG106" s="399" t="str">
        <f t="shared" si="9"/>
        <v>Sep</v>
      </c>
      <c r="BH106" s="399" t="str">
        <f t="shared" si="9"/>
        <v>Oct</v>
      </c>
      <c r="BI106" s="399" t="str">
        <f t="shared" si="9"/>
        <v>Nov</v>
      </c>
      <c r="BJ106" s="399" t="str">
        <f t="shared" si="9"/>
        <v>Dec</v>
      </c>
      <c r="BK106" s="399" t="str">
        <f t="shared" si="9"/>
        <v>Jan</v>
      </c>
      <c r="BL106" s="399" t="str">
        <f t="shared" si="9"/>
        <v>Feb</v>
      </c>
      <c r="BM106" s="399" t="str">
        <f t="shared" si="9"/>
        <v>Mar</v>
      </c>
      <c r="BN106" s="399" t="str">
        <f t="shared" si="9"/>
        <v>Apr</v>
      </c>
      <c r="BO106" s="399" t="str">
        <f t="shared" si="9"/>
        <v>May</v>
      </c>
      <c r="BP106" s="399" t="str">
        <f t="shared" si="9"/>
        <v>Jun</v>
      </c>
      <c r="BQ106" s="399" t="s">
        <v>674</v>
      </c>
      <c r="BR106" s="423" t="s">
        <v>675</v>
      </c>
      <c r="BS106" s="399" t="str">
        <f t="shared" ref="BS106:CD106" si="10">BS72</f>
        <v>Jul</v>
      </c>
      <c r="BT106" s="399" t="str">
        <f t="shared" si="10"/>
        <v>Aug</v>
      </c>
      <c r="BU106" s="399" t="str">
        <f t="shared" si="10"/>
        <v>Sep</v>
      </c>
      <c r="BV106" s="399" t="str">
        <f t="shared" si="10"/>
        <v>Oct</v>
      </c>
      <c r="BW106" s="399" t="str">
        <f t="shared" si="10"/>
        <v>Nov</v>
      </c>
      <c r="BX106" s="399" t="str">
        <f t="shared" si="10"/>
        <v>Dec</v>
      </c>
      <c r="BY106" s="399" t="str">
        <f t="shared" si="10"/>
        <v>Jan</v>
      </c>
      <c r="BZ106" s="399" t="str">
        <f t="shared" si="10"/>
        <v>Feb</v>
      </c>
      <c r="CA106" s="399" t="str">
        <f t="shared" si="10"/>
        <v>Mar</v>
      </c>
      <c r="CB106" s="399" t="str">
        <f t="shared" si="10"/>
        <v>Apr</v>
      </c>
      <c r="CC106" s="399" t="str">
        <f t="shared" si="10"/>
        <v>May</v>
      </c>
      <c r="CD106" s="399" t="str">
        <f t="shared" si="10"/>
        <v>Jun</v>
      </c>
      <c r="CE106" s="399" t="s">
        <v>674</v>
      </c>
      <c r="CF106" s="423" t="s">
        <v>675</v>
      </c>
      <c r="CG106" s="399" t="str">
        <f t="shared" ref="CG106:CR106" si="11">CG72</f>
        <v>Jul</v>
      </c>
      <c r="CH106" s="399" t="str">
        <f t="shared" si="11"/>
        <v>Aug</v>
      </c>
      <c r="CI106" s="399" t="str">
        <f t="shared" si="11"/>
        <v>Sep</v>
      </c>
      <c r="CJ106" s="399" t="str">
        <f t="shared" si="11"/>
        <v>Oct</v>
      </c>
      <c r="CK106" s="399" t="str">
        <f t="shared" si="11"/>
        <v>Nov</v>
      </c>
      <c r="CL106" s="399" t="str">
        <f t="shared" si="11"/>
        <v>Dec</v>
      </c>
      <c r="CM106" s="399" t="str">
        <f t="shared" si="11"/>
        <v>Jan</v>
      </c>
      <c r="CN106" s="399" t="str">
        <f t="shared" si="11"/>
        <v>Feb</v>
      </c>
      <c r="CO106" s="399" t="str">
        <f t="shared" si="11"/>
        <v>Mar</v>
      </c>
      <c r="CP106" s="399" t="str">
        <f t="shared" si="11"/>
        <v>Apr</v>
      </c>
      <c r="CQ106" s="399" t="str">
        <f t="shared" si="11"/>
        <v>May</v>
      </c>
      <c r="CR106" s="399" t="str">
        <f t="shared" si="11"/>
        <v>Jun</v>
      </c>
      <c r="CS106" s="399" t="s">
        <v>674</v>
      </c>
      <c r="CT106" s="423" t="s">
        <v>675</v>
      </c>
      <c r="CU106" s="399" t="str">
        <f t="shared" ref="CU106:DF106" si="12">CU72</f>
        <v>Jul</v>
      </c>
      <c r="CV106" s="399" t="str">
        <f t="shared" si="12"/>
        <v>Aug</v>
      </c>
      <c r="CW106" s="399" t="str">
        <f t="shared" si="12"/>
        <v>Sep</v>
      </c>
      <c r="CX106" s="399" t="str">
        <f t="shared" si="12"/>
        <v>Oct</v>
      </c>
      <c r="CY106" s="399" t="str">
        <f t="shared" si="12"/>
        <v>Nov</v>
      </c>
      <c r="CZ106" s="399" t="str">
        <f t="shared" si="12"/>
        <v>Dec</v>
      </c>
      <c r="DA106" s="399" t="str">
        <f t="shared" si="12"/>
        <v>Jan</v>
      </c>
      <c r="DB106" s="399" t="str">
        <f t="shared" si="12"/>
        <v>Feb</v>
      </c>
      <c r="DC106" s="399" t="str">
        <f t="shared" si="12"/>
        <v>Mar</v>
      </c>
      <c r="DD106" s="399" t="str">
        <f t="shared" si="12"/>
        <v>Apr</v>
      </c>
      <c r="DE106" s="399" t="str">
        <f t="shared" si="12"/>
        <v>May</v>
      </c>
      <c r="DF106" s="399" t="str">
        <f t="shared" si="12"/>
        <v>Jun</v>
      </c>
      <c r="DG106" s="399" t="s">
        <v>674</v>
      </c>
      <c r="DH106" s="423" t="s">
        <v>675</v>
      </c>
    </row>
    <row r="107" spans="1:112" ht="12" customHeight="1">
      <c r="V107" s="416" t="s">
        <v>676</v>
      </c>
      <c r="AA107" s="14" t="s">
        <v>560</v>
      </c>
      <c r="AB107" s="3" t="s">
        <v>560</v>
      </c>
      <c r="AC107" s="424" t="s">
        <v>621</v>
      </c>
      <c r="AD107" s="424" t="s">
        <v>621</v>
      </c>
      <c r="AE107" s="424" t="s">
        <v>621</v>
      </c>
      <c r="AF107" s="424" t="s">
        <v>621</v>
      </c>
      <c r="AG107" s="424" t="s">
        <v>621</v>
      </c>
      <c r="AH107" s="424" t="s">
        <v>621</v>
      </c>
      <c r="AI107" s="424" t="s">
        <v>674</v>
      </c>
      <c r="AJ107" s="424" t="s">
        <v>674</v>
      </c>
      <c r="AK107" s="424" t="s">
        <v>674</v>
      </c>
      <c r="AL107" s="424" t="s">
        <v>674</v>
      </c>
      <c r="AM107" s="424" t="s">
        <v>674</v>
      </c>
      <c r="AN107" s="424" t="s">
        <v>674</v>
      </c>
      <c r="AO107" s="16"/>
      <c r="AP107" s="10" t="s">
        <v>677</v>
      </c>
      <c r="AQ107" s="424" t="s">
        <v>674</v>
      </c>
      <c r="AR107" s="424" t="s">
        <v>674</v>
      </c>
      <c r="AS107" s="424" t="s">
        <v>674</v>
      </c>
      <c r="AT107" s="424" t="s">
        <v>674</v>
      </c>
      <c r="AU107" s="424" t="s">
        <v>674</v>
      </c>
      <c r="AV107" s="424" t="s">
        <v>674</v>
      </c>
      <c r="AW107" s="424" t="s">
        <v>674</v>
      </c>
      <c r="AX107" s="424" t="s">
        <v>674</v>
      </c>
      <c r="AY107" s="424" t="s">
        <v>674</v>
      </c>
      <c r="AZ107" s="424" t="s">
        <v>674</v>
      </c>
      <c r="BA107" s="424" t="s">
        <v>674</v>
      </c>
      <c r="BB107" s="424" t="s">
        <v>674</v>
      </c>
      <c r="BC107" s="16"/>
      <c r="BD107" s="10" t="s">
        <v>677</v>
      </c>
      <c r="BE107" s="424" t="s">
        <v>674</v>
      </c>
      <c r="BF107" s="424" t="s">
        <v>674</v>
      </c>
      <c r="BG107" s="424" t="s">
        <v>674</v>
      </c>
      <c r="BH107" s="424" t="s">
        <v>674</v>
      </c>
      <c r="BI107" s="424" t="s">
        <v>674</v>
      </c>
      <c r="BJ107" s="424" t="s">
        <v>674</v>
      </c>
      <c r="BK107" s="424" t="s">
        <v>674</v>
      </c>
      <c r="BL107" s="424" t="s">
        <v>674</v>
      </c>
      <c r="BM107" s="424" t="s">
        <v>674</v>
      </c>
      <c r="BN107" s="424" t="s">
        <v>674</v>
      </c>
      <c r="BO107" s="424" t="s">
        <v>674</v>
      </c>
      <c r="BP107" s="424" t="s">
        <v>674</v>
      </c>
      <c r="BQ107" s="16"/>
      <c r="BR107" s="10" t="s">
        <v>677</v>
      </c>
      <c r="BS107" s="424" t="s">
        <v>674</v>
      </c>
      <c r="BT107" s="424" t="s">
        <v>674</v>
      </c>
      <c r="BU107" s="424" t="s">
        <v>674</v>
      </c>
      <c r="BV107" s="424" t="s">
        <v>674</v>
      </c>
      <c r="BW107" s="424" t="s">
        <v>674</v>
      </c>
      <c r="BX107" s="424" t="s">
        <v>674</v>
      </c>
      <c r="BY107" s="424" t="s">
        <v>674</v>
      </c>
      <c r="BZ107" s="424" t="s">
        <v>674</v>
      </c>
      <c r="CA107" s="424" t="s">
        <v>674</v>
      </c>
      <c r="CB107" s="424" t="s">
        <v>674</v>
      </c>
      <c r="CC107" s="424" t="s">
        <v>674</v>
      </c>
      <c r="CD107" s="424" t="s">
        <v>674</v>
      </c>
      <c r="CE107" s="16"/>
      <c r="CF107" s="10" t="s">
        <v>677</v>
      </c>
      <c r="CG107" s="424" t="s">
        <v>674</v>
      </c>
      <c r="CH107" s="424" t="s">
        <v>674</v>
      </c>
      <c r="CI107" s="424" t="s">
        <v>674</v>
      </c>
      <c r="CJ107" s="424" t="s">
        <v>674</v>
      </c>
      <c r="CK107" s="424" t="s">
        <v>674</v>
      </c>
      <c r="CL107" s="424" t="s">
        <v>674</v>
      </c>
      <c r="CM107" s="424" t="s">
        <v>674</v>
      </c>
      <c r="CN107" s="424" t="s">
        <v>674</v>
      </c>
      <c r="CO107" s="424" t="s">
        <v>674</v>
      </c>
      <c r="CP107" s="424" t="s">
        <v>674</v>
      </c>
      <c r="CQ107" s="424" t="s">
        <v>674</v>
      </c>
      <c r="CR107" s="424" t="s">
        <v>674</v>
      </c>
      <c r="CS107" s="16"/>
      <c r="CT107" s="10" t="s">
        <v>677</v>
      </c>
      <c r="CU107" s="424" t="s">
        <v>674</v>
      </c>
      <c r="CV107" s="424" t="s">
        <v>674</v>
      </c>
      <c r="CW107" s="424" t="s">
        <v>674</v>
      </c>
      <c r="CX107" s="424" t="s">
        <v>674</v>
      </c>
      <c r="CY107" s="424" t="s">
        <v>674</v>
      </c>
      <c r="CZ107" s="424" t="s">
        <v>674</v>
      </c>
      <c r="DA107" s="424" t="s">
        <v>674</v>
      </c>
      <c r="DB107" s="424" t="s">
        <v>674</v>
      </c>
      <c r="DC107" s="424" t="s">
        <v>674</v>
      </c>
      <c r="DD107" s="424" t="s">
        <v>674</v>
      </c>
      <c r="DE107" s="424" t="s">
        <v>674</v>
      </c>
      <c r="DF107" s="424" t="s">
        <v>674</v>
      </c>
      <c r="DG107" s="16"/>
      <c r="DH107" s="10" t="s">
        <v>677</v>
      </c>
    </row>
    <row r="108" spans="1:112" ht="12" customHeight="1">
      <c r="AA108" s="14" t="s">
        <v>560</v>
      </c>
      <c r="AB108" s="3" t="s">
        <v>560</v>
      </c>
      <c r="AO108" s="3" t="s">
        <v>560</v>
      </c>
      <c r="AP108" s="11" t="s">
        <v>560</v>
      </c>
      <c r="AQ108" s="420"/>
      <c r="AR108" s="420"/>
      <c r="AS108" s="420"/>
      <c r="AT108" s="420"/>
      <c r="AU108" s="420"/>
      <c r="AV108" s="420"/>
      <c r="AW108" s="420"/>
      <c r="AX108" s="420"/>
      <c r="AY108" s="420"/>
      <c r="AZ108" s="420"/>
      <c r="BA108" s="420"/>
      <c r="BB108" s="420"/>
      <c r="BC108" s="3"/>
      <c r="BD108" s="11"/>
      <c r="BE108" s="420"/>
      <c r="BF108" s="420"/>
      <c r="BG108" s="420"/>
      <c r="BH108" s="420"/>
      <c r="BI108" s="420"/>
      <c r="BJ108" s="420"/>
      <c r="BK108" s="420"/>
      <c r="BL108" s="420"/>
      <c r="BM108" s="420"/>
      <c r="BN108" s="420"/>
      <c r="BO108" s="420"/>
      <c r="BP108" s="420"/>
      <c r="BQ108" s="3"/>
      <c r="BR108" s="11"/>
      <c r="BS108" s="420"/>
      <c r="BT108" s="420"/>
      <c r="BU108" s="420"/>
      <c r="BV108" s="420"/>
      <c r="BW108" s="420"/>
      <c r="BX108" s="420"/>
      <c r="BY108" s="420"/>
      <c r="BZ108" s="420"/>
      <c r="CA108" s="420"/>
      <c r="CB108" s="420"/>
      <c r="CC108" s="420"/>
      <c r="CD108" s="420"/>
      <c r="CE108" s="3"/>
      <c r="CF108" s="11"/>
      <c r="CG108" s="420"/>
      <c r="CH108" s="420"/>
      <c r="CI108" s="420"/>
      <c r="CJ108" s="420"/>
      <c r="CK108" s="420"/>
      <c r="CL108" s="420"/>
      <c r="CM108" s="420"/>
      <c r="CN108" s="420"/>
      <c r="CO108" s="420"/>
      <c r="CP108" s="420"/>
      <c r="CQ108" s="420"/>
      <c r="CR108" s="420"/>
      <c r="CS108" s="3"/>
      <c r="CT108" s="11"/>
      <c r="CU108" s="420"/>
      <c r="CV108" s="420"/>
      <c r="CW108" s="420"/>
      <c r="CX108" s="420"/>
      <c r="CY108" s="420"/>
      <c r="CZ108" s="420"/>
      <c r="DA108" s="420"/>
      <c r="DB108" s="420"/>
      <c r="DC108" s="420"/>
      <c r="DD108" s="420"/>
      <c r="DE108" s="420"/>
      <c r="DF108" s="420"/>
      <c r="DG108" s="3"/>
      <c r="DH108" s="11"/>
    </row>
    <row r="109" spans="1:112" ht="12" customHeight="1">
      <c r="S109" s="411" t="s">
        <v>678</v>
      </c>
      <c r="AA109" s="425" t="s">
        <v>679</v>
      </c>
      <c r="AB109" s="3"/>
      <c r="AC109" s="426">
        <v>68869.2</v>
      </c>
      <c r="AD109" s="427">
        <f>AC432</f>
        <v>51144.37999999999</v>
      </c>
      <c r="AE109" s="427">
        <f t="shared" ref="AE109:AN109" si="13">AD432</f>
        <v>24678.869999999992</v>
      </c>
      <c r="AF109" s="427">
        <f t="shared" si="13"/>
        <v>41122.069999999992</v>
      </c>
      <c r="AG109" s="427">
        <f t="shared" si="13"/>
        <v>21558.269999999993</v>
      </c>
      <c r="AH109" s="427">
        <f t="shared" si="13"/>
        <v>89327.75999999998</v>
      </c>
      <c r="AI109" s="427">
        <f t="shared" si="13"/>
        <v>67378.279999999984</v>
      </c>
      <c r="AJ109" s="427">
        <f t="shared" si="13"/>
        <v>55607.304999999986</v>
      </c>
      <c r="AK109" s="427">
        <f t="shared" si="13"/>
        <v>42176.679999999978</v>
      </c>
      <c r="AL109" s="427">
        <f t="shared" si="13"/>
        <v>43041.054999999971</v>
      </c>
      <c r="AM109" s="427">
        <f t="shared" si="13"/>
        <v>20284.429999999971</v>
      </c>
      <c r="AN109" s="427">
        <f t="shared" si="13"/>
        <v>55800.254999999968</v>
      </c>
      <c r="AO109" s="427" t="s">
        <v>560</v>
      </c>
      <c r="AP109" s="428" t="s">
        <v>560</v>
      </c>
      <c r="AQ109" s="427">
        <f>AN432</f>
        <v>42537.079999999965</v>
      </c>
      <c r="AR109" s="427">
        <f>AQ432</f>
        <v>63020.63266359955</v>
      </c>
      <c r="AS109" s="427">
        <f t="shared" ref="AS109:BB109" si="14">AR432</f>
        <v>162285.65747861564</v>
      </c>
      <c r="AT109" s="427">
        <f t="shared" si="14"/>
        <v>65431.145118889428</v>
      </c>
      <c r="AU109" s="427">
        <f t="shared" si="14"/>
        <v>34972.03335620444</v>
      </c>
      <c r="AV109" s="427">
        <f t="shared" si="14"/>
        <v>256990.43390731915</v>
      </c>
      <c r="AW109" s="427">
        <f t="shared" si="14"/>
        <v>159249.09692766657</v>
      </c>
      <c r="AX109" s="427">
        <f t="shared" si="14"/>
        <v>61449.952374319095</v>
      </c>
      <c r="AY109" s="427">
        <f t="shared" si="14"/>
        <v>230968.33934897254</v>
      </c>
      <c r="AZ109" s="427">
        <f t="shared" si="14"/>
        <v>135422.79819862597</v>
      </c>
      <c r="BA109" s="427">
        <f t="shared" si="14"/>
        <v>48394.854502532675</v>
      </c>
      <c r="BB109" s="427">
        <f t="shared" si="14"/>
        <v>228106.48353920225</v>
      </c>
      <c r="BC109" s="427" t="s">
        <v>560</v>
      </c>
      <c r="BD109" s="428" t="s">
        <v>560</v>
      </c>
      <c r="BE109" s="427">
        <f>BB432</f>
        <v>171670.82615532016</v>
      </c>
      <c r="BF109" s="427">
        <f>BE432</f>
        <v>22443.899003135914</v>
      </c>
      <c r="BG109" s="427">
        <f t="shared" ref="BG109:BP109" si="15">BF432</f>
        <v>119583.76022778937</v>
      </c>
      <c r="BH109" s="427">
        <f t="shared" si="15"/>
        <v>-5345.2381959753548</v>
      </c>
      <c r="BI109" s="427">
        <f t="shared" si="15"/>
        <v>-133896.92411974008</v>
      </c>
      <c r="BJ109" s="427">
        <f t="shared" si="15"/>
        <v>285838.08936274523</v>
      </c>
      <c r="BK109" s="427">
        <f t="shared" si="15"/>
        <v>157335.90343898052</v>
      </c>
      <c r="BL109" s="427">
        <f t="shared" si="15"/>
        <v>27368.717515215802</v>
      </c>
      <c r="BM109" s="427">
        <f t="shared" si="15"/>
        <v>307469.24849770108</v>
      </c>
      <c r="BN109" s="427">
        <f t="shared" si="15"/>
        <v>177752.06257393636</v>
      </c>
      <c r="BO109" s="427">
        <f t="shared" si="15"/>
        <v>47784.876650171645</v>
      </c>
      <c r="BP109" s="427">
        <f t="shared" si="15"/>
        <v>327885.40763265692</v>
      </c>
      <c r="BQ109" s="427" t="s">
        <v>560</v>
      </c>
      <c r="BR109" s="428" t="s">
        <v>560</v>
      </c>
      <c r="BS109" s="427">
        <f>BP432</f>
        <v>222801.48420889219</v>
      </c>
      <c r="BT109" s="427">
        <f>BS432</f>
        <v>52345.520215357246</v>
      </c>
      <c r="BU109" s="427">
        <f t="shared" ref="BU109:CD109" si="16">BT432</f>
        <v>259508.15849112338</v>
      </c>
      <c r="BV109" s="427">
        <f t="shared" si="16"/>
        <v>82571.495971507538</v>
      </c>
      <c r="BW109" s="427">
        <f t="shared" si="16"/>
        <v>-96180.339464774966</v>
      </c>
      <c r="BX109" s="427">
        <f t="shared" si="16"/>
        <v>46583.674841442495</v>
      </c>
      <c r="BY109" s="427">
        <f t="shared" si="16"/>
        <v>55469.210605159962</v>
      </c>
      <c r="BZ109" s="427">
        <f t="shared" si="16"/>
        <v>62484.74636887743</v>
      </c>
      <c r="CA109" s="427">
        <f t="shared" si="16"/>
        <v>62440.888525094888</v>
      </c>
      <c r="CB109" s="427">
        <f t="shared" si="16"/>
        <v>69706.424288812355</v>
      </c>
      <c r="CC109" s="427">
        <f t="shared" si="16"/>
        <v>76721.960052529816</v>
      </c>
      <c r="CD109" s="427">
        <f t="shared" si="16"/>
        <v>76678.102208747267</v>
      </c>
      <c r="CE109" s="427" t="s">
        <v>560</v>
      </c>
      <c r="CF109" s="428" t="s">
        <v>560</v>
      </c>
      <c r="CG109" s="427">
        <f>CD432</f>
        <v>116258.70047246473</v>
      </c>
      <c r="CH109" s="427">
        <f>CG432</f>
        <v>245.91153401875636</v>
      </c>
      <c r="CI109" s="427">
        <f t="shared" ref="CI109:CR109" si="17">CH432</f>
        <v>40510.756457617274</v>
      </c>
      <c r="CJ109" s="427">
        <f t="shared" si="17"/>
        <v>9813.661596028287</v>
      </c>
      <c r="CK109" s="427">
        <f t="shared" si="17"/>
        <v>-23040.326690039874</v>
      </c>
      <c r="CL109" s="427">
        <f t="shared" si="17"/>
        <v>125594.71429832945</v>
      </c>
      <c r="CM109" s="427">
        <f t="shared" si="17"/>
        <v>139468.85254326128</v>
      </c>
      <c r="CN109" s="427">
        <f t="shared" si="17"/>
        <v>151067.9907881931</v>
      </c>
      <c r="CO109" s="427">
        <f t="shared" si="17"/>
        <v>153666.40218356243</v>
      </c>
      <c r="CP109" s="427">
        <f t="shared" si="17"/>
        <v>165515.54042849425</v>
      </c>
      <c r="CQ109" s="427">
        <f t="shared" si="17"/>
        <v>177114.67867342607</v>
      </c>
      <c r="CR109" s="427">
        <f t="shared" si="17"/>
        <v>179713.0900687954</v>
      </c>
      <c r="CS109" s="427" t="s">
        <v>560</v>
      </c>
      <c r="CT109" s="428" t="s">
        <v>560</v>
      </c>
      <c r="CU109" s="427">
        <f>CR432</f>
        <v>232090.63231372723</v>
      </c>
      <c r="CV109" s="427">
        <f>CU432</f>
        <v>105345.4703941378</v>
      </c>
      <c r="CW109" s="427">
        <f t="shared" ref="CW109:DF109" si="18">CV432</f>
        <v>176787.93853004684</v>
      </c>
      <c r="CX109" s="427">
        <f t="shared" si="18"/>
        <v>158921.13365642034</v>
      </c>
      <c r="CY109" s="427">
        <f t="shared" si="18"/>
        <v>138539.16070401785</v>
      </c>
      <c r="CZ109" s="427">
        <f t="shared" si="18"/>
        <v>300169.86433423089</v>
      </c>
      <c r="DA109" s="427">
        <f t="shared" si="18"/>
        <v>326175.5954434484</v>
      </c>
      <c r="DB109" s="427">
        <f t="shared" si="18"/>
        <v>349501.32655266591</v>
      </c>
      <c r="DC109" s="427">
        <f t="shared" si="18"/>
        <v>361810.16799801891</v>
      </c>
      <c r="DD109" s="427">
        <f t="shared" si="18"/>
        <v>385385.89910723642</v>
      </c>
      <c r="DE109" s="427">
        <f t="shared" si="18"/>
        <v>408711.63021645392</v>
      </c>
      <c r="DF109" s="427">
        <f t="shared" si="18"/>
        <v>421020.47166180692</v>
      </c>
      <c r="DG109" s="427" t="s">
        <v>560</v>
      </c>
      <c r="DH109" s="428" t="s">
        <v>560</v>
      </c>
    </row>
    <row r="110" spans="1:112" ht="12" customHeight="1">
      <c r="AA110" s="14" t="s">
        <v>560</v>
      </c>
      <c r="AB110" s="3" t="s">
        <v>560</v>
      </c>
      <c r="AC110" s="429" t="s">
        <v>560</v>
      </c>
      <c r="AD110" s="429" t="s">
        <v>560</v>
      </c>
      <c r="AE110" s="429" t="s">
        <v>560</v>
      </c>
      <c r="AF110" s="429" t="s">
        <v>560</v>
      </c>
      <c r="AG110" s="429" t="s">
        <v>560</v>
      </c>
      <c r="AH110" s="429" t="s">
        <v>560</v>
      </c>
      <c r="AI110" s="429" t="s">
        <v>560</v>
      </c>
      <c r="AJ110" s="429" t="s">
        <v>560</v>
      </c>
      <c r="AK110" s="429" t="s">
        <v>560</v>
      </c>
      <c r="AL110" s="429" t="s">
        <v>560</v>
      </c>
      <c r="AM110" s="429" t="s">
        <v>560</v>
      </c>
      <c r="AN110" s="429" t="s">
        <v>560</v>
      </c>
      <c r="AO110" s="429" t="s">
        <v>560</v>
      </c>
      <c r="AP110" s="430" t="s">
        <v>560</v>
      </c>
      <c r="AQ110" s="429" t="s">
        <v>560</v>
      </c>
      <c r="AR110" s="429" t="s">
        <v>560</v>
      </c>
      <c r="AS110" s="429" t="s">
        <v>560</v>
      </c>
      <c r="AT110" s="429" t="s">
        <v>560</v>
      </c>
      <c r="AU110" s="429" t="s">
        <v>560</v>
      </c>
      <c r="AV110" s="429" t="s">
        <v>560</v>
      </c>
      <c r="AW110" s="429" t="s">
        <v>560</v>
      </c>
      <c r="AX110" s="429" t="s">
        <v>560</v>
      </c>
      <c r="AY110" s="429" t="s">
        <v>560</v>
      </c>
      <c r="AZ110" s="429" t="s">
        <v>560</v>
      </c>
      <c r="BA110" s="429" t="s">
        <v>560</v>
      </c>
      <c r="BB110" s="429" t="s">
        <v>560</v>
      </c>
      <c r="BC110" s="429" t="s">
        <v>560</v>
      </c>
      <c r="BD110" s="430" t="s">
        <v>560</v>
      </c>
      <c r="BE110" s="429" t="s">
        <v>560</v>
      </c>
      <c r="BF110" s="429" t="s">
        <v>560</v>
      </c>
      <c r="BG110" s="429" t="s">
        <v>560</v>
      </c>
      <c r="BH110" s="429" t="s">
        <v>560</v>
      </c>
      <c r="BI110" s="429" t="s">
        <v>560</v>
      </c>
      <c r="BJ110" s="429" t="s">
        <v>560</v>
      </c>
      <c r="BK110" s="429" t="s">
        <v>560</v>
      </c>
      <c r="BL110" s="429" t="s">
        <v>560</v>
      </c>
      <c r="BM110" s="429" t="s">
        <v>560</v>
      </c>
      <c r="BN110" s="429" t="s">
        <v>560</v>
      </c>
      <c r="BO110" s="429" t="s">
        <v>560</v>
      </c>
      <c r="BP110" s="429" t="s">
        <v>560</v>
      </c>
      <c r="BQ110" s="429" t="s">
        <v>560</v>
      </c>
      <c r="BR110" s="430" t="s">
        <v>560</v>
      </c>
      <c r="BS110" s="429" t="s">
        <v>560</v>
      </c>
      <c r="BT110" s="429" t="s">
        <v>560</v>
      </c>
      <c r="BU110" s="429" t="s">
        <v>560</v>
      </c>
      <c r="BV110" s="429" t="s">
        <v>560</v>
      </c>
      <c r="BW110" s="429" t="s">
        <v>560</v>
      </c>
      <c r="BX110" s="429" t="s">
        <v>560</v>
      </c>
      <c r="BY110" s="429" t="s">
        <v>560</v>
      </c>
      <c r="BZ110" s="429" t="s">
        <v>560</v>
      </c>
      <c r="CA110" s="429" t="s">
        <v>560</v>
      </c>
      <c r="CB110" s="429" t="s">
        <v>560</v>
      </c>
      <c r="CC110" s="429" t="s">
        <v>560</v>
      </c>
      <c r="CD110" s="429" t="s">
        <v>560</v>
      </c>
      <c r="CE110" s="429" t="s">
        <v>560</v>
      </c>
      <c r="CF110" s="430" t="s">
        <v>560</v>
      </c>
      <c r="CG110" s="429" t="s">
        <v>560</v>
      </c>
      <c r="CH110" s="429" t="s">
        <v>560</v>
      </c>
      <c r="CI110" s="429" t="s">
        <v>560</v>
      </c>
      <c r="CJ110" s="429" t="s">
        <v>560</v>
      </c>
      <c r="CK110" s="429" t="s">
        <v>560</v>
      </c>
      <c r="CL110" s="429" t="s">
        <v>560</v>
      </c>
      <c r="CM110" s="429" t="s">
        <v>560</v>
      </c>
      <c r="CN110" s="429" t="s">
        <v>560</v>
      </c>
      <c r="CO110" s="429" t="s">
        <v>560</v>
      </c>
      <c r="CP110" s="429" t="s">
        <v>560</v>
      </c>
      <c r="CQ110" s="429" t="s">
        <v>560</v>
      </c>
      <c r="CR110" s="429" t="s">
        <v>560</v>
      </c>
      <c r="CS110" s="429" t="s">
        <v>560</v>
      </c>
      <c r="CT110" s="430" t="s">
        <v>560</v>
      </c>
      <c r="CU110" s="429" t="s">
        <v>560</v>
      </c>
      <c r="CV110" s="429" t="s">
        <v>560</v>
      </c>
      <c r="CW110" s="429" t="s">
        <v>560</v>
      </c>
      <c r="CX110" s="429" t="s">
        <v>560</v>
      </c>
      <c r="CY110" s="429" t="s">
        <v>560</v>
      </c>
      <c r="CZ110" s="429" t="s">
        <v>560</v>
      </c>
      <c r="DA110" s="429" t="s">
        <v>560</v>
      </c>
      <c r="DB110" s="429" t="s">
        <v>560</v>
      </c>
      <c r="DC110" s="429" t="s">
        <v>560</v>
      </c>
      <c r="DD110" s="429" t="s">
        <v>560</v>
      </c>
      <c r="DE110" s="429" t="s">
        <v>560</v>
      </c>
      <c r="DF110" s="429" t="s">
        <v>560</v>
      </c>
      <c r="DG110" s="429" t="s">
        <v>560</v>
      </c>
      <c r="DH110" s="430" t="s">
        <v>560</v>
      </c>
    </row>
    <row r="111" spans="1:112" ht="12" customHeight="1">
      <c r="AA111" s="431" t="s">
        <v>23</v>
      </c>
      <c r="AC111" s="4" t="s">
        <v>560</v>
      </c>
      <c r="AD111" s="4" t="s">
        <v>560</v>
      </c>
      <c r="AE111" s="4" t="s">
        <v>560</v>
      </c>
      <c r="AF111" s="4" t="s">
        <v>560</v>
      </c>
      <c r="AG111" s="4" t="s">
        <v>560</v>
      </c>
      <c r="AH111" s="4" t="s">
        <v>560</v>
      </c>
      <c r="AI111" s="4" t="s">
        <v>560</v>
      </c>
      <c r="AJ111" s="4" t="s">
        <v>560</v>
      </c>
      <c r="AK111" s="4" t="s">
        <v>560</v>
      </c>
      <c r="AL111" s="4" t="s">
        <v>560</v>
      </c>
      <c r="AM111" s="4" t="s">
        <v>560</v>
      </c>
      <c r="AN111" s="4" t="s">
        <v>560</v>
      </c>
      <c r="AO111" s="4" t="s">
        <v>560</v>
      </c>
      <c r="AP111" s="12" t="s">
        <v>560</v>
      </c>
      <c r="AQ111" s="4" t="s">
        <v>560</v>
      </c>
      <c r="AR111" s="4" t="s">
        <v>560</v>
      </c>
      <c r="AS111" s="4" t="s">
        <v>560</v>
      </c>
      <c r="AT111" s="4" t="s">
        <v>560</v>
      </c>
      <c r="AU111" s="4" t="s">
        <v>560</v>
      </c>
      <c r="AV111" s="4" t="s">
        <v>560</v>
      </c>
      <c r="AW111" s="4" t="s">
        <v>560</v>
      </c>
      <c r="AX111" s="4" t="s">
        <v>560</v>
      </c>
      <c r="AY111" s="4" t="s">
        <v>560</v>
      </c>
      <c r="AZ111" s="4" t="s">
        <v>560</v>
      </c>
      <c r="BA111" s="4" t="s">
        <v>560</v>
      </c>
      <c r="BB111" s="4" t="s">
        <v>560</v>
      </c>
      <c r="BC111" s="4" t="s">
        <v>560</v>
      </c>
      <c r="BD111" s="12" t="s">
        <v>560</v>
      </c>
      <c r="BE111" s="4" t="s">
        <v>560</v>
      </c>
      <c r="BF111" s="4" t="s">
        <v>560</v>
      </c>
      <c r="BG111" s="4" t="s">
        <v>560</v>
      </c>
      <c r="BH111" s="4" t="s">
        <v>560</v>
      </c>
      <c r="BI111" s="4" t="s">
        <v>560</v>
      </c>
      <c r="BJ111" s="4" t="s">
        <v>560</v>
      </c>
      <c r="BK111" s="4" t="s">
        <v>560</v>
      </c>
      <c r="BL111" s="4" t="s">
        <v>560</v>
      </c>
      <c r="BM111" s="4" t="s">
        <v>560</v>
      </c>
      <c r="BN111" s="4" t="s">
        <v>560</v>
      </c>
      <c r="BO111" s="4" t="s">
        <v>560</v>
      </c>
      <c r="BP111" s="4" t="s">
        <v>560</v>
      </c>
      <c r="BQ111" s="4" t="s">
        <v>560</v>
      </c>
      <c r="BR111" s="12" t="s">
        <v>560</v>
      </c>
      <c r="BS111" s="4" t="s">
        <v>560</v>
      </c>
      <c r="BT111" s="4" t="s">
        <v>560</v>
      </c>
      <c r="BU111" s="4" t="s">
        <v>560</v>
      </c>
      <c r="BV111" s="4" t="s">
        <v>560</v>
      </c>
      <c r="BW111" s="4" t="s">
        <v>560</v>
      </c>
      <c r="BX111" s="4" t="s">
        <v>560</v>
      </c>
      <c r="BY111" s="4" t="s">
        <v>560</v>
      </c>
      <c r="BZ111" s="4" t="s">
        <v>560</v>
      </c>
      <c r="CA111" s="4" t="s">
        <v>560</v>
      </c>
      <c r="CB111" s="4" t="s">
        <v>560</v>
      </c>
      <c r="CC111" s="4" t="s">
        <v>560</v>
      </c>
      <c r="CD111" s="4" t="s">
        <v>560</v>
      </c>
      <c r="CE111" s="4" t="s">
        <v>560</v>
      </c>
      <c r="CF111" s="12" t="s">
        <v>560</v>
      </c>
      <c r="CG111" s="4" t="s">
        <v>560</v>
      </c>
      <c r="CH111" s="4" t="s">
        <v>560</v>
      </c>
      <c r="CI111" s="4" t="s">
        <v>560</v>
      </c>
      <c r="CJ111" s="4" t="s">
        <v>560</v>
      </c>
      <c r="CK111" s="4" t="s">
        <v>560</v>
      </c>
      <c r="CL111" s="4" t="s">
        <v>560</v>
      </c>
      <c r="CM111" s="4" t="s">
        <v>560</v>
      </c>
      <c r="CN111" s="4" t="s">
        <v>560</v>
      </c>
      <c r="CO111" s="4" t="s">
        <v>560</v>
      </c>
      <c r="CP111" s="4" t="s">
        <v>560</v>
      </c>
      <c r="CQ111" s="4" t="s">
        <v>560</v>
      </c>
      <c r="CR111" s="4" t="s">
        <v>560</v>
      </c>
      <c r="CS111" s="4" t="s">
        <v>560</v>
      </c>
      <c r="CT111" s="12" t="s">
        <v>560</v>
      </c>
      <c r="CU111" s="4" t="s">
        <v>560</v>
      </c>
      <c r="CV111" s="4" t="s">
        <v>560</v>
      </c>
      <c r="CW111" s="4" t="s">
        <v>560</v>
      </c>
      <c r="CX111" s="4" t="s">
        <v>560</v>
      </c>
      <c r="CY111" s="4" t="s">
        <v>560</v>
      </c>
      <c r="CZ111" s="4" t="s">
        <v>560</v>
      </c>
      <c r="DA111" s="4" t="s">
        <v>560</v>
      </c>
      <c r="DB111" s="4" t="s">
        <v>560</v>
      </c>
      <c r="DC111" s="4" t="s">
        <v>560</v>
      </c>
      <c r="DD111" s="4" t="s">
        <v>560</v>
      </c>
      <c r="DE111" s="4" t="s">
        <v>560</v>
      </c>
      <c r="DF111" s="4" t="s">
        <v>560</v>
      </c>
      <c r="DG111" s="4" t="s">
        <v>560</v>
      </c>
      <c r="DH111" s="12" t="s">
        <v>560</v>
      </c>
    </row>
    <row r="112" spans="1:112" ht="12" customHeight="1">
      <c r="AA112" s="431"/>
      <c r="AB112" s="1" t="s">
        <v>560</v>
      </c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12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12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12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12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12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12"/>
    </row>
    <row r="113" spans="1:112" ht="12" hidden="1" customHeight="1" outlineLevel="1">
      <c r="A113" s="2"/>
      <c r="AA113" s="431" t="str">
        <f>[1]MYP!H78</f>
        <v>Revenue from Local Sources</v>
      </c>
      <c r="AC113" s="432" t="s">
        <v>560</v>
      </c>
      <c r="AD113" s="432" t="s">
        <v>560</v>
      </c>
      <c r="AE113" s="432" t="s">
        <v>560</v>
      </c>
      <c r="AF113" s="432" t="s">
        <v>560</v>
      </c>
      <c r="AG113" s="432" t="s">
        <v>560</v>
      </c>
      <c r="AH113" s="432" t="s">
        <v>560</v>
      </c>
      <c r="AI113" s="432" t="s">
        <v>560</v>
      </c>
      <c r="AJ113" s="432" t="s">
        <v>560</v>
      </c>
      <c r="AK113" s="432" t="s">
        <v>560</v>
      </c>
      <c r="AL113" s="432" t="s">
        <v>560</v>
      </c>
      <c r="AM113" s="432" t="s">
        <v>560</v>
      </c>
      <c r="AN113" s="432" t="s">
        <v>560</v>
      </c>
      <c r="AO113" s="432" t="s">
        <v>560</v>
      </c>
      <c r="AP113" s="433" t="s">
        <v>560</v>
      </c>
      <c r="AQ113" s="432" t="s">
        <v>560</v>
      </c>
      <c r="AR113" s="432" t="s">
        <v>560</v>
      </c>
      <c r="AS113" s="432" t="s">
        <v>560</v>
      </c>
      <c r="AT113" s="432" t="s">
        <v>560</v>
      </c>
      <c r="AU113" s="432" t="s">
        <v>560</v>
      </c>
      <c r="AV113" s="432" t="s">
        <v>560</v>
      </c>
      <c r="AW113" s="432" t="s">
        <v>560</v>
      </c>
      <c r="AX113" s="432" t="s">
        <v>560</v>
      </c>
      <c r="AY113" s="432" t="s">
        <v>560</v>
      </c>
      <c r="AZ113" s="432" t="s">
        <v>560</v>
      </c>
      <c r="BA113" s="432" t="s">
        <v>560</v>
      </c>
      <c r="BB113" s="432" t="s">
        <v>560</v>
      </c>
      <c r="BC113" s="432" t="s">
        <v>560</v>
      </c>
      <c r="BD113" s="433" t="s">
        <v>560</v>
      </c>
      <c r="BE113" s="432" t="s">
        <v>560</v>
      </c>
      <c r="BF113" s="432" t="s">
        <v>560</v>
      </c>
      <c r="BG113" s="432" t="s">
        <v>560</v>
      </c>
      <c r="BH113" s="432" t="s">
        <v>560</v>
      </c>
      <c r="BI113" s="432" t="s">
        <v>560</v>
      </c>
      <c r="BJ113" s="432" t="s">
        <v>560</v>
      </c>
      <c r="BK113" s="432" t="s">
        <v>560</v>
      </c>
      <c r="BL113" s="432" t="s">
        <v>560</v>
      </c>
      <c r="BM113" s="432" t="s">
        <v>560</v>
      </c>
      <c r="BN113" s="432" t="s">
        <v>560</v>
      </c>
      <c r="BO113" s="432" t="s">
        <v>560</v>
      </c>
      <c r="BP113" s="432" t="s">
        <v>560</v>
      </c>
      <c r="BQ113" s="432" t="s">
        <v>560</v>
      </c>
      <c r="BR113" s="433" t="s">
        <v>560</v>
      </c>
      <c r="BS113" s="432" t="s">
        <v>560</v>
      </c>
      <c r="BT113" s="432" t="s">
        <v>560</v>
      </c>
      <c r="BU113" s="432" t="s">
        <v>560</v>
      </c>
      <c r="BV113" s="432" t="s">
        <v>560</v>
      </c>
      <c r="BW113" s="432" t="s">
        <v>560</v>
      </c>
      <c r="BX113" s="432" t="s">
        <v>560</v>
      </c>
      <c r="BY113" s="432" t="s">
        <v>560</v>
      </c>
      <c r="BZ113" s="432" t="s">
        <v>560</v>
      </c>
      <c r="CA113" s="432" t="s">
        <v>560</v>
      </c>
      <c r="CB113" s="432" t="s">
        <v>560</v>
      </c>
      <c r="CC113" s="432" t="s">
        <v>560</v>
      </c>
      <c r="CD113" s="432" t="s">
        <v>560</v>
      </c>
      <c r="CE113" s="432" t="s">
        <v>560</v>
      </c>
      <c r="CF113" s="433" t="s">
        <v>560</v>
      </c>
      <c r="CG113" s="432" t="s">
        <v>560</v>
      </c>
      <c r="CH113" s="432" t="s">
        <v>560</v>
      </c>
      <c r="CI113" s="432" t="s">
        <v>560</v>
      </c>
      <c r="CJ113" s="432" t="s">
        <v>560</v>
      </c>
      <c r="CK113" s="432" t="s">
        <v>560</v>
      </c>
      <c r="CL113" s="432" t="s">
        <v>560</v>
      </c>
      <c r="CM113" s="432" t="s">
        <v>560</v>
      </c>
      <c r="CN113" s="432" t="s">
        <v>560</v>
      </c>
      <c r="CO113" s="432" t="s">
        <v>560</v>
      </c>
      <c r="CP113" s="432" t="s">
        <v>560</v>
      </c>
      <c r="CQ113" s="432" t="s">
        <v>560</v>
      </c>
      <c r="CR113" s="432" t="s">
        <v>560</v>
      </c>
      <c r="CS113" s="432" t="s">
        <v>560</v>
      </c>
      <c r="CT113" s="433" t="s">
        <v>560</v>
      </c>
      <c r="CU113" s="432" t="s">
        <v>560</v>
      </c>
      <c r="CV113" s="432" t="s">
        <v>560</v>
      </c>
      <c r="CW113" s="432" t="s">
        <v>560</v>
      </c>
      <c r="CX113" s="432" t="s">
        <v>560</v>
      </c>
      <c r="CY113" s="432" t="s">
        <v>560</v>
      </c>
      <c r="CZ113" s="432" t="s">
        <v>560</v>
      </c>
      <c r="DA113" s="432" t="s">
        <v>560</v>
      </c>
      <c r="DB113" s="432" t="s">
        <v>560</v>
      </c>
      <c r="DC113" s="432" t="s">
        <v>560</v>
      </c>
      <c r="DD113" s="432" t="s">
        <v>560</v>
      </c>
      <c r="DE113" s="432" t="s">
        <v>560</v>
      </c>
      <c r="DF113" s="432" t="s">
        <v>560</v>
      </c>
      <c r="DG113" s="432" t="s">
        <v>560</v>
      </c>
      <c r="DH113" s="433" t="s">
        <v>560</v>
      </c>
    </row>
    <row r="114" spans="1:112" ht="12" hidden="1" customHeight="1" outlineLevel="1">
      <c r="A114" s="434"/>
      <c r="T114" s="414" t="s">
        <v>680</v>
      </c>
      <c r="X114" s="417" t="str">
        <f>T114</f>
        <v>Revenue Group 1 (Revenue from Local Sources) - (Bottom Level)</v>
      </c>
      <c r="AA114" s="260" t="str">
        <f>IFERROR(_xlfn.NUMBERVALUE(LEFT(T114,FIND("-",T114)-2)),"")</f>
        <v/>
      </c>
      <c r="AC114" s="432"/>
      <c r="AD114" s="432"/>
      <c r="AE114" s="432"/>
      <c r="AF114" s="432"/>
      <c r="AG114" s="432"/>
      <c r="AH114" s="432"/>
      <c r="AI114" s="432"/>
      <c r="AJ114" s="432"/>
      <c r="AK114" s="432"/>
      <c r="AL114" s="432"/>
      <c r="AM114" s="432"/>
      <c r="AN114" s="432"/>
      <c r="AO114" s="432"/>
      <c r="AP114" s="433">
        <f t="shared" ref="AP114:AP127" si="19">AO114-SUM(AC114:AN114)</f>
        <v>0</v>
      </c>
      <c r="AQ114" s="432"/>
      <c r="AR114" s="432"/>
      <c r="AS114" s="432"/>
      <c r="AT114" s="432"/>
      <c r="AU114" s="432"/>
      <c r="AV114" s="432"/>
      <c r="AW114" s="432"/>
      <c r="AX114" s="432"/>
      <c r="AY114" s="432"/>
      <c r="AZ114" s="432"/>
      <c r="BA114" s="432"/>
      <c r="BB114" s="432"/>
      <c r="BC114" s="432"/>
      <c r="BD114" s="433">
        <f t="shared" ref="BD114:BD127" si="20">BC114-SUM(AQ114:BB114)</f>
        <v>0</v>
      </c>
      <c r="BE114" s="432"/>
      <c r="BF114" s="432"/>
      <c r="BG114" s="432"/>
      <c r="BH114" s="432"/>
      <c r="BI114" s="432"/>
      <c r="BJ114" s="432"/>
      <c r="BK114" s="432"/>
      <c r="BL114" s="432"/>
      <c r="BM114" s="432"/>
      <c r="BN114" s="432"/>
      <c r="BO114" s="432"/>
      <c r="BP114" s="432"/>
      <c r="BQ114" s="432"/>
      <c r="BR114" s="433">
        <f t="shared" ref="BR114:BR127" si="21">BQ114-SUM(BE114:BP114)</f>
        <v>0</v>
      </c>
      <c r="BS114" s="432"/>
      <c r="BT114" s="432"/>
      <c r="BU114" s="432"/>
      <c r="BV114" s="432"/>
      <c r="BW114" s="432"/>
      <c r="BX114" s="432"/>
      <c r="BY114" s="432"/>
      <c r="BZ114" s="432"/>
      <c r="CA114" s="432"/>
      <c r="CB114" s="432"/>
      <c r="CC114" s="432"/>
      <c r="CD114" s="432"/>
      <c r="CE114" s="432"/>
      <c r="CF114" s="433">
        <f t="shared" ref="CF114:CF127" si="22">CE114-SUM(BS114:CD114)</f>
        <v>0</v>
      </c>
      <c r="CG114" s="432"/>
      <c r="CH114" s="432"/>
      <c r="CI114" s="432"/>
      <c r="CJ114" s="432"/>
      <c r="CK114" s="432"/>
      <c r="CL114" s="432"/>
      <c r="CM114" s="432"/>
      <c r="CN114" s="432"/>
      <c r="CO114" s="432"/>
      <c r="CP114" s="432"/>
      <c r="CQ114" s="432"/>
      <c r="CR114" s="432"/>
      <c r="CS114" s="432"/>
      <c r="CT114" s="433">
        <f t="shared" ref="CT114:CT127" si="23">CS114-SUM(CG114:CR114)</f>
        <v>0</v>
      </c>
      <c r="CU114" s="432"/>
      <c r="CV114" s="432"/>
      <c r="CW114" s="432"/>
      <c r="CX114" s="432"/>
      <c r="CY114" s="432"/>
      <c r="CZ114" s="432"/>
      <c r="DA114" s="432"/>
      <c r="DB114" s="432"/>
      <c r="DC114" s="432"/>
      <c r="DD114" s="432"/>
      <c r="DE114" s="432"/>
      <c r="DF114" s="432"/>
      <c r="DG114" s="432"/>
      <c r="DH114" s="433">
        <f t="shared" ref="DH114:DH127" si="24">DG114-SUM(CU114:DF114)</f>
        <v>0</v>
      </c>
    </row>
    <row r="115" spans="1:112" ht="12" hidden="1" customHeight="1" outlineLevel="1">
      <c r="A115" s="434"/>
      <c r="T115" s="414" t="s">
        <v>681</v>
      </c>
      <c r="X115" s="417" t="str">
        <f t="shared" ref="X115:X125" si="25">T115</f>
        <v>1000 - NV</v>
      </c>
      <c r="AA115" s="260">
        <f t="shared" ref="AA115:AA125" si="26">IFERROR(_xlfn.NUMBERVALUE(LEFT(T115,FIND("-",T115)-2)),"")</f>
        <v>1000</v>
      </c>
      <c r="AB115" s="1" t="s">
        <v>134</v>
      </c>
      <c r="AC115" s="432">
        <v>0</v>
      </c>
      <c r="AD115" s="432">
        <v>0</v>
      </c>
      <c r="AE115" s="432">
        <v>0</v>
      </c>
      <c r="AF115" s="432">
        <v>0</v>
      </c>
      <c r="AG115" s="432">
        <v>0</v>
      </c>
      <c r="AH115" s="432">
        <v>0</v>
      </c>
      <c r="AI115" s="432">
        <v>0</v>
      </c>
      <c r="AJ115" s="432">
        <v>0</v>
      </c>
      <c r="AK115" s="432">
        <v>0</v>
      </c>
      <c r="AL115" s="432">
        <v>0</v>
      </c>
      <c r="AM115" s="432">
        <v>0</v>
      </c>
      <c r="AN115" s="432">
        <v>0</v>
      </c>
      <c r="AO115" s="432">
        <v>0</v>
      </c>
      <c r="AP115" s="433">
        <f t="shared" si="19"/>
        <v>0</v>
      </c>
      <c r="AQ115" s="432">
        <v>0</v>
      </c>
      <c r="AR115" s="432">
        <v>0</v>
      </c>
      <c r="AS115" s="432">
        <v>0</v>
      </c>
      <c r="AT115" s="432">
        <v>0</v>
      </c>
      <c r="AU115" s="432">
        <v>0</v>
      </c>
      <c r="AV115" s="432">
        <v>0</v>
      </c>
      <c r="AW115" s="432">
        <v>0</v>
      </c>
      <c r="AX115" s="432">
        <v>0</v>
      </c>
      <c r="AY115" s="432">
        <v>0</v>
      </c>
      <c r="AZ115" s="432">
        <v>0</v>
      </c>
      <c r="BA115" s="432">
        <v>0</v>
      </c>
      <c r="BB115" s="432">
        <v>0</v>
      </c>
      <c r="BC115" s="432">
        <v>0</v>
      </c>
      <c r="BD115" s="433">
        <f t="shared" si="20"/>
        <v>0</v>
      </c>
      <c r="BE115" s="432">
        <v>0</v>
      </c>
      <c r="BF115" s="432">
        <v>0</v>
      </c>
      <c r="BG115" s="432">
        <v>0</v>
      </c>
      <c r="BH115" s="432">
        <v>0</v>
      </c>
      <c r="BI115" s="432">
        <v>0</v>
      </c>
      <c r="BJ115" s="432">
        <v>0</v>
      </c>
      <c r="BK115" s="432">
        <v>0</v>
      </c>
      <c r="BL115" s="432">
        <v>0</v>
      </c>
      <c r="BM115" s="432">
        <v>0</v>
      </c>
      <c r="BN115" s="432">
        <v>0</v>
      </c>
      <c r="BO115" s="432">
        <v>0</v>
      </c>
      <c r="BP115" s="432">
        <v>0</v>
      </c>
      <c r="BQ115" s="432">
        <v>0</v>
      </c>
      <c r="BR115" s="433">
        <f t="shared" si="21"/>
        <v>0</v>
      </c>
      <c r="BS115" s="432">
        <v>0</v>
      </c>
      <c r="BT115" s="432">
        <v>0</v>
      </c>
      <c r="BU115" s="432">
        <v>0</v>
      </c>
      <c r="BV115" s="432">
        <v>0</v>
      </c>
      <c r="BW115" s="432">
        <v>0</v>
      </c>
      <c r="BX115" s="432">
        <v>0</v>
      </c>
      <c r="BY115" s="432">
        <v>0</v>
      </c>
      <c r="BZ115" s="432">
        <v>0</v>
      </c>
      <c r="CA115" s="432">
        <v>0</v>
      </c>
      <c r="CB115" s="432">
        <v>0</v>
      </c>
      <c r="CC115" s="432">
        <v>0</v>
      </c>
      <c r="CD115" s="432">
        <v>0</v>
      </c>
      <c r="CE115" s="432">
        <v>0</v>
      </c>
      <c r="CF115" s="433">
        <f t="shared" si="22"/>
        <v>0</v>
      </c>
      <c r="CG115" s="432">
        <v>0</v>
      </c>
      <c r="CH115" s="432">
        <v>0</v>
      </c>
      <c r="CI115" s="432">
        <v>0</v>
      </c>
      <c r="CJ115" s="432">
        <v>0</v>
      </c>
      <c r="CK115" s="432">
        <v>0</v>
      </c>
      <c r="CL115" s="432">
        <v>0</v>
      </c>
      <c r="CM115" s="432">
        <v>0</v>
      </c>
      <c r="CN115" s="432">
        <v>0</v>
      </c>
      <c r="CO115" s="432">
        <v>0</v>
      </c>
      <c r="CP115" s="432">
        <v>0</v>
      </c>
      <c r="CQ115" s="432">
        <v>0</v>
      </c>
      <c r="CR115" s="432">
        <v>0</v>
      </c>
      <c r="CS115" s="432">
        <v>0</v>
      </c>
      <c r="CT115" s="433">
        <f t="shared" si="23"/>
        <v>0</v>
      </c>
      <c r="CU115" s="432">
        <v>0</v>
      </c>
      <c r="CV115" s="432">
        <v>0</v>
      </c>
      <c r="CW115" s="432">
        <v>0</v>
      </c>
      <c r="CX115" s="432">
        <v>0</v>
      </c>
      <c r="CY115" s="432">
        <v>0</v>
      </c>
      <c r="CZ115" s="432">
        <v>0</v>
      </c>
      <c r="DA115" s="432">
        <v>0</v>
      </c>
      <c r="DB115" s="432">
        <v>0</v>
      </c>
      <c r="DC115" s="432">
        <v>0</v>
      </c>
      <c r="DD115" s="432">
        <v>0</v>
      </c>
      <c r="DE115" s="432">
        <v>0</v>
      </c>
      <c r="DF115" s="432">
        <v>0</v>
      </c>
      <c r="DG115" s="432">
        <v>0</v>
      </c>
      <c r="DH115" s="433">
        <f t="shared" si="24"/>
        <v>0</v>
      </c>
    </row>
    <row r="116" spans="1:112" ht="12" hidden="1" customHeight="1" outlineLevel="1">
      <c r="A116" s="434"/>
      <c r="T116" s="414" t="s">
        <v>682</v>
      </c>
      <c r="X116" s="417" t="str">
        <f t="shared" si="25"/>
        <v>1400 - NV</v>
      </c>
      <c r="AA116" s="260">
        <f t="shared" si="26"/>
        <v>1400</v>
      </c>
      <c r="AB116" s="1" t="s">
        <v>168</v>
      </c>
      <c r="AC116" s="432">
        <v>0</v>
      </c>
      <c r="AD116" s="432">
        <v>0</v>
      </c>
      <c r="AE116" s="432">
        <v>0</v>
      </c>
      <c r="AF116" s="432">
        <v>0</v>
      </c>
      <c r="AG116" s="432">
        <v>0</v>
      </c>
      <c r="AH116" s="432">
        <v>0</v>
      </c>
      <c r="AI116" s="432">
        <v>0</v>
      </c>
      <c r="AJ116" s="432">
        <v>0</v>
      </c>
      <c r="AK116" s="432">
        <v>0</v>
      </c>
      <c r="AL116" s="432">
        <v>0</v>
      </c>
      <c r="AM116" s="432">
        <v>0</v>
      </c>
      <c r="AN116" s="432">
        <v>0</v>
      </c>
      <c r="AO116" s="432">
        <v>0</v>
      </c>
      <c r="AP116" s="433">
        <f t="shared" si="19"/>
        <v>0</v>
      </c>
      <c r="AQ116" s="432">
        <v>0</v>
      </c>
      <c r="AR116" s="432">
        <v>0</v>
      </c>
      <c r="AS116" s="432">
        <v>0</v>
      </c>
      <c r="AT116" s="432">
        <v>0</v>
      </c>
      <c r="AU116" s="432">
        <v>0</v>
      </c>
      <c r="AV116" s="432">
        <v>0</v>
      </c>
      <c r="AW116" s="432">
        <v>0</v>
      </c>
      <c r="AX116" s="432">
        <v>0</v>
      </c>
      <c r="AY116" s="432">
        <v>0</v>
      </c>
      <c r="AZ116" s="432">
        <v>0</v>
      </c>
      <c r="BA116" s="432">
        <v>0</v>
      </c>
      <c r="BB116" s="432">
        <v>0</v>
      </c>
      <c r="BC116" s="432">
        <v>0</v>
      </c>
      <c r="BD116" s="433">
        <f t="shared" si="20"/>
        <v>0</v>
      </c>
      <c r="BE116" s="432">
        <v>0</v>
      </c>
      <c r="BF116" s="432">
        <v>0</v>
      </c>
      <c r="BG116" s="432">
        <v>0</v>
      </c>
      <c r="BH116" s="432">
        <v>0</v>
      </c>
      <c r="BI116" s="432">
        <v>0</v>
      </c>
      <c r="BJ116" s="432">
        <v>0</v>
      </c>
      <c r="BK116" s="432">
        <v>0</v>
      </c>
      <c r="BL116" s="432">
        <v>0</v>
      </c>
      <c r="BM116" s="432">
        <v>0</v>
      </c>
      <c r="BN116" s="432">
        <v>0</v>
      </c>
      <c r="BO116" s="432">
        <v>0</v>
      </c>
      <c r="BP116" s="432">
        <v>0</v>
      </c>
      <c r="BQ116" s="432">
        <v>0</v>
      </c>
      <c r="BR116" s="433">
        <f t="shared" si="21"/>
        <v>0</v>
      </c>
      <c r="BS116" s="432">
        <v>0</v>
      </c>
      <c r="BT116" s="432">
        <v>0</v>
      </c>
      <c r="BU116" s="432">
        <v>0</v>
      </c>
      <c r="BV116" s="432">
        <v>0</v>
      </c>
      <c r="BW116" s="432">
        <v>0</v>
      </c>
      <c r="BX116" s="432">
        <v>0</v>
      </c>
      <c r="BY116" s="432">
        <v>0</v>
      </c>
      <c r="BZ116" s="432">
        <v>0</v>
      </c>
      <c r="CA116" s="432">
        <v>0</v>
      </c>
      <c r="CB116" s="432">
        <v>0</v>
      </c>
      <c r="CC116" s="432">
        <v>0</v>
      </c>
      <c r="CD116" s="432">
        <v>0</v>
      </c>
      <c r="CE116" s="432">
        <v>0</v>
      </c>
      <c r="CF116" s="433">
        <f t="shared" si="22"/>
        <v>0</v>
      </c>
      <c r="CG116" s="432">
        <v>0</v>
      </c>
      <c r="CH116" s="432">
        <v>0</v>
      </c>
      <c r="CI116" s="432">
        <v>0</v>
      </c>
      <c r="CJ116" s="432">
        <v>0</v>
      </c>
      <c r="CK116" s="432">
        <v>0</v>
      </c>
      <c r="CL116" s="432">
        <v>0</v>
      </c>
      <c r="CM116" s="432">
        <v>0</v>
      </c>
      <c r="CN116" s="432">
        <v>0</v>
      </c>
      <c r="CO116" s="432">
        <v>0</v>
      </c>
      <c r="CP116" s="432">
        <v>0</v>
      </c>
      <c r="CQ116" s="432">
        <v>0</v>
      </c>
      <c r="CR116" s="432">
        <v>0</v>
      </c>
      <c r="CS116" s="432">
        <v>0</v>
      </c>
      <c r="CT116" s="433">
        <f t="shared" si="23"/>
        <v>0</v>
      </c>
      <c r="CU116" s="432">
        <v>0</v>
      </c>
      <c r="CV116" s="432">
        <v>0</v>
      </c>
      <c r="CW116" s="432">
        <v>0</v>
      </c>
      <c r="CX116" s="432">
        <v>0</v>
      </c>
      <c r="CY116" s="432">
        <v>0</v>
      </c>
      <c r="CZ116" s="432">
        <v>0</v>
      </c>
      <c r="DA116" s="432">
        <v>0</v>
      </c>
      <c r="DB116" s="432">
        <v>0</v>
      </c>
      <c r="DC116" s="432">
        <v>0</v>
      </c>
      <c r="DD116" s="432">
        <v>0</v>
      </c>
      <c r="DE116" s="432">
        <v>0</v>
      </c>
      <c r="DF116" s="432">
        <v>0</v>
      </c>
      <c r="DG116" s="432">
        <v>0</v>
      </c>
      <c r="DH116" s="433">
        <f t="shared" si="24"/>
        <v>0</v>
      </c>
    </row>
    <row r="117" spans="1:112" ht="12" hidden="1" customHeight="1" outlineLevel="1">
      <c r="A117" s="434"/>
      <c r="T117" s="414" t="s">
        <v>683</v>
      </c>
      <c r="X117" s="417" t="str">
        <f t="shared" si="25"/>
        <v>1500 - NV</v>
      </c>
      <c r="AA117" s="260">
        <f t="shared" si="26"/>
        <v>1500</v>
      </c>
      <c r="AB117" s="1" t="s">
        <v>169</v>
      </c>
      <c r="AC117" s="432">
        <v>0</v>
      </c>
      <c r="AD117" s="432">
        <v>0</v>
      </c>
      <c r="AE117" s="432">
        <v>0</v>
      </c>
      <c r="AF117" s="432">
        <v>0</v>
      </c>
      <c r="AG117" s="432">
        <v>0</v>
      </c>
      <c r="AH117" s="432">
        <v>0</v>
      </c>
      <c r="AI117" s="432">
        <v>0</v>
      </c>
      <c r="AJ117" s="432">
        <v>0</v>
      </c>
      <c r="AK117" s="432">
        <v>0</v>
      </c>
      <c r="AL117" s="432">
        <v>0</v>
      </c>
      <c r="AM117" s="432">
        <v>0</v>
      </c>
      <c r="AN117" s="432">
        <v>0</v>
      </c>
      <c r="AO117" s="432">
        <v>0</v>
      </c>
      <c r="AP117" s="433">
        <f t="shared" si="19"/>
        <v>0</v>
      </c>
      <c r="AQ117" s="432">
        <v>0</v>
      </c>
      <c r="AR117" s="432">
        <v>0</v>
      </c>
      <c r="AS117" s="432">
        <v>0</v>
      </c>
      <c r="AT117" s="432">
        <v>0</v>
      </c>
      <c r="AU117" s="432">
        <v>0</v>
      </c>
      <c r="AV117" s="432">
        <v>0</v>
      </c>
      <c r="AW117" s="432">
        <v>0</v>
      </c>
      <c r="AX117" s="432">
        <v>0</v>
      </c>
      <c r="AY117" s="432">
        <v>0</v>
      </c>
      <c r="AZ117" s="432">
        <v>0</v>
      </c>
      <c r="BA117" s="432">
        <v>0</v>
      </c>
      <c r="BB117" s="432">
        <v>0</v>
      </c>
      <c r="BC117" s="432">
        <v>0</v>
      </c>
      <c r="BD117" s="433">
        <f t="shared" si="20"/>
        <v>0</v>
      </c>
      <c r="BE117" s="432">
        <v>0</v>
      </c>
      <c r="BF117" s="432">
        <v>0</v>
      </c>
      <c r="BG117" s="432">
        <v>0</v>
      </c>
      <c r="BH117" s="432">
        <v>0</v>
      </c>
      <c r="BI117" s="432">
        <v>0</v>
      </c>
      <c r="BJ117" s="432">
        <v>0</v>
      </c>
      <c r="BK117" s="432">
        <v>0</v>
      </c>
      <c r="BL117" s="432">
        <v>0</v>
      </c>
      <c r="BM117" s="432">
        <v>0</v>
      </c>
      <c r="BN117" s="432">
        <v>0</v>
      </c>
      <c r="BO117" s="432">
        <v>0</v>
      </c>
      <c r="BP117" s="432">
        <v>0</v>
      </c>
      <c r="BQ117" s="432">
        <v>0</v>
      </c>
      <c r="BR117" s="433">
        <f t="shared" si="21"/>
        <v>0</v>
      </c>
      <c r="BS117" s="432">
        <v>0</v>
      </c>
      <c r="BT117" s="432">
        <v>0</v>
      </c>
      <c r="BU117" s="432">
        <v>0</v>
      </c>
      <c r="BV117" s="432">
        <v>0</v>
      </c>
      <c r="BW117" s="432">
        <v>0</v>
      </c>
      <c r="BX117" s="432">
        <v>0</v>
      </c>
      <c r="BY117" s="432">
        <v>0</v>
      </c>
      <c r="BZ117" s="432">
        <v>0</v>
      </c>
      <c r="CA117" s="432">
        <v>0</v>
      </c>
      <c r="CB117" s="432">
        <v>0</v>
      </c>
      <c r="CC117" s="432">
        <v>0</v>
      </c>
      <c r="CD117" s="432">
        <v>0</v>
      </c>
      <c r="CE117" s="432">
        <v>0</v>
      </c>
      <c r="CF117" s="433">
        <f t="shared" si="22"/>
        <v>0</v>
      </c>
      <c r="CG117" s="432">
        <v>0</v>
      </c>
      <c r="CH117" s="432">
        <v>0</v>
      </c>
      <c r="CI117" s="432">
        <v>0</v>
      </c>
      <c r="CJ117" s="432">
        <v>0</v>
      </c>
      <c r="CK117" s="432">
        <v>0</v>
      </c>
      <c r="CL117" s="432">
        <v>0</v>
      </c>
      <c r="CM117" s="432">
        <v>0</v>
      </c>
      <c r="CN117" s="432">
        <v>0</v>
      </c>
      <c r="CO117" s="432">
        <v>0</v>
      </c>
      <c r="CP117" s="432">
        <v>0</v>
      </c>
      <c r="CQ117" s="432">
        <v>0</v>
      </c>
      <c r="CR117" s="432">
        <v>0</v>
      </c>
      <c r="CS117" s="432">
        <v>0</v>
      </c>
      <c r="CT117" s="433">
        <f t="shared" si="23"/>
        <v>0</v>
      </c>
      <c r="CU117" s="432">
        <v>0</v>
      </c>
      <c r="CV117" s="432">
        <v>0</v>
      </c>
      <c r="CW117" s="432">
        <v>0</v>
      </c>
      <c r="CX117" s="432">
        <v>0</v>
      </c>
      <c r="CY117" s="432">
        <v>0</v>
      </c>
      <c r="CZ117" s="432">
        <v>0</v>
      </c>
      <c r="DA117" s="432">
        <v>0</v>
      </c>
      <c r="DB117" s="432">
        <v>0</v>
      </c>
      <c r="DC117" s="432">
        <v>0</v>
      </c>
      <c r="DD117" s="432">
        <v>0</v>
      </c>
      <c r="DE117" s="432">
        <v>0</v>
      </c>
      <c r="DF117" s="432">
        <v>0</v>
      </c>
      <c r="DG117" s="432">
        <v>0</v>
      </c>
      <c r="DH117" s="433">
        <f t="shared" si="24"/>
        <v>0</v>
      </c>
    </row>
    <row r="118" spans="1:112" ht="12" hidden="1" customHeight="1" outlineLevel="1">
      <c r="A118" s="434"/>
      <c r="T118" s="414" t="s">
        <v>684</v>
      </c>
      <c r="X118" s="417" t="str">
        <f t="shared" si="25"/>
        <v>1600 - NV</v>
      </c>
      <c r="AA118" s="260">
        <f t="shared" si="26"/>
        <v>1600</v>
      </c>
      <c r="AB118" s="1" t="s">
        <v>170</v>
      </c>
      <c r="AC118" s="432">
        <v>0</v>
      </c>
      <c r="AD118" s="432">
        <v>0</v>
      </c>
      <c r="AE118" s="432">
        <v>0</v>
      </c>
      <c r="AF118" s="432">
        <v>0</v>
      </c>
      <c r="AG118" s="432">
        <v>0</v>
      </c>
      <c r="AH118" s="432">
        <v>0</v>
      </c>
      <c r="AI118" s="432">
        <v>0</v>
      </c>
      <c r="AJ118" s="432">
        <v>0</v>
      </c>
      <c r="AK118" s="432">
        <v>0</v>
      </c>
      <c r="AL118" s="432">
        <v>0</v>
      </c>
      <c r="AM118" s="432">
        <v>0</v>
      </c>
      <c r="AN118" s="432">
        <v>0</v>
      </c>
      <c r="AO118" s="432">
        <v>0</v>
      </c>
      <c r="AP118" s="433">
        <f t="shared" si="19"/>
        <v>0</v>
      </c>
      <c r="AQ118" s="432">
        <v>0</v>
      </c>
      <c r="AR118" s="432">
        <v>0</v>
      </c>
      <c r="AS118" s="432">
        <v>0</v>
      </c>
      <c r="AT118" s="432">
        <v>0</v>
      </c>
      <c r="AU118" s="432">
        <v>0</v>
      </c>
      <c r="AV118" s="432">
        <v>0</v>
      </c>
      <c r="AW118" s="432">
        <v>0</v>
      </c>
      <c r="AX118" s="432">
        <v>0</v>
      </c>
      <c r="AY118" s="432">
        <v>0</v>
      </c>
      <c r="AZ118" s="432">
        <v>0</v>
      </c>
      <c r="BA118" s="432">
        <v>0</v>
      </c>
      <c r="BB118" s="432">
        <v>0</v>
      </c>
      <c r="BC118" s="432">
        <v>0</v>
      </c>
      <c r="BD118" s="433">
        <f t="shared" si="20"/>
        <v>0</v>
      </c>
      <c r="BE118" s="432">
        <v>0</v>
      </c>
      <c r="BF118" s="432">
        <v>0</v>
      </c>
      <c r="BG118" s="432">
        <v>0</v>
      </c>
      <c r="BH118" s="432">
        <v>0</v>
      </c>
      <c r="BI118" s="432">
        <v>0</v>
      </c>
      <c r="BJ118" s="432">
        <v>0</v>
      </c>
      <c r="BK118" s="432">
        <v>0</v>
      </c>
      <c r="BL118" s="432">
        <v>0</v>
      </c>
      <c r="BM118" s="432">
        <v>0</v>
      </c>
      <c r="BN118" s="432">
        <v>0</v>
      </c>
      <c r="BO118" s="432">
        <v>0</v>
      </c>
      <c r="BP118" s="432">
        <v>0</v>
      </c>
      <c r="BQ118" s="432">
        <v>0</v>
      </c>
      <c r="BR118" s="433">
        <f t="shared" si="21"/>
        <v>0</v>
      </c>
      <c r="BS118" s="432">
        <v>0</v>
      </c>
      <c r="BT118" s="432">
        <v>0</v>
      </c>
      <c r="BU118" s="432">
        <v>0</v>
      </c>
      <c r="BV118" s="432">
        <v>0</v>
      </c>
      <c r="BW118" s="432">
        <v>0</v>
      </c>
      <c r="BX118" s="432">
        <v>0</v>
      </c>
      <c r="BY118" s="432">
        <v>0</v>
      </c>
      <c r="BZ118" s="432">
        <v>0</v>
      </c>
      <c r="CA118" s="432">
        <v>0</v>
      </c>
      <c r="CB118" s="432">
        <v>0</v>
      </c>
      <c r="CC118" s="432">
        <v>0</v>
      </c>
      <c r="CD118" s="432">
        <v>0</v>
      </c>
      <c r="CE118" s="432">
        <v>0</v>
      </c>
      <c r="CF118" s="433">
        <f t="shared" si="22"/>
        <v>0</v>
      </c>
      <c r="CG118" s="432">
        <v>0</v>
      </c>
      <c r="CH118" s="432">
        <v>0</v>
      </c>
      <c r="CI118" s="432">
        <v>0</v>
      </c>
      <c r="CJ118" s="432">
        <v>0</v>
      </c>
      <c r="CK118" s="432">
        <v>0</v>
      </c>
      <c r="CL118" s="432">
        <v>0</v>
      </c>
      <c r="CM118" s="432">
        <v>0</v>
      </c>
      <c r="CN118" s="432">
        <v>0</v>
      </c>
      <c r="CO118" s="432">
        <v>0</v>
      </c>
      <c r="CP118" s="432">
        <v>0</v>
      </c>
      <c r="CQ118" s="432">
        <v>0</v>
      </c>
      <c r="CR118" s="432">
        <v>0</v>
      </c>
      <c r="CS118" s="432">
        <v>0</v>
      </c>
      <c r="CT118" s="433">
        <f t="shared" si="23"/>
        <v>0</v>
      </c>
      <c r="CU118" s="432">
        <v>0</v>
      </c>
      <c r="CV118" s="432">
        <v>0</v>
      </c>
      <c r="CW118" s="432">
        <v>0</v>
      </c>
      <c r="CX118" s="432">
        <v>0</v>
      </c>
      <c r="CY118" s="432">
        <v>0</v>
      </c>
      <c r="CZ118" s="432">
        <v>0</v>
      </c>
      <c r="DA118" s="432">
        <v>0</v>
      </c>
      <c r="DB118" s="432">
        <v>0</v>
      </c>
      <c r="DC118" s="432">
        <v>0</v>
      </c>
      <c r="DD118" s="432">
        <v>0</v>
      </c>
      <c r="DE118" s="432">
        <v>0</v>
      </c>
      <c r="DF118" s="432">
        <v>0</v>
      </c>
      <c r="DG118" s="432">
        <v>0</v>
      </c>
      <c r="DH118" s="433">
        <f t="shared" si="24"/>
        <v>0</v>
      </c>
    </row>
    <row r="119" spans="1:112" ht="12" hidden="1" customHeight="1" outlineLevel="1">
      <c r="A119" s="434"/>
      <c r="T119" s="414" t="s">
        <v>685</v>
      </c>
      <c r="X119" s="417" t="str">
        <f t="shared" si="25"/>
        <v>1900 - NV</v>
      </c>
      <c r="AA119" s="260">
        <f t="shared" si="26"/>
        <v>1900</v>
      </c>
      <c r="AB119" s="1" t="s">
        <v>171</v>
      </c>
      <c r="AC119" s="432">
        <v>95.3</v>
      </c>
      <c r="AD119" s="432">
        <v>142.80000000000001</v>
      </c>
      <c r="AE119" s="432">
        <v>95.3</v>
      </c>
      <c r="AF119" s="432">
        <v>95.3</v>
      </c>
      <c r="AG119" s="432">
        <v>95.3</v>
      </c>
      <c r="AH119" s="432">
        <v>0</v>
      </c>
      <c r="AI119" s="432">
        <v>56</v>
      </c>
      <c r="AJ119" s="432">
        <v>110</v>
      </c>
      <c r="AK119" s="432">
        <v>110</v>
      </c>
      <c r="AL119" s="432">
        <v>110</v>
      </c>
      <c r="AM119" s="432">
        <v>90</v>
      </c>
      <c r="AN119" s="432">
        <v>0</v>
      </c>
      <c r="AO119" s="432">
        <v>1000</v>
      </c>
      <c r="AP119" s="433">
        <f t="shared" si="19"/>
        <v>0</v>
      </c>
      <c r="AQ119" s="432">
        <v>0</v>
      </c>
      <c r="AR119" s="432">
        <v>0</v>
      </c>
      <c r="AS119" s="432">
        <v>250</v>
      </c>
      <c r="AT119" s="432">
        <v>0</v>
      </c>
      <c r="AU119" s="432">
        <v>0</v>
      </c>
      <c r="AV119" s="432">
        <v>250</v>
      </c>
      <c r="AW119" s="432">
        <v>0</v>
      </c>
      <c r="AX119" s="432">
        <v>0</v>
      </c>
      <c r="AY119" s="432">
        <v>250</v>
      </c>
      <c r="AZ119" s="432">
        <v>0</v>
      </c>
      <c r="BA119" s="432">
        <v>0</v>
      </c>
      <c r="BB119" s="432">
        <v>250</v>
      </c>
      <c r="BC119" s="432">
        <v>1000</v>
      </c>
      <c r="BD119" s="433">
        <f t="shared" si="20"/>
        <v>0</v>
      </c>
      <c r="BE119" s="432">
        <v>0</v>
      </c>
      <c r="BF119" s="432">
        <v>0</v>
      </c>
      <c r="BG119" s="432">
        <v>250</v>
      </c>
      <c r="BH119" s="432">
        <v>0</v>
      </c>
      <c r="BI119" s="432">
        <v>0</v>
      </c>
      <c r="BJ119" s="432">
        <v>250</v>
      </c>
      <c r="BK119" s="432">
        <v>0</v>
      </c>
      <c r="BL119" s="432">
        <v>0</v>
      </c>
      <c r="BM119" s="432">
        <v>250</v>
      </c>
      <c r="BN119" s="432">
        <v>0</v>
      </c>
      <c r="BO119" s="432">
        <v>0</v>
      </c>
      <c r="BP119" s="432">
        <v>250</v>
      </c>
      <c r="BQ119" s="432">
        <v>1000</v>
      </c>
      <c r="BR119" s="433">
        <f t="shared" si="21"/>
        <v>0</v>
      </c>
      <c r="BS119" s="432">
        <v>0</v>
      </c>
      <c r="BT119" s="432">
        <v>0</v>
      </c>
      <c r="BU119" s="432">
        <v>250</v>
      </c>
      <c r="BV119" s="432">
        <v>0</v>
      </c>
      <c r="BW119" s="432">
        <v>0</v>
      </c>
      <c r="BX119" s="432">
        <v>250</v>
      </c>
      <c r="BY119" s="432">
        <v>0</v>
      </c>
      <c r="BZ119" s="432">
        <v>0</v>
      </c>
      <c r="CA119" s="432">
        <v>250</v>
      </c>
      <c r="CB119" s="432">
        <v>0</v>
      </c>
      <c r="CC119" s="432">
        <v>0</v>
      </c>
      <c r="CD119" s="432">
        <v>250</v>
      </c>
      <c r="CE119" s="432">
        <v>1000</v>
      </c>
      <c r="CF119" s="433">
        <f t="shared" si="22"/>
        <v>0</v>
      </c>
      <c r="CG119" s="432">
        <v>0</v>
      </c>
      <c r="CH119" s="432">
        <v>0</v>
      </c>
      <c r="CI119" s="432">
        <v>250</v>
      </c>
      <c r="CJ119" s="432">
        <v>0</v>
      </c>
      <c r="CK119" s="432">
        <v>0</v>
      </c>
      <c r="CL119" s="432">
        <v>250</v>
      </c>
      <c r="CM119" s="432">
        <v>0</v>
      </c>
      <c r="CN119" s="432">
        <v>0</v>
      </c>
      <c r="CO119" s="432">
        <v>250</v>
      </c>
      <c r="CP119" s="432">
        <v>0</v>
      </c>
      <c r="CQ119" s="432">
        <v>0</v>
      </c>
      <c r="CR119" s="432">
        <v>250</v>
      </c>
      <c r="CS119" s="432">
        <v>1000</v>
      </c>
      <c r="CT119" s="433">
        <f t="shared" si="23"/>
        <v>0</v>
      </c>
      <c r="CU119" s="432">
        <v>0</v>
      </c>
      <c r="CV119" s="432">
        <v>0</v>
      </c>
      <c r="CW119" s="432">
        <v>250</v>
      </c>
      <c r="CX119" s="432">
        <v>0</v>
      </c>
      <c r="CY119" s="432">
        <v>0</v>
      </c>
      <c r="CZ119" s="432">
        <v>250</v>
      </c>
      <c r="DA119" s="432">
        <v>0</v>
      </c>
      <c r="DB119" s="432">
        <v>0</v>
      </c>
      <c r="DC119" s="432">
        <v>250</v>
      </c>
      <c r="DD119" s="432">
        <v>0</v>
      </c>
      <c r="DE119" s="432">
        <v>0</v>
      </c>
      <c r="DF119" s="432">
        <v>250</v>
      </c>
      <c r="DG119" s="432">
        <v>1000</v>
      </c>
      <c r="DH119" s="433">
        <f t="shared" si="24"/>
        <v>0</v>
      </c>
    </row>
    <row r="120" spans="1:112" ht="12" hidden="1" customHeight="1" outlineLevel="1">
      <c r="A120" s="434"/>
      <c r="T120" s="414" t="s">
        <v>686</v>
      </c>
      <c r="X120" s="417" t="str">
        <f t="shared" si="25"/>
        <v>1910 - NV</v>
      </c>
      <c r="AA120" s="260">
        <f t="shared" si="26"/>
        <v>1910</v>
      </c>
      <c r="AB120" s="1" t="s">
        <v>172</v>
      </c>
      <c r="AC120" s="432">
        <v>0</v>
      </c>
      <c r="AD120" s="432">
        <v>0</v>
      </c>
      <c r="AE120" s="432">
        <v>0</v>
      </c>
      <c r="AF120" s="432">
        <v>0</v>
      </c>
      <c r="AG120" s="432">
        <v>0</v>
      </c>
      <c r="AH120" s="432">
        <v>0</v>
      </c>
      <c r="AI120" s="432">
        <v>0</v>
      </c>
      <c r="AJ120" s="432">
        <v>0</v>
      </c>
      <c r="AK120" s="432">
        <v>0</v>
      </c>
      <c r="AL120" s="432">
        <v>0</v>
      </c>
      <c r="AM120" s="432">
        <v>0</v>
      </c>
      <c r="AN120" s="432">
        <v>0</v>
      </c>
      <c r="AO120" s="432">
        <v>0</v>
      </c>
      <c r="AP120" s="433">
        <f t="shared" si="19"/>
        <v>0</v>
      </c>
      <c r="AQ120" s="432">
        <v>0</v>
      </c>
      <c r="AR120" s="432">
        <v>0</v>
      </c>
      <c r="AS120" s="432">
        <v>0</v>
      </c>
      <c r="AT120" s="432">
        <v>0</v>
      </c>
      <c r="AU120" s="432">
        <v>0</v>
      </c>
      <c r="AV120" s="432">
        <v>0</v>
      </c>
      <c r="AW120" s="432">
        <v>0</v>
      </c>
      <c r="AX120" s="432">
        <v>0</v>
      </c>
      <c r="AY120" s="432">
        <v>0</v>
      </c>
      <c r="AZ120" s="432">
        <v>0</v>
      </c>
      <c r="BA120" s="432">
        <v>0</v>
      </c>
      <c r="BB120" s="432">
        <v>0</v>
      </c>
      <c r="BC120" s="432">
        <v>0</v>
      </c>
      <c r="BD120" s="433">
        <f t="shared" si="20"/>
        <v>0</v>
      </c>
      <c r="BE120" s="432">
        <v>0</v>
      </c>
      <c r="BF120" s="432">
        <v>0</v>
      </c>
      <c r="BG120" s="432">
        <v>0</v>
      </c>
      <c r="BH120" s="432">
        <v>0</v>
      </c>
      <c r="BI120" s="432">
        <v>0</v>
      </c>
      <c r="BJ120" s="432">
        <v>0</v>
      </c>
      <c r="BK120" s="432">
        <v>0</v>
      </c>
      <c r="BL120" s="432">
        <v>0</v>
      </c>
      <c r="BM120" s="432">
        <v>0</v>
      </c>
      <c r="BN120" s="432">
        <v>0</v>
      </c>
      <c r="BO120" s="432">
        <v>0</v>
      </c>
      <c r="BP120" s="432">
        <v>0</v>
      </c>
      <c r="BQ120" s="432">
        <v>0</v>
      </c>
      <c r="BR120" s="433">
        <f t="shared" si="21"/>
        <v>0</v>
      </c>
      <c r="BS120" s="432">
        <v>0</v>
      </c>
      <c r="BT120" s="432">
        <v>0</v>
      </c>
      <c r="BU120" s="432">
        <v>0</v>
      </c>
      <c r="BV120" s="432">
        <v>0</v>
      </c>
      <c r="BW120" s="432">
        <v>0</v>
      </c>
      <c r="BX120" s="432">
        <v>0</v>
      </c>
      <c r="BY120" s="432">
        <v>0</v>
      </c>
      <c r="BZ120" s="432">
        <v>0</v>
      </c>
      <c r="CA120" s="432">
        <v>0</v>
      </c>
      <c r="CB120" s="432">
        <v>0</v>
      </c>
      <c r="CC120" s="432">
        <v>0</v>
      </c>
      <c r="CD120" s="432">
        <v>0</v>
      </c>
      <c r="CE120" s="432">
        <v>0</v>
      </c>
      <c r="CF120" s="433">
        <f t="shared" si="22"/>
        <v>0</v>
      </c>
      <c r="CG120" s="432">
        <v>0</v>
      </c>
      <c r="CH120" s="432">
        <v>0</v>
      </c>
      <c r="CI120" s="432">
        <v>0</v>
      </c>
      <c r="CJ120" s="432">
        <v>0</v>
      </c>
      <c r="CK120" s="432">
        <v>0</v>
      </c>
      <c r="CL120" s="432">
        <v>0</v>
      </c>
      <c r="CM120" s="432">
        <v>0</v>
      </c>
      <c r="CN120" s="432">
        <v>0</v>
      </c>
      <c r="CO120" s="432">
        <v>0</v>
      </c>
      <c r="CP120" s="432">
        <v>0</v>
      </c>
      <c r="CQ120" s="432">
        <v>0</v>
      </c>
      <c r="CR120" s="432">
        <v>0</v>
      </c>
      <c r="CS120" s="432">
        <v>0</v>
      </c>
      <c r="CT120" s="433">
        <f t="shared" si="23"/>
        <v>0</v>
      </c>
      <c r="CU120" s="432">
        <v>0</v>
      </c>
      <c r="CV120" s="432">
        <v>0</v>
      </c>
      <c r="CW120" s="432">
        <v>0</v>
      </c>
      <c r="CX120" s="432">
        <v>0</v>
      </c>
      <c r="CY120" s="432">
        <v>0</v>
      </c>
      <c r="CZ120" s="432">
        <v>0</v>
      </c>
      <c r="DA120" s="432">
        <v>0</v>
      </c>
      <c r="DB120" s="432">
        <v>0</v>
      </c>
      <c r="DC120" s="432">
        <v>0</v>
      </c>
      <c r="DD120" s="432">
        <v>0</v>
      </c>
      <c r="DE120" s="432">
        <v>0</v>
      </c>
      <c r="DF120" s="432">
        <v>0</v>
      </c>
      <c r="DG120" s="432">
        <v>0</v>
      </c>
      <c r="DH120" s="433">
        <f t="shared" si="24"/>
        <v>0</v>
      </c>
    </row>
    <row r="121" spans="1:112" ht="12" hidden="1" customHeight="1" outlineLevel="1">
      <c r="A121" s="434"/>
      <c r="T121" s="414" t="s">
        <v>687</v>
      </c>
      <c r="X121" s="417" t="str">
        <f t="shared" si="25"/>
        <v>1920 - NV</v>
      </c>
      <c r="AA121" s="260">
        <f t="shared" si="26"/>
        <v>1920</v>
      </c>
      <c r="AB121" s="1" t="s">
        <v>173</v>
      </c>
      <c r="AC121" s="432">
        <v>0</v>
      </c>
      <c r="AD121" s="432">
        <v>0</v>
      </c>
      <c r="AE121" s="432">
        <v>0</v>
      </c>
      <c r="AF121" s="432">
        <v>0</v>
      </c>
      <c r="AG121" s="432">
        <v>0</v>
      </c>
      <c r="AH121" s="432">
        <v>0</v>
      </c>
      <c r="AI121" s="432">
        <v>0</v>
      </c>
      <c r="AJ121" s="432">
        <v>0</v>
      </c>
      <c r="AK121" s="432">
        <v>0</v>
      </c>
      <c r="AL121" s="432">
        <v>0</v>
      </c>
      <c r="AM121" s="432">
        <v>0</v>
      </c>
      <c r="AN121" s="432">
        <v>0</v>
      </c>
      <c r="AO121" s="432">
        <v>0</v>
      </c>
      <c r="AP121" s="433">
        <f t="shared" si="19"/>
        <v>0</v>
      </c>
      <c r="AQ121" s="432">
        <v>0</v>
      </c>
      <c r="AR121" s="432">
        <v>0</v>
      </c>
      <c r="AS121" s="432">
        <v>0</v>
      </c>
      <c r="AT121" s="432">
        <v>0</v>
      </c>
      <c r="AU121" s="432">
        <v>0</v>
      </c>
      <c r="AV121" s="432">
        <v>0</v>
      </c>
      <c r="AW121" s="432">
        <v>0</v>
      </c>
      <c r="AX121" s="432">
        <v>0</v>
      </c>
      <c r="AY121" s="432">
        <v>0</v>
      </c>
      <c r="AZ121" s="432">
        <v>0</v>
      </c>
      <c r="BA121" s="432">
        <v>0</v>
      </c>
      <c r="BB121" s="432">
        <v>0</v>
      </c>
      <c r="BC121" s="432">
        <v>0</v>
      </c>
      <c r="BD121" s="433">
        <f t="shared" si="20"/>
        <v>0</v>
      </c>
      <c r="BE121" s="432">
        <v>0</v>
      </c>
      <c r="BF121" s="432">
        <v>0</v>
      </c>
      <c r="BG121" s="432">
        <v>0</v>
      </c>
      <c r="BH121" s="432">
        <v>0</v>
      </c>
      <c r="BI121" s="432">
        <v>0</v>
      </c>
      <c r="BJ121" s="432">
        <v>0</v>
      </c>
      <c r="BK121" s="432">
        <v>0</v>
      </c>
      <c r="BL121" s="432">
        <v>0</v>
      </c>
      <c r="BM121" s="432">
        <v>0</v>
      </c>
      <c r="BN121" s="432">
        <v>0</v>
      </c>
      <c r="BO121" s="432">
        <v>0</v>
      </c>
      <c r="BP121" s="432">
        <v>0</v>
      </c>
      <c r="BQ121" s="432">
        <v>0</v>
      </c>
      <c r="BR121" s="433">
        <f t="shared" si="21"/>
        <v>0</v>
      </c>
      <c r="BS121" s="432">
        <v>0</v>
      </c>
      <c r="BT121" s="432">
        <v>0</v>
      </c>
      <c r="BU121" s="432">
        <v>0</v>
      </c>
      <c r="BV121" s="432">
        <v>0</v>
      </c>
      <c r="BW121" s="432">
        <v>0</v>
      </c>
      <c r="BX121" s="432">
        <v>0</v>
      </c>
      <c r="BY121" s="432">
        <v>0</v>
      </c>
      <c r="BZ121" s="432">
        <v>0</v>
      </c>
      <c r="CA121" s="432">
        <v>0</v>
      </c>
      <c r="CB121" s="432">
        <v>0</v>
      </c>
      <c r="CC121" s="432">
        <v>0</v>
      </c>
      <c r="CD121" s="432">
        <v>0</v>
      </c>
      <c r="CE121" s="432">
        <v>0</v>
      </c>
      <c r="CF121" s="433">
        <f t="shared" si="22"/>
        <v>0</v>
      </c>
      <c r="CG121" s="432">
        <v>0</v>
      </c>
      <c r="CH121" s="432">
        <v>0</v>
      </c>
      <c r="CI121" s="432">
        <v>0</v>
      </c>
      <c r="CJ121" s="432">
        <v>0</v>
      </c>
      <c r="CK121" s="432">
        <v>0</v>
      </c>
      <c r="CL121" s="432">
        <v>0</v>
      </c>
      <c r="CM121" s="432">
        <v>0</v>
      </c>
      <c r="CN121" s="432">
        <v>0</v>
      </c>
      <c r="CO121" s="432">
        <v>0</v>
      </c>
      <c r="CP121" s="432">
        <v>0</v>
      </c>
      <c r="CQ121" s="432">
        <v>0</v>
      </c>
      <c r="CR121" s="432">
        <v>0</v>
      </c>
      <c r="CS121" s="432">
        <v>0</v>
      </c>
      <c r="CT121" s="433">
        <f t="shared" si="23"/>
        <v>0</v>
      </c>
      <c r="CU121" s="432">
        <v>0</v>
      </c>
      <c r="CV121" s="432">
        <v>0</v>
      </c>
      <c r="CW121" s="432">
        <v>0</v>
      </c>
      <c r="CX121" s="432">
        <v>0</v>
      </c>
      <c r="CY121" s="432">
        <v>0</v>
      </c>
      <c r="CZ121" s="432">
        <v>0</v>
      </c>
      <c r="DA121" s="432">
        <v>0</v>
      </c>
      <c r="DB121" s="432">
        <v>0</v>
      </c>
      <c r="DC121" s="432">
        <v>0</v>
      </c>
      <c r="DD121" s="432">
        <v>0</v>
      </c>
      <c r="DE121" s="432">
        <v>0</v>
      </c>
      <c r="DF121" s="432">
        <v>0</v>
      </c>
      <c r="DG121" s="432">
        <v>0</v>
      </c>
      <c r="DH121" s="433">
        <f t="shared" si="24"/>
        <v>0</v>
      </c>
    </row>
    <row r="122" spans="1:112" ht="12" hidden="1" customHeight="1" outlineLevel="1">
      <c r="A122" s="434"/>
      <c r="T122" s="414" t="s">
        <v>688</v>
      </c>
      <c r="X122" s="417" t="str">
        <f t="shared" si="25"/>
        <v>1930 - NV</v>
      </c>
      <c r="AA122" s="260">
        <f t="shared" si="26"/>
        <v>1930</v>
      </c>
      <c r="AB122" s="1" t="s">
        <v>174</v>
      </c>
      <c r="AC122" s="432">
        <v>0</v>
      </c>
      <c r="AD122" s="432">
        <v>0</v>
      </c>
      <c r="AE122" s="432">
        <v>0</v>
      </c>
      <c r="AF122" s="432">
        <v>0</v>
      </c>
      <c r="AG122" s="432">
        <v>0</v>
      </c>
      <c r="AH122" s="432">
        <v>0</v>
      </c>
      <c r="AI122" s="432">
        <v>0</v>
      </c>
      <c r="AJ122" s="432">
        <v>0</v>
      </c>
      <c r="AK122" s="432">
        <v>0</v>
      </c>
      <c r="AL122" s="432">
        <v>0</v>
      </c>
      <c r="AM122" s="432">
        <v>0</v>
      </c>
      <c r="AN122" s="432">
        <v>0</v>
      </c>
      <c r="AO122" s="432">
        <v>0</v>
      </c>
      <c r="AP122" s="433">
        <f t="shared" si="19"/>
        <v>0</v>
      </c>
      <c r="AQ122" s="432">
        <v>0</v>
      </c>
      <c r="AR122" s="432">
        <v>0</v>
      </c>
      <c r="AS122" s="432">
        <v>0</v>
      </c>
      <c r="AT122" s="432">
        <v>0</v>
      </c>
      <c r="AU122" s="432">
        <v>0</v>
      </c>
      <c r="AV122" s="432">
        <v>0</v>
      </c>
      <c r="AW122" s="432">
        <v>0</v>
      </c>
      <c r="AX122" s="432">
        <v>0</v>
      </c>
      <c r="AY122" s="432">
        <v>0</v>
      </c>
      <c r="AZ122" s="432">
        <v>0</v>
      </c>
      <c r="BA122" s="432">
        <v>0</v>
      </c>
      <c r="BB122" s="432">
        <v>0</v>
      </c>
      <c r="BC122" s="432">
        <v>0</v>
      </c>
      <c r="BD122" s="433">
        <f t="shared" si="20"/>
        <v>0</v>
      </c>
      <c r="BE122" s="432">
        <v>0</v>
      </c>
      <c r="BF122" s="432">
        <v>0</v>
      </c>
      <c r="BG122" s="432">
        <v>0</v>
      </c>
      <c r="BH122" s="432">
        <v>0</v>
      </c>
      <c r="BI122" s="432">
        <v>0</v>
      </c>
      <c r="BJ122" s="432">
        <v>0</v>
      </c>
      <c r="BK122" s="432">
        <v>0</v>
      </c>
      <c r="BL122" s="432">
        <v>0</v>
      </c>
      <c r="BM122" s="432">
        <v>0</v>
      </c>
      <c r="BN122" s="432">
        <v>0</v>
      </c>
      <c r="BO122" s="432">
        <v>0</v>
      </c>
      <c r="BP122" s="432">
        <v>0</v>
      </c>
      <c r="BQ122" s="432">
        <v>0</v>
      </c>
      <c r="BR122" s="433">
        <f t="shared" si="21"/>
        <v>0</v>
      </c>
      <c r="BS122" s="432">
        <v>0</v>
      </c>
      <c r="BT122" s="432">
        <v>0</v>
      </c>
      <c r="BU122" s="432">
        <v>0</v>
      </c>
      <c r="BV122" s="432">
        <v>0</v>
      </c>
      <c r="BW122" s="432">
        <v>0</v>
      </c>
      <c r="BX122" s="432">
        <v>0</v>
      </c>
      <c r="BY122" s="432">
        <v>0</v>
      </c>
      <c r="BZ122" s="432">
        <v>0</v>
      </c>
      <c r="CA122" s="432">
        <v>0</v>
      </c>
      <c r="CB122" s="432">
        <v>0</v>
      </c>
      <c r="CC122" s="432">
        <v>0</v>
      </c>
      <c r="CD122" s="432">
        <v>0</v>
      </c>
      <c r="CE122" s="432">
        <v>0</v>
      </c>
      <c r="CF122" s="433">
        <f t="shared" si="22"/>
        <v>0</v>
      </c>
      <c r="CG122" s="432">
        <v>0</v>
      </c>
      <c r="CH122" s="432">
        <v>0</v>
      </c>
      <c r="CI122" s="432">
        <v>0</v>
      </c>
      <c r="CJ122" s="432">
        <v>0</v>
      </c>
      <c r="CK122" s="432">
        <v>0</v>
      </c>
      <c r="CL122" s="432">
        <v>0</v>
      </c>
      <c r="CM122" s="432">
        <v>0</v>
      </c>
      <c r="CN122" s="432">
        <v>0</v>
      </c>
      <c r="CO122" s="432">
        <v>0</v>
      </c>
      <c r="CP122" s="432">
        <v>0</v>
      </c>
      <c r="CQ122" s="432">
        <v>0</v>
      </c>
      <c r="CR122" s="432">
        <v>0</v>
      </c>
      <c r="CS122" s="432">
        <v>0</v>
      </c>
      <c r="CT122" s="433">
        <f t="shared" si="23"/>
        <v>0</v>
      </c>
      <c r="CU122" s="432">
        <v>0</v>
      </c>
      <c r="CV122" s="432">
        <v>0</v>
      </c>
      <c r="CW122" s="432">
        <v>0</v>
      </c>
      <c r="CX122" s="432">
        <v>0</v>
      </c>
      <c r="CY122" s="432">
        <v>0</v>
      </c>
      <c r="CZ122" s="432">
        <v>0</v>
      </c>
      <c r="DA122" s="432">
        <v>0</v>
      </c>
      <c r="DB122" s="432">
        <v>0</v>
      </c>
      <c r="DC122" s="432">
        <v>0</v>
      </c>
      <c r="DD122" s="432">
        <v>0</v>
      </c>
      <c r="DE122" s="432">
        <v>0</v>
      </c>
      <c r="DF122" s="432">
        <v>0</v>
      </c>
      <c r="DG122" s="432">
        <v>0</v>
      </c>
      <c r="DH122" s="433">
        <f t="shared" si="24"/>
        <v>0</v>
      </c>
    </row>
    <row r="123" spans="1:112" ht="12" hidden="1" customHeight="1" outlineLevel="1">
      <c r="A123" s="434"/>
      <c r="T123" s="414" t="s">
        <v>689</v>
      </c>
      <c r="X123" s="417" t="str">
        <f t="shared" si="25"/>
        <v>1980 - NV</v>
      </c>
      <c r="AA123" s="260">
        <f t="shared" si="26"/>
        <v>1980</v>
      </c>
      <c r="AB123" s="1" t="s">
        <v>175</v>
      </c>
      <c r="AC123" s="432">
        <v>0</v>
      </c>
      <c r="AD123" s="432">
        <v>0</v>
      </c>
      <c r="AE123" s="432">
        <v>0</v>
      </c>
      <c r="AF123" s="432">
        <v>0</v>
      </c>
      <c r="AG123" s="432">
        <v>0</v>
      </c>
      <c r="AH123" s="432">
        <v>0</v>
      </c>
      <c r="AI123" s="432">
        <v>0</v>
      </c>
      <c r="AJ123" s="432">
        <v>0</v>
      </c>
      <c r="AK123" s="432">
        <v>0</v>
      </c>
      <c r="AL123" s="432">
        <v>0</v>
      </c>
      <c r="AM123" s="432">
        <v>0</v>
      </c>
      <c r="AN123" s="432">
        <v>0</v>
      </c>
      <c r="AO123" s="432">
        <v>0</v>
      </c>
      <c r="AP123" s="433">
        <f t="shared" si="19"/>
        <v>0</v>
      </c>
      <c r="AQ123" s="432">
        <v>0</v>
      </c>
      <c r="AR123" s="432">
        <v>0</v>
      </c>
      <c r="AS123" s="432">
        <v>0</v>
      </c>
      <c r="AT123" s="432">
        <v>0</v>
      </c>
      <c r="AU123" s="432">
        <v>0</v>
      </c>
      <c r="AV123" s="432">
        <v>0</v>
      </c>
      <c r="AW123" s="432">
        <v>0</v>
      </c>
      <c r="AX123" s="432">
        <v>0</v>
      </c>
      <c r="AY123" s="432">
        <v>0</v>
      </c>
      <c r="AZ123" s="432">
        <v>0</v>
      </c>
      <c r="BA123" s="432">
        <v>0</v>
      </c>
      <c r="BB123" s="432">
        <v>0</v>
      </c>
      <c r="BC123" s="432">
        <v>0</v>
      </c>
      <c r="BD123" s="433">
        <f t="shared" si="20"/>
        <v>0</v>
      </c>
      <c r="BE123" s="432">
        <v>0</v>
      </c>
      <c r="BF123" s="432">
        <v>0</v>
      </c>
      <c r="BG123" s="432">
        <v>0</v>
      </c>
      <c r="BH123" s="432">
        <v>0</v>
      </c>
      <c r="BI123" s="432">
        <v>0</v>
      </c>
      <c r="BJ123" s="432">
        <v>0</v>
      </c>
      <c r="BK123" s="432">
        <v>0</v>
      </c>
      <c r="BL123" s="432">
        <v>0</v>
      </c>
      <c r="BM123" s="432">
        <v>0</v>
      </c>
      <c r="BN123" s="432">
        <v>0</v>
      </c>
      <c r="BO123" s="432">
        <v>0</v>
      </c>
      <c r="BP123" s="432">
        <v>0</v>
      </c>
      <c r="BQ123" s="432">
        <v>0</v>
      </c>
      <c r="BR123" s="433">
        <f t="shared" si="21"/>
        <v>0</v>
      </c>
      <c r="BS123" s="432">
        <v>0</v>
      </c>
      <c r="BT123" s="432">
        <v>0</v>
      </c>
      <c r="BU123" s="432">
        <v>0</v>
      </c>
      <c r="BV123" s="432">
        <v>0</v>
      </c>
      <c r="BW123" s="432">
        <v>0</v>
      </c>
      <c r="BX123" s="432">
        <v>0</v>
      </c>
      <c r="BY123" s="432">
        <v>0</v>
      </c>
      <c r="BZ123" s="432">
        <v>0</v>
      </c>
      <c r="CA123" s="432">
        <v>0</v>
      </c>
      <c r="CB123" s="432">
        <v>0</v>
      </c>
      <c r="CC123" s="432">
        <v>0</v>
      </c>
      <c r="CD123" s="432">
        <v>0</v>
      </c>
      <c r="CE123" s="432">
        <v>0</v>
      </c>
      <c r="CF123" s="433">
        <f t="shared" si="22"/>
        <v>0</v>
      </c>
      <c r="CG123" s="432">
        <v>0</v>
      </c>
      <c r="CH123" s="432">
        <v>0</v>
      </c>
      <c r="CI123" s="432">
        <v>0</v>
      </c>
      <c r="CJ123" s="432">
        <v>0</v>
      </c>
      <c r="CK123" s="432">
        <v>0</v>
      </c>
      <c r="CL123" s="432">
        <v>0</v>
      </c>
      <c r="CM123" s="432">
        <v>0</v>
      </c>
      <c r="CN123" s="432">
        <v>0</v>
      </c>
      <c r="CO123" s="432">
        <v>0</v>
      </c>
      <c r="CP123" s="432">
        <v>0</v>
      </c>
      <c r="CQ123" s="432">
        <v>0</v>
      </c>
      <c r="CR123" s="432">
        <v>0</v>
      </c>
      <c r="CS123" s="432">
        <v>0</v>
      </c>
      <c r="CT123" s="433">
        <f t="shared" si="23"/>
        <v>0</v>
      </c>
      <c r="CU123" s="432">
        <v>0</v>
      </c>
      <c r="CV123" s="432">
        <v>0</v>
      </c>
      <c r="CW123" s="432">
        <v>0</v>
      </c>
      <c r="CX123" s="432">
        <v>0</v>
      </c>
      <c r="CY123" s="432">
        <v>0</v>
      </c>
      <c r="CZ123" s="432">
        <v>0</v>
      </c>
      <c r="DA123" s="432">
        <v>0</v>
      </c>
      <c r="DB123" s="432">
        <v>0</v>
      </c>
      <c r="DC123" s="432">
        <v>0</v>
      </c>
      <c r="DD123" s="432">
        <v>0</v>
      </c>
      <c r="DE123" s="432">
        <v>0</v>
      </c>
      <c r="DF123" s="432">
        <v>0</v>
      </c>
      <c r="DG123" s="432">
        <v>0</v>
      </c>
      <c r="DH123" s="433">
        <f t="shared" si="24"/>
        <v>0</v>
      </c>
    </row>
    <row r="124" spans="1:112" ht="12" hidden="1" customHeight="1" outlineLevel="1">
      <c r="A124" s="434"/>
      <c r="T124" s="414" t="s">
        <v>690</v>
      </c>
      <c r="X124" s="417" t="str">
        <f t="shared" si="25"/>
        <v>1990 - NV</v>
      </c>
      <c r="AA124" s="260">
        <f t="shared" si="26"/>
        <v>1990</v>
      </c>
      <c r="AB124" s="1" t="s">
        <v>176</v>
      </c>
      <c r="AC124" s="432">
        <v>0</v>
      </c>
      <c r="AD124" s="432">
        <v>0</v>
      </c>
      <c r="AE124" s="432">
        <v>0</v>
      </c>
      <c r="AF124" s="432">
        <v>0</v>
      </c>
      <c r="AG124" s="432">
        <v>0</v>
      </c>
      <c r="AH124" s="432">
        <v>95.3</v>
      </c>
      <c r="AI124" s="432">
        <v>-95.3</v>
      </c>
      <c r="AJ124" s="432">
        <v>0</v>
      </c>
      <c r="AK124" s="432">
        <v>0</v>
      </c>
      <c r="AL124" s="432">
        <v>0</v>
      </c>
      <c r="AM124" s="432">
        <v>0</v>
      </c>
      <c r="AN124" s="432">
        <v>0</v>
      </c>
      <c r="AO124" s="432">
        <v>0</v>
      </c>
      <c r="AP124" s="433">
        <f t="shared" si="19"/>
        <v>0</v>
      </c>
      <c r="AQ124" s="432">
        <v>0</v>
      </c>
      <c r="AR124" s="432">
        <v>0</v>
      </c>
      <c r="AS124" s="432">
        <v>0</v>
      </c>
      <c r="AT124" s="432">
        <v>0</v>
      </c>
      <c r="AU124" s="432">
        <v>0</v>
      </c>
      <c r="AV124" s="432">
        <v>0</v>
      </c>
      <c r="AW124" s="432">
        <v>0</v>
      </c>
      <c r="AX124" s="432">
        <v>0</v>
      </c>
      <c r="AY124" s="432">
        <v>0</v>
      </c>
      <c r="AZ124" s="432">
        <v>0</v>
      </c>
      <c r="BA124" s="432">
        <v>0</v>
      </c>
      <c r="BB124" s="432">
        <v>0</v>
      </c>
      <c r="BC124" s="432">
        <v>0</v>
      </c>
      <c r="BD124" s="433">
        <f t="shared" si="20"/>
        <v>0</v>
      </c>
      <c r="BE124" s="432">
        <v>0</v>
      </c>
      <c r="BF124" s="432">
        <v>0</v>
      </c>
      <c r="BG124" s="432">
        <v>0</v>
      </c>
      <c r="BH124" s="432">
        <v>0</v>
      </c>
      <c r="BI124" s="432">
        <v>0</v>
      </c>
      <c r="BJ124" s="432">
        <v>0</v>
      </c>
      <c r="BK124" s="432">
        <v>0</v>
      </c>
      <c r="BL124" s="432">
        <v>0</v>
      </c>
      <c r="BM124" s="432">
        <v>0</v>
      </c>
      <c r="BN124" s="432">
        <v>0</v>
      </c>
      <c r="BO124" s="432">
        <v>0</v>
      </c>
      <c r="BP124" s="432">
        <v>0</v>
      </c>
      <c r="BQ124" s="432">
        <v>0</v>
      </c>
      <c r="BR124" s="433">
        <f t="shared" si="21"/>
        <v>0</v>
      </c>
      <c r="BS124" s="432">
        <v>0</v>
      </c>
      <c r="BT124" s="432">
        <v>0</v>
      </c>
      <c r="BU124" s="432">
        <v>0</v>
      </c>
      <c r="BV124" s="432">
        <v>0</v>
      </c>
      <c r="BW124" s="432">
        <v>0</v>
      </c>
      <c r="BX124" s="432">
        <v>0</v>
      </c>
      <c r="BY124" s="432">
        <v>0</v>
      </c>
      <c r="BZ124" s="432">
        <v>0</v>
      </c>
      <c r="CA124" s="432">
        <v>0</v>
      </c>
      <c r="CB124" s="432">
        <v>0</v>
      </c>
      <c r="CC124" s="432">
        <v>0</v>
      </c>
      <c r="CD124" s="432">
        <v>0</v>
      </c>
      <c r="CE124" s="432">
        <v>0</v>
      </c>
      <c r="CF124" s="433">
        <f t="shared" si="22"/>
        <v>0</v>
      </c>
      <c r="CG124" s="432">
        <v>0</v>
      </c>
      <c r="CH124" s="432">
        <v>0</v>
      </c>
      <c r="CI124" s="432">
        <v>0</v>
      </c>
      <c r="CJ124" s="432">
        <v>0</v>
      </c>
      <c r="CK124" s="432">
        <v>0</v>
      </c>
      <c r="CL124" s="432">
        <v>0</v>
      </c>
      <c r="CM124" s="432">
        <v>0</v>
      </c>
      <c r="CN124" s="432">
        <v>0</v>
      </c>
      <c r="CO124" s="432">
        <v>0</v>
      </c>
      <c r="CP124" s="432">
        <v>0</v>
      </c>
      <c r="CQ124" s="432">
        <v>0</v>
      </c>
      <c r="CR124" s="432">
        <v>0</v>
      </c>
      <c r="CS124" s="432">
        <v>0</v>
      </c>
      <c r="CT124" s="433">
        <f t="shared" si="23"/>
        <v>0</v>
      </c>
      <c r="CU124" s="432">
        <v>0</v>
      </c>
      <c r="CV124" s="432">
        <v>0</v>
      </c>
      <c r="CW124" s="432">
        <v>0</v>
      </c>
      <c r="CX124" s="432">
        <v>0</v>
      </c>
      <c r="CY124" s="432">
        <v>0</v>
      </c>
      <c r="CZ124" s="432">
        <v>0</v>
      </c>
      <c r="DA124" s="432">
        <v>0</v>
      </c>
      <c r="DB124" s="432">
        <v>0</v>
      </c>
      <c r="DC124" s="432">
        <v>0</v>
      </c>
      <c r="DD124" s="432">
        <v>0</v>
      </c>
      <c r="DE124" s="432">
        <v>0</v>
      </c>
      <c r="DF124" s="432">
        <v>0</v>
      </c>
      <c r="DG124" s="432">
        <v>0</v>
      </c>
      <c r="DH124" s="433">
        <f t="shared" si="24"/>
        <v>0</v>
      </c>
    </row>
    <row r="125" spans="1:112" ht="12" hidden="1" customHeight="1" outlineLevel="1">
      <c r="A125" s="434"/>
      <c r="T125" s="414" t="s">
        <v>691</v>
      </c>
      <c r="X125" s="417" t="str">
        <f t="shared" si="25"/>
        <v>1991 - NV</v>
      </c>
      <c r="AA125" s="260">
        <f t="shared" si="26"/>
        <v>1991</v>
      </c>
      <c r="AB125" s="1" t="s">
        <v>177</v>
      </c>
      <c r="AC125" s="432">
        <v>0</v>
      </c>
      <c r="AD125" s="432">
        <v>0</v>
      </c>
      <c r="AE125" s="432">
        <v>0</v>
      </c>
      <c r="AF125" s="432">
        <v>0</v>
      </c>
      <c r="AG125" s="432">
        <v>0</v>
      </c>
      <c r="AH125" s="432">
        <v>0</v>
      </c>
      <c r="AI125" s="432">
        <v>0</v>
      </c>
      <c r="AJ125" s="432">
        <v>0</v>
      </c>
      <c r="AK125" s="432">
        <v>0</v>
      </c>
      <c r="AL125" s="432">
        <v>0</v>
      </c>
      <c r="AM125" s="432">
        <v>0</v>
      </c>
      <c r="AN125" s="432">
        <v>0</v>
      </c>
      <c r="AO125" s="432">
        <v>0</v>
      </c>
      <c r="AP125" s="433">
        <f t="shared" si="19"/>
        <v>0</v>
      </c>
      <c r="AQ125" s="432">
        <v>0</v>
      </c>
      <c r="AR125" s="432">
        <v>0</v>
      </c>
      <c r="AS125" s="432">
        <v>0</v>
      </c>
      <c r="AT125" s="432">
        <v>0</v>
      </c>
      <c r="AU125" s="432">
        <v>0</v>
      </c>
      <c r="AV125" s="432">
        <v>0</v>
      </c>
      <c r="AW125" s="432">
        <v>0</v>
      </c>
      <c r="AX125" s="432">
        <v>0</v>
      </c>
      <c r="AY125" s="432">
        <v>0</v>
      </c>
      <c r="AZ125" s="432">
        <v>0</v>
      </c>
      <c r="BA125" s="432">
        <v>0</v>
      </c>
      <c r="BB125" s="432">
        <v>0</v>
      </c>
      <c r="BC125" s="432">
        <v>0</v>
      </c>
      <c r="BD125" s="433">
        <f t="shared" si="20"/>
        <v>0</v>
      </c>
      <c r="BE125" s="432">
        <v>0</v>
      </c>
      <c r="BF125" s="432">
        <v>0</v>
      </c>
      <c r="BG125" s="432">
        <v>0</v>
      </c>
      <c r="BH125" s="432">
        <v>0</v>
      </c>
      <c r="BI125" s="432">
        <v>0</v>
      </c>
      <c r="BJ125" s="432">
        <v>0</v>
      </c>
      <c r="BK125" s="432">
        <v>0</v>
      </c>
      <c r="BL125" s="432">
        <v>0</v>
      </c>
      <c r="BM125" s="432">
        <v>0</v>
      </c>
      <c r="BN125" s="432">
        <v>0</v>
      </c>
      <c r="BO125" s="432">
        <v>0</v>
      </c>
      <c r="BP125" s="432">
        <v>0</v>
      </c>
      <c r="BQ125" s="432">
        <v>0</v>
      </c>
      <c r="BR125" s="433">
        <f t="shared" si="21"/>
        <v>0</v>
      </c>
      <c r="BS125" s="432">
        <v>0</v>
      </c>
      <c r="BT125" s="432">
        <v>0</v>
      </c>
      <c r="BU125" s="432">
        <v>0</v>
      </c>
      <c r="BV125" s="432">
        <v>0</v>
      </c>
      <c r="BW125" s="432">
        <v>0</v>
      </c>
      <c r="BX125" s="432">
        <v>0</v>
      </c>
      <c r="BY125" s="432">
        <v>0</v>
      </c>
      <c r="BZ125" s="432">
        <v>0</v>
      </c>
      <c r="CA125" s="432">
        <v>0</v>
      </c>
      <c r="CB125" s="432">
        <v>0</v>
      </c>
      <c r="CC125" s="432">
        <v>0</v>
      </c>
      <c r="CD125" s="432">
        <v>0</v>
      </c>
      <c r="CE125" s="432">
        <v>0</v>
      </c>
      <c r="CF125" s="433">
        <f t="shared" si="22"/>
        <v>0</v>
      </c>
      <c r="CG125" s="432">
        <v>0</v>
      </c>
      <c r="CH125" s="432">
        <v>0</v>
      </c>
      <c r="CI125" s="432">
        <v>0</v>
      </c>
      <c r="CJ125" s="432">
        <v>0</v>
      </c>
      <c r="CK125" s="432">
        <v>0</v>
      </c>
      <c r="CL125" s="432">
        <v>0</v>
      </c>
      <c r="CM125" s="432">
        <v>0</v>
      </c>
      <c r="CN125" s="432">
        <v>0</v>
      </c>
      <c r="CO125" s="432">
        <v>0</v>
      </c>
      <c r="CP125" s="432">
        <v>0</v>
      </c>
      <c r="CQ125" s="432">
        <v>0</v>
      </c>
      <c r="CR125" s="432">
        <v>0</v>
      </c>
      <c r="CS125" s="432">
        <v>0</v>
      </c>
      <c r="CT125" s="433">
        <f t="shared" si="23"/>
        <v>0</v>
      </c>
      <c r="CU125" s="432">
        <v>0</v>
      </c>
      <c r="CV125" s="432">
        <v>0</v>
      </c>
      <c r="CW125" s="432">
        <v>0</v>
      </c>
      <c r="CX125" s="432">
        <v>0</v>
      </c>
      <c r="CY125" s="432">
        <v>0</v>
      </c>
      <c r="CZ125" s="432">
        <v>0</v>
      </c>
      <c r="DA125" s="432">
        <v>0</v>
      </c>
      <c r="DB125" s="432">
        <v>0</v>
      </c>
      <c r="DC125" s="432">
        <v>0</v>
      </c>
      <c r="DD125" s="432">
        <v>0</v>
      </c>
      <c r="DE125" s="432">
        <v>0</v>
      </c>
      <c r="DF125" s="432">
        <v>0</v>
      </c>
      <c r="DG125" s="432">
        <v>0</v>
      </c>
      <c r="DH125" s="433">
        <f t="shared" si="24"/>
        <v>0</v>
      </c>
    </row>
    <row r="126" spans="1:112" ht="12" hidden="1" customHeight="1" outlineLevel="1">
      <c r="A126" s="434"/>
      <c r="AA126" s="260"/>
      <c r="AC126" s="432"/>
      <c r="AD126" s="432"/>
      <c r="AE126" s="432"/>
      <c r="AF126" s="432"/>
      <c r="AG126" s="432"/>
      <c r="AH126" s="432"/>
      <c r="AI126" s="432"/>
      <c r="AJ126" s="432"/>
      <c r="AK126" s="432"/>
      <c r="AL126" s="432"/>
      <c r="AM126" s="432"/>
      <c r="AN126" s="432"/>
      <c r="AO126" s="432"/>
      <c r="AP126" s="433"/>
      <c r="AQ126" s="432"/>
      <c r="AR126" s="432"/>
      <c r="AS126" s="432"/>
      <c r="AT126" s="432"/>
      <c r="AU126" s="432"/>
      <c r="AV126" s="432"/>
      <c r="AW126" s="432"/>
      <c r="AX126" s="432"/>
      <c r="AY126" s="432"/>
      <c r="AZ126" s="432"/>
      <c r="BA126" s="432"/>
      <c r="BB126" s="432"/>
      <c r="BC126" s="432"/>
      <c r="BD126" s="433"/>
      <c r="BE126" s="432"/>
      <c r="BF126" s="432"/>
      <c r="BG126" s="432"/>
      <c r="BH126" s="432"/>
      <c r="BI126" s="432"/>
      <c r="BJ126" s="432"/>
      <c r="BK126" s="432"/>
      <c r="BL126" s="432"/>
      <c r="BM126" s="432"/>
      <c r="BN126" s="432"/>
      <c r="BO126" s="432"/>
      <c r="BP126" s="432"/>
      <c r="BQ126" s="432"/>
      <c r="BR126" s="433"/>
      <c r="BS126" s="432"/>
      <c r="BT126" s="432"/>
      <c r="BU126" s="432"/>
      <c r="BV126" s="432"/>
      <c r="BW126" s="432"/>
      <c r="BX126" s="432"/>
      <c r="BY126" s="432"/>
      <c r="BZ126" s="432"/>
      <c r="CA126" s="432"/>
      <c r="CB126" s="432"/>
      <c r="CC126" s="432"/>
      <c r="CD126" s="432"/>
      <c r="CE126" s="432"/>
      <c r="CF126" s="433"/>
      <c r="CG126" s="432"/>
      <c r="CH126" s="432"/>
      <c r="CI126" s="432"/>
      <c r="CJ126" s="432"/>
      <c r="CK126" s="432"/>
      <c r="CL126" s="432"/>
      <c r="CM126" s="432"/>
      <c r="CN126" s="432"/>
      <c r="CO126" s="432"/>
      <c r="CP126" s="432"/>
      <c r="CQ126" s="432"/>
      <c r="CR126" s="432"/>
      <c r="CS126" s="432"/>
      <c r="CT126" s="433"/>
      <c r="CU126" s="432"/>
      <c r="CV126" s="432"/>
      <c r="CW126" s="432"/>
      <c r="CX126" s="432"/>
      <c r="CY126" s="432"/>
      <c r="CZ126" s="432"/>
      <c r="DA126" s="432"/>
      <c r="DB126" s="432"/>
      <c r="DC126" s="432"/>
      <c r="DD126" s="432"/>
      <c r="DE126" s="432"/>
      <c r="DF126" s="432"/>
      <c r="DG126" s="432"/>
      <c r="DH126" s="433"/>
    </row>
    <row r="127" spans="1:112" ht="12" customHeight="1" collapsed="1">
      <c r="A127" s="434"/>
      <c r="AA127" s="435"/>
      <c r="AB127" s="1" t="str">
        <f>AA113</f>
        <v>Revenue from Local Sources</v>
      </c>
      <c r="AC127" s="432">
        <f t="shared" ref="AC127:AO127" si="27">SUM(AC114:AC126)</f>
        <v>95.3</v>
      </c>
      <c r="AD127" s="432">
        <f t="shared" si="27"/>
        <v>142.80000000000001</v>
      </c>
      <c r="AE127" s="432">
        <f t="shared" si="27"/>
        <v>95.3</v>
      </c>
      <c r="AF127" s="432">
        <f t="shared" si="27"/>
        <v>95.3</v>
      </c>
      <c r="AG127" s="432">
        <f t="shared" si="27"/>
        <v>95.3</v>
      </c>
      <c r="AH127" s="432">
        <f t="shared" si="27"/>
        <v>95.3</v>
      </c>
      <c r="AI127" s="432">
        <f t="shared" si="27"/>
        <v>-39.299999999999997</v>
      </c>
      <c r="AJ127" s="432">
        <f t="shared" si="27"/>
        <v>110</v>
      </c>
      <c r="AK127" s="432">
        <f t="shared" si="27"/>
        <v>110</v>
      </c>
      <c r="AL127" s="432">
        <f t="shared" si="27"/>
        <v>110</v>
      </c>
      <c r="AM127" s="432">
        <f t="shared" si="27"/>
        <v>90</v>
      </c>
      <c r="AN127" s="432">
        <f t="shared" si="27"/>
        <v>0</v>
      </c>
      <c r="AO127" s="432">
        <f t="shared" si="27"/>
        <v>1000</v>
      </c>
      <c r="AP127" s="433">
        <f t="shared" si="19"/>
        <v>0</v>
      </c>
      <c r="AQ127" s="432">
        <f t="shared" ref="AQ127:BC127" si="28">SUM(AQ114:AQ126)</f>
        <v>0</v>
      </c>
      <c r="AR127" s="432">
        <f t="shared" si="28"/>
        <v>0</v>
      </c>
      <c r="AS127" s="432">
        <f t="shared" si="28"/>
        <v>250</v>
      </c>
      <c r="AT127" s="432">
        <f t="shared" si="28"/>
        <v>0</v>
      </c>
      <c r="AU127" s="432">
        <f t="shared" si="28"/>
        <v>0</v>
      </c>
      <c r="AV127" s="432">
        <f t="shared" si="28"/>
        <v>250</v>
      </c>
      <c r="AW127" s="432">
        <f t="shared" si="28"/>
        <v>0</v>
      </c>
      <c r="AX127" s="432">
        <f t="shared" si="28"/>
        <v>0</v>
      </c>
      <c r="AY127" s="432">
        <f t="shared" si="28"/>
        <v>250</v>
      </c>
      <c r="AZ127" s="432">
        <f t="shared" si="28"/>
        <v>0</v>
      </c>
      <c r="BA127" s="432">
        <f t="shared" si="28"/>
        <v>0</v>
      </c>
      <c r="BB127" s="432">
        <f t="shared" si="28"/>
        <v>250</v>
      </c>
      <c r="BC127" s="432">
        <f t="shared" si="28"/>
        <v>1000</v>
      </c>
      <c r="BD127" s="433">
        <f t="shared" si="20"/>
        <v>0</v>
      </c>
      <c r="BE127" s="432">
        <f t="shared" ref="BE127:BQ127" si="29">SUM(BE114:BE126)</f>
        <v>0</v>
      </c>
      <c r="BF127" s="432">
        <f t="shared" si="29"/>
        <v>0</v>
      </c>
      <c r="BG127" s="432">
        <f t="shared" si="29"/>
        <v>250</v>
      </c>
      <c r="BH127" s="432">
        <f t="shared" si="29"/>
        <v>0</v>
      </c>
      <c r="BI127" s="432">
        <f t="shared" si="29"/>
        <v>0</v>
      </c>
      <c r="BJ127" s="432">
        <f t="shared" si="29"/>
        <v>250</v>
      </c>
      <c r="BK127" s="432">
        <f t="shared" si="29"/>
        <v>0</v>
      </c>
      <c r="BL127" s="432">
        <f t="shared" si="29"/>
        <v>0</v>
      </c>
      <c r="BM127" s="432">
        <f t="shared" si="29"/>
        <v>250</v>
      </c>
      <c r="BN127" s="432">
        <f t="shared" si="29"/>
        <v>0</v>
      </c>
      <c r="BO127" s="432">
        <f t="shared" si="29"/>
        <v>0</v>
      </c>
      <c r="BP127" s="432">
        <f t="shared" si="29"/>
        <v>250</v>
      </c>
      <c r="BQ127" s="432">
        <f t="shared" si="29"/>
        <v>1000</v>
      </c>
      <c r="BR127" s="433">
        <f t="shared" si="21"/>
        <v>0</v>
      </c>
      <c r="BS127" s="432">
        <f t="shared" ref="BS127:CE127" si="30">SUM(BS114:BS126)</f>
        <v>0</v>
      </c>
      <c r="BT127" s="432">
        <f t="shared" si="30"/>
        <v>0</v>
      </c>
      <c r="BU127" s="432">
        <f t="shared" si="30"/>
        <v>250</v>
      </c>
      <c r="BV127" s="432">
        <f t="shared" si="30"/>
        <v>0</v>
      </c>
      <c r="BW127" s="432">
        <f t="shared" si="30"/>
        <v>0</v>
      </c>
      <c r="BX127" s="432">
        <f t="shared" si="30"/>
        <v>250</v>
      </c>
      <c r="BY127" s="432">
        <f t="shared" si="30"/>
        <v>0</v>
      </c>
      <c r="BZ127" s="432">
        <f t="shared" si="30"/>
        <v>0</v>
      </c>
      <c r="CA127" s="432">
        <f t="shared" si="30"/>
        <v>250</v>
      </c>
      <c r="CB127" s="432">
        <f t="shared" si="30"/>
        <v>0</v>
      </c>
      <c r="CC127" s="432">
        <f t="shared" si="30"/>
        <v>0</v>
      </c>
      <c r="CD127" s="432">
        <f t="shared" si="30"/>
        <v>250</v>
      </c>
      <c r="CE127" s="432">
        <f t="shared" si="30"/>
        <v>1000</v>
      </c>
      <c r="CF127" s="433">
        <f t="shared" si="22"/>
        <v>0</v>
      </c>
      <c r="CG127" s="432">
        <f t="shared" ref="CG127:CS127" si="31">SUM(CG114:CG126)</f>
        <v>0</v>
      </c>
      <c r="CH127" s="432">
        <f t="shared" si="31"/>
        <v>0</v>
      </c>
      <c r="CI127" s="432">
        <f t="shared" si="31"/>
        <v>250</v>
      </c>
      <c r="CJ127" s="432">
        <f t="shared" si="31"/>
        <v>0</v>
      </c>
      <c r="CK127" s="432">
        <f t="shared" si="31"/>
        <v>0</v>
      </c>
      <c r="CL127" s="432">
        <f t="shared" si="31"/>
        <v>250</v>
      </c>
      <c r="CM127" s="432">
        <f t="shared" si="31"/>
        <v>0</v>
      </c>
      <c r="CN127" s="432">
        <f t="shared" si="31"/>
        <v>0</v>
      </c>
      <c r="CO127" s="432">
        <f t="shared" si="31"/>
        <v>250</v>
      </c>
      <c r="CP127" s="432">
        <f t="shared" si="31"/>
        <v>0</v>
      </c>
      <c r="CQ127" s="432">
        <f t="shared" si="31"/>
        <v>0</v>
      </c>
      <c r="CR127" s="432">
        <f t="shared" si="31"/>
        <v>250</v>
      </c>
      <c r="CS127" s="432">
        <f t="shared" si="31"/>
        <v>1000</v>
      </c>
      <c r="CT127" s="433">
        <f t="shared" si="23"/>
        <v>0</v>
      </c>
      <c r="CU127" s="432">
        <f t="shared" ref="CU127:DG127" si="32">SUM(CU114:CU126)</f>
        <v>0</v>
      </c>
      <c r="CV127" s="432">
        <f t="shared" si="32"/>
        <v>0</v>
      </c>
      <c r="CW127" s="432">
        <f t="shared" si="32"/>
        <v>250</v>
      </c>
      <c r="CX127" s="432">
        <f t="shared" si="32"/>
        <v>0</v>
      </c>
      <c r="CY127" s="432">
        <f t="shared" si="32"/>
        <v>0</v>
      </c>
      <c r="CZ127" s="432">
        <f t="shared" si="32"/>
        <v>250</v>
      </c>
      <c r="DA127" s="432">
        <f t="shared" si="32"/>
        <v>0</v>
      </c>
      <c r="DB127" s="432">
        <f t="shared" si="32"/>
        <v>0</v>
      </c>
      <c r="DC127" s="432">
        <f t="shared" si="32"/>
        <v>250</v>
      </c>
      <c r="DD127" s="432">
        <f t="shared" si="32"/>
        <v>0</v>
      </c>
      <c r="DE127" s="432">
        <f t="shared" si="32"/>
        <v>0</v>
      </c>
      <c r="DF127" s="432">
        <f t="shared" si="32"/>
        <v>250</v>
      </c>
      <c r="DG127" s="432">
        <f t="shared" si="32"/>
        <v>1000</v>
      </c>
      <c r="DH127" s="433">
        <f t="shared" si="24"/>
        <v>0</v>
      </c>
    </row>
    <row r="128" spans="1:112" ht="12" hidden="1" customHeight="1" outlineLevel="1">
      <c r="A128" s="2"/>
      <c r="AA128" s="435"/>
      <c r="AB128" s="436"/>
      <c r="AC128" s="432"/>
      <c r="AD128" s="432"/>
      <c r="AE128" s="432"/>
      <c r="AF128" s="432"/>
      <c r="AG128" s="432"/>
      <c r="AH128" s="432"/>
      <c r="AI128" s="432"/>
      <c r="AJ128" s="432"/>
      <c r="AK128" s="432"/>
      <c r="AL128" s="432"/>
      <c r="AM128" s="432"/>
      <c r="AN128" s="432"/>
      <c r="AO128" s="432"/>
      <c r="AP128" s="433"/>
      <c r="AQ128" s="432"/>
      <c r="AR128" s="432"/>
      <c r="AS128" s="432"/>
      <c r="AT128" s="432"/>
      <c r="AU128" s="432"/>
      <c r="AV128" s="432"/>
      <c r="AW128" s="432"/>
      <c r="AX128" s="432"/>
      <c r="AY128" s="432"/>
      <c r="AZ128" s="432"/>
      <c r="BA128" s="432"/>
      <c r="BB128" s="432"/>
      <c r="BC128" s="432"/>
      <c r="BD128" s="433"/>
      <c r="BE128" s="432"/>
      <c r="BF128" s="432"/>
      <c r="BG128" s="432"/>
      <c r="BH128" s="432"/>
      <c r="BI128" s="432"/>
      <c r="BJ128" s="432"/>
      <c r="BK128" s="432"/>
      <c r="BL128" s="432"/>
      <c r="BM128" s="432"/>
      <c r="BN128" s="432"/>
      <c r="BO128" s="432"/>
      <c r="BP128" s="432"/>
      <c r="BQ128" s="432"/>
      <c r="BR128" s="433"/>
      <c r="BS128" s="432"/>
      <c r="BT128" s="432"/>
      <c r="BU128" s="432"/>
      <c r="BV128" s="432"/>
      <c r="BW128" s="432"/>
      <c r="BX128" s="432"/>
      <c r="BY128" s="432"/>
      <c r="BZ128" s="432"/>
      <c r="CA128" s="432"/>
      <c r="CB128" s="432"/>
      <c r="CC128" s="432"/>
      <c r="CD128" s="432"/>
      <c r="CE128" s="432"/>
      <c r="CF128" s="433"/>
      <c r="CG128" s="432"/>
      <c r="CH128" s="432"/>
      <c r="CI128" s="432"/>
      <c r="CJ128" s="432"/>
      <c r="CK128" s="432"/>
      <c r="CL128" s="432"/>
      <c r="CM128" s="432"/>
      <c r="CN128" s="432"/>
      <c r="CO128" s="432"/>
      <c r="CP128" s="432"/>
      <c r="CQ128" s="432"/>
      <c r="CR128" s="432"/>
      <c r="CS128" s="432"/>
      <c r="CT128" s="433"/>
      <c r="CU128" s="432"/>
      <c r="CV128" s="432"/>
      <c r="CW128" s="432"/>
      <c r="CX128" s="432"/>
      <c r="CY128" s="432"/>
      <c r="CZ128" s="432"/>
      <c r="DA128" s="432"/>
      <c r="DB128" s="432"/>
      <c r="DC128" s="432"/>
      <c r="DD128" s="432"/>
      <c r="DE128" s="432"/>
      <c r="DF128" s="432"/>
      <c r="DG128" s="432"/>
      <c r="DH128" s="433"/>
    </row>
    <row r="129" spans="1:112" ht="12" hidden="1" customHeight="1" outlineLevel="1">
      <c r="A129" s="2"/>
      <c r="AA129" s="431" t="str">
        <f>[1]MYP!H79</f>
        <v>Intermediate Revenue Sources</v>
      </c>
      <c r="AC129" s="432" t="s">
        <v>560</v>
      </c>
      <c r="AD129" s="432" t="s">
        <v>560</v>
      </c>
      <c r="AE129" s="432" t="s">
        <v>560</v>
      </c>
      <c r="AF129" s="432" t="s">
        <v>560</v>
      </c>
      <c r="AG129" s="432" t="s">
        <v>560</v>
      </c>
      <c r="AH129" s="432" t="s">
        <v>560</v>
      </c>
      <c r="AI129" s="432" t="s">
        <v>560</v>
      </c>
      <c r="AJ129" s="432" t="s">
        <v>560</v>
      </c>
      <c r="AK129" s="432" t="s">
        <v>560</v>
      </c>
      <c r="AL129" s="432" t="s">
        <v>560</v>
      </c>
      <c r="AM129" s="432" t="s">
        <v>560</v>
      </c>
      <c r="AN129" s="432" t="s">
        <v>560</v>
      </c>
      <c r="AO129" s="432" t="s">
        <v>560</v>
      </c>
      <c r="AP129" s="433" t="s">
        <v>560</v>
      </c>
      <c r="AQ129" s="432" t="s">
        <v>560</v>
      </c>
      <c r="AR129" s="432" t="s">
        <v>560</v>
      </c>
      <c r="AS129" s="432" t="s">
        <v>560</v>
      </c>
      <c r="AT129" s="432" t="s">
        <v>560</v>
      </c>
      <c r="AU129" s="432" t="s">
        <v>560</v>
      </c>
      <c r="AV129" s="432" t="s">
        <v>560</v>
      </c>
      <c r="AW129" s="432" t="s">
        <v>560</v>
      </c>
      <c r="AX129" s="432" t="s">
        <v>560</v>
      </c>
      <c r="AY129" s="432" t="s">
        <v>560</v>
      </c>
      <c r="AZ129" s="432" t="s">
        <v>560</v>
      </c>
      <c r="BA129" s="432" t="s">
        <v>560</v>
      </c>
      <c r="BB129" s="432" t="s">
        <v>560</v>
      </c>
      <c r="BC129" s="432" t="s">
        <v>560</v>
      </c>
      <c r="BD129" s="433" t="s">
        <v>560</v>
      </c>
      <c r="BE129" s="432" t="s">
        <v>560</v>
      </c>
      <c r="BF129" s="432" t="s">
        <v>560</v>
      </c>
      <c r="BG129" s="432" t="s">
        <v>560</v>
      </c>
      <c r="BH129" s="432" t="s">
        <v>560</v>
      </c>
      <c r="BI129" s="432" t="s">
        <v>560</v>
      </c>
      <c r="BJ129" s="432" t="s">
        <v>560</v>
      </c>
      <c r="BK129" s="432" t="s">
        <v>560</v>
      </c>
      <c r="BL129" s="432" t="s">
        <v>560</v>
      </c>
      <c r="BM129" s="432" t="s">
        <v>560</v>
      </c>
      <c r="BN129" s="432" t="s">
        <v>560</v>
      </c>
      <c r="BO129" s="432" t="s">
        <v>560</v>
      </c>
      <c r="BP129" s="432" t="s">
        <v>560</v>
      </c>
      <c r="BQ129" s="432" t="s">
        <v>560</v>
      </c>
      <c r="BR129" s="433" t="s">
        <v>560</v>
      </c>
      <c r="BS129" s="432" t="s">
        <v>560</v>
      </c>
      <c r="BT129" s="432" t="s">
        <v>560</v>
      </c>
      <c r="BU129" s="432" t="s">
        <v>560</v>
      </c>
      <c r="BV129" s="432" t="s">
        <v>560</v>
      </c>
      <c r="BW129" s="432" t="s">
        <v>560</v>
      </c>
      <c r="BX129" s="432" t="s">
        <v>560</v>
      </c>
      <c r="BY129" s="432" t="s">
        <v>560</v>
      </c>
      <c r="BZ129" s="432" t="s">
        <v>560</v>
      </c>
      <c r="CA129" s="432" t="s">
        <v>560</v>
      </c>
      <c r="CB129" s="432" t="s">
        <v>560</v>
      </c>
      <c r="CC129" s="432" t="s">
        <v>560</v>
      </c>
      <c r="CD129" s="432" t="s">
        <v>560</v>
      </c>
      <c r="CE129" s="432" t="s">
        <v>560</v>
      </c>
      <c r="CF129" s="433" t="s">
        <v>560</v>
      </c>
      <c r="CG129" s="432" t="s">
        <v>560</v>
      </c>
      <c r="CH129" s="432" t="s">
        <v>560</v>
      </c>
      <c r="CI129" s="432" t="s">
        <v>560</v>
      </c>
      <c r="CJ129" s="432" t="s">
        <v>560</v>
      </c>
      <c r="CK129" s="432" t="s">
        <v>560</v>
      </c>
      <c r="CL129" s="432" t="s">
        <v>560</v>
      </c>
      <c r="CM129" s="432" t="s">
        <v>560</v>
      </c>
      <c r="CN129" s="432" t="s">
        <v>560</v>
      </c>
      <c r="CO129" s="432" t="s">
        <v>560</v>
      </c>
      <c r="CP129" s="432" t="s">
        <v>560</v>
      </c>
      <c r="CQ129" s="432" t="s">
        <v>560</v>
      </c>
      <c r="CR129" s="432" t="s">
        <v>560</v>
      </c>
      <c r="CS129" s="432" t="s">
        <v>560</v>
      </c>
      <c r="CT129" s="433" t="s">
        <v>560</v>
      </c>
      <c r="CU129" s="432" t="s">
        <v>560</v>
      </c>
      <c r="CV129" s="432" t="s">
        <v>560</v>
      </c>
      <c r="CW129" s="432" t="s">
        <v>560</v>
      </c>
      <c r="CX129" s="432" t="s">
        <v>560</v>
      </c>
      <c r="CY129" s="432" t="s">
        <v>560</v>
      </c>
      <c r="CZ129" s="432" t="s">
        <v>560</v>
      </c>
      <c r="DA129" s="432" t="s">
        <v>560</v>
      </c>
      <c r="DB129" s="432" t="s">
        <v>560</v>
      </c>
      <c r="DC129" s="432" t="s">
        <v>560</v>
      </c>
      <c r="DD129" s="432" t="s">
        <v>560</v>
      </c>
      <c r="DE129" s="432" t="s">
        <v>560</v>
      </c>
      <c r="DF129" s="432" t="s">
        <v>560</v>
      </c>
      <c r="DG129" s="432" t="s">
        <v>560</v>
      </c>
      <c r="DH129" s="433" t="s">
        <v>560</v>
      </c>
    </row>
    <row r="130" spans="1:112" ht="12" hidden="1" customHeight="1" outlineLevel="1">
      <c r="A130" s="434"/>
      <c r="T130" s="414" t="s">
        <v>692</v>
      </c>
      <c r="X130" s="417" t="str">
        <f>T130</f>
        <v>Revenue Group 2 (Revenue from State Sources) - (Bottom Level)</v>
      </c>
      <c r="AA130" s="260" t="str">
        <f>IFERROR(_xlfn.NUMBERVALUE(LEFT(T130,FIND("-",T130)-2)),"")</f>
        <v/>
      </c>
      <c r="AB130" s="436"/>
      <c r="AC130" s="432"/>
      <c r="AD130" s="432"/>
      <c r="AE130" s="432"/>
      <c r="AF130" s="432"/>
      <c r="AG130" s="432"/>
      <c r="AH130" s="432"/>
      <c r="AI130" s="432"/>
      <c r="AJ130" s="432"/>
      <c r="AK130" s="432"/>
      <c r="AL130" s="432"/>
      <c r="AM130" s="432"/>
      <c r="AN130" s="432"/>
      <c r="AO130" s="432"/>
      <c r="AP130" s="433">
        <f t="shared" ref="AP130:AP136" si="33">AO130-SUM(AC130:AN130)</f>
        <v>0</v>
      </c>
      <c r="AQ130" s="432"/>
      <c r="AR130" s="432"/>
      <c r="AS130" s="432"/>
      <c r="AT130" s="432"/>
      <c r="AU130" s="432"/>
      <c r="AV130" s="432"/>
      <c r="AW130" s="432"/>
      <c r="AX130" s="432"/>
      <c r="AY130" s="432"/>
      <c r="AZ130" s="432"/>
      <c r="BA130" s="432"/>
      <c r="BB130" s="432"/>
      <c r="BC130" s="432"/>
      <c r="BD130" s="433">
        <f t="shared" ref="BD130:BD136" si="34">BC130-SUM(AQ130:BB130)</f>
        <v>0</v>
      </c>
      <c r="BE130" s="432"/>
      <c r="BF130" s="432"/>
      <c r="BG130" s="432"/>
      <c r="BH130" s="432"/>
      <c r="BI130" s="432"/>
      <c r="BJ130" s="432"/>
      <c r="BK130" s="432"/>
      <c r="BL130" s="432"/>
      <c r="BM130" s="432"/>
      <c r="BN130" s="432"/>
      <c r="BO130" s="432"/>
      <c r="BP130" s="432"/>
      <c r="BQ130" s="432"/>
      <c r="BR130" s="433">
        <f t="shared" ref="BR130:BR136" si="35">BQ130-SUM(BE130:BP130)</f>
        <v>0</v>
      </c>
      <c r="BS130" s="432"/>
      <c r="BT130" s="432"/>
      <c r="BU130" s="432"/>
      <c r="BV130" s="432"/>
      <c r="BW130" s="432"/>
      <c r="BX130" s="432"/>
      <c r="BY130" s="432"/>
      <c r="BZ130" s="432"/>
      <c r="CA130" s="432"/>
      <c r="CB130" s="432"/>
      <c r="CC130" s="432"/>
      <c r="CD130" s="432"/>
      <c r="CE130" s="432"/>
      <c r="CF130" s="433">
        <f t="shared" ref="CF130:CF136" si="36">CE130-SUM(BS130:CD130)</f>
        <v>0</v>
      </c>
      <c r="CG130" s="432"/>
      <c r="CH130" s="432"/>
      <c r="CI130" s="432"/>
      <c r="CJ130" s="432"/>
      <c r="CK130" s="432"/>
      <c r="CL130" s="432"/>
      <c r="CM130" s="432"/>
      <c r="CN130" s="432"/>
      <c r="CO130" s="432"/>
      <c r="CP130" s="432"/>
      <c r="CQ130" s="432"/>
      <c r="CR130" s="432"/>
      <c r="CS130" s="432"/>
      <c r="CT130" s="433">
        <f t="shared" ref="CT130:CT136" si="37">CS130-SUM(CG130:CR130)</f>
        <v>0</v>
      </c>
      <c r="CU130" s="432"/>
      <c r="CV130" s="432"/>
      <c r="CW130" s="432"/>
      <c r="CX130" s="432"/>
      <c r="CY130" s="432"/>
      <c r="CZ130" s="432"/>
      <c r="DA130" s="432"/>
      <c r="DB130" s="432"/>
      <c r="DC130" s="432"/>
      <c r="DD130" s="432"/>
      <c r="DE130" s="432"/>
      <c r="DF130" s="432"/>
      <c r="DG130" s="432"/>
      <c r="DH130" s="433">
        <f t="shared" ref="DH130:DH136" si="38">DG130-SUM(CU130:DF130)</f>
        <v>0</v>
      </c>
    </row>
    <row r="131" spans="1:112" ht="12" hidden="1" customHeight="1" outlineLevel="1">
      <c r="A131" s="434"/>
      <c r="T131" s="414" t="s">
        <v>693</v>
      </c>
      <c r="X131" s="417" t="str">
        <f t="shared" ref="X131:X134" si="39">T131</f>
        <v>2000 - NV</v>
      </c>
      <c r="AA131" s="260">
        <f t="shared" ref="AA131:AA134" si="40">IFERROR(_xlfn.NUMBERVALUE(LEFT(T131,FIND("-",T131)-2)),"")</f>
        <v>2000</v>
      </c>
      <c r="AB131" s="436" t="s">
        <v>143</v>
      </c>
      <c r="AC131" s="432">
        <v>0</v>
      </c>
      <c r="AD131" s="432">
        <v>0</v>
      </c>
      <c r="AE131" s="432">
        <v>0</v>
      </c>
      <c r="AF131" s="432">
        <v>0</v>
      </c>
      <c r="AG131" s="432">
        <v>0</v>
      </c>
      <c r="AH131" s="432">
        <v>0</v>
      </c>
      <c r="AI131" s="432">
        <v>0</v>
      </c>
      <c r="AJ131" s="432">
        <v>0</v>
      </c>
      <c r="AK131" s="432">
        <v>0</v>
      </c>
      <c r="AL131" s="432">
        <v>0</v>
      </c>
      <c r="AM131" s="432">
        <v>0</v>
      </c>
      <c r="AN131" s="432">
        <v>0</v>
      </c>
      <c r="AO131" s="432">
        <v>0</v>
      </c>
      <c r="AP131" s="433">
        <f t="shared" si="33"/>
        <v>0</v>
      </c>
      <c r="AQ131" s="432">
        <v>0</v>
      </c>
      <c r="AR131" s="432">
        <v>0</v>
      </c>
      <c r="AS131" s="432">
        <v>0</v>
      </c>
      <c r="AT131" s="432">
        <v>0</v>
      </c>
      <c r="AU131" s="432">
        <v>0</v>
      </c>
      <c r="AV131" s="432">
        <v>0</v>
      </c>
      <c r="AW131" s="432">
        <v>0</v>
      </c>
      <c r="AX131" s="432">
        <v>0</v>
      </c>
      <c r="AY131" s="432">
        <v>0</v>
      </c>
      <c r="AZ131" s="432">
        <v>0</v>
      </c>
      <c r="BA131" s="432">
        <v>0</v>
      </c>
      <c r="BB131" s="432">
        <v>0</v>
      </c>
      <c r="BC131" s="432">
        <v>0</v>
      </c>
      <c r="BD131" s="433">
        <f t="shared" si="34"/>
        <v>0</v>
      </c>
      <c r="BE131" s="432">
        <v>0</v>
      </c>
      <c r="BF131" s="432">
        <v>0</v>
      </c>
      <c r="BG131" s="432">
        <v>0</v>
      </c>
      <c r="BH131" s="432">
        <v>0</v>
      </c>
      <c r="BI131" s="432">
        <v>0</v>
      </c>
      <c r="BJ131" s="432">
        <v>0</v>
      </c>
      <c r="BK131" s="432">
        <v>0</v>
      </c>
      <c r="BL131" s="432">
        <v>0</v>
      </c>
      <c r="BM131" s="432">
        <v>0</v>
      </c>
      <c r="BN131" s="432">
        <v>0</v>
      </c>
      <c r="BO131" s="432">
        <v>0</v>
      </c>
      <c r="BP131" s="432">
        <v>0</v>
      </c>
      <c r="BQ131" s="432">
        <v>0</v>
      </c>
      <c r="BR131" s="433">
        <f t="shared" si="35"/>
        <v>0</v>
      </c>
      <c r="BS131" s="432">
        <v>0</v>
      </c>
      <c r="BT131" s="432">
        <v>0</v>
      </c>
      <c r="BU131" s="432">
        <v>0</v>
      </c>
      <c r="BV131" s="432">
        <v>0</v>
      </c>
      <c r="BW131" s="432">
        <v>0</v>
      </c>
      <c r="BX131" s="432">
        <v>0</v>
      </c>
      <c r="BY131" s="432">
        <v>0</v>
      </c>
      <c r="BZ131" s="432">
        <v>0</v>
      </c>
      <c r="CA131" s="432">
        <v>0</v>
      </c>
      <c r="CB131" s="432">
        <v>0</v>
      </c>
      <c r="CC131" s="432">
        <v>0</v>
      </c>
      <c r="CD131" s="432">
        <v>0</v>
      </c>
      <c r="CE131" s="432">
        <v>0</v>
      </c>
      <c r="CF131" s="433">
        <f t="shared" si="36"/>
        <v>0</v>
      </c>
      <c r="CG131" s="432">
        <v>0</v>
      </c>
      <c r="CH131" s="432">
        <v>0</v>
      </c>
      <c r="CI131" s="432">
        <v>0</v>
      </c>
      <c r="CJ131" s="432">
        <v>0</v>
      </c>
      <c r="CK131" s="432">
        <v>0</v>
      </c>
      <c r="CL131" s="432">
        <v>0</v>
      </c>
      <c r="CM131" s="432">
        <v>0</v>
      </c>
      <c r="CN131" s="432">
        <v>0</v>
      </c>
      <c r="CO131" s="432">
        <v>0</v>
      </c>
      <c r="CP131" s="432">
        <v>0</v>
      </c>
      <c r="CQ131" s="432">
        <v>0</v>
      </c>
      <c r="CR131" s="432">
        <v>0</v>
      </c>
      <c r="CS131" s="432">
        <v>0</v>
      </c>
      <c r="CT131" s="433">
        <f t="shared" si="37"/>
        <v>0</v>
      </c>
      <c r="CU131" s="432">
        <v>0</v>
      </c>
      <c r="CV131" s="432">
        <v>0</v>
      </c>
      <c r="CW131" s="432">
        <v>0</v>
      </c>
      <c r="CX131" s="432">
        <v>0</v>
      </c>
      <c r="CY131" s="432">
        <v>0</v>
      </c>
      <c r="CZ131" s="432">
        <v>0</v>
      </c>
      <c r="DA131" s="432">
        <v>0</v>
      </c>
      <c r="DB131" s="432">
        <v>0</v>
      </c>
      <c r="DC131" s="432">
        <v>0</v>
      </c>
      <c r="DD131" s="432">
        <v>0</v>
      </c>
      <c r="DE131" s="432">
        <v>0</v>
      </c>
      <c r="DF131" s="432">
        <v>0</v>
      </c>
      <c r="DG131" s="432">
        <v>0</v>
      </c>
      <c r="DH131" s="433">
        <f t="shared" si="38"/>
        <v>0</v>
      </c>
    </row>
    <row r="132" spans="1:112" ht="12" hidden="1" customHeight="1" outlineLevel="1">
      <c r="A132" s="434"/>
      <c r="T132" s="414" t="s">
        <v>694</v>
      </c>
      <c r="X132" s="417" t="str">
        <f t="shared" si="39"/>
        <v>2100 - NV</v>
      </c>
      <c r="AA132" s="260">
        <f t="shared" si="40"/>
        <v>2100</v>
      </c>
      <c r="AB132" s="436" t="s">
        <v>178</v>
      </c>
      <c r="AC132" s="432">
        <v>0</v>
      </c>
      <c r="AD132" s="432">
        <v>0</v>
      </c>
      <c r="AE132" s="432">
        <v>0</v>
      </c>
      <c r="AF132" s="432">
        <v>0</v>
      </c>
      <c r="AG132" s="432">
        <v>0</v>
      </c>
      <c r="AH132" s="432">
        <v>0</v>
      </c>
      <c r="AI132" s="432">
        <v>0</v>
      </c>
      <c r="AJ132" s="432">
        <v>0</v>
      </c>
      <c r="AK132" s="432">
        <v>0</v>
      </c>
      <c r="AL132" s="432">
        <v>0</v>
      </c>
      <c r="AM132" s="432">
        <v>0</v>
      </c>
      <c r="AN132" s="432">
        <v>0</v>
      </c>
      <c r="AO132" s="432">
        <v>0</v>
      </c>
      <c r="AP132" s="433">
        <f t="shared" si="33"/>
        <v>0</v>
      </c>
      <c r="AQ132" s="432">
        <v>0</v>
      </c>
      <c r="AR132" s="432">
        <v>0</v>
      </c>
      <c r="AS132" s="432">
        <v>0</v>
      </c>
      <c r="AT132" s="432">
        <v>0</v>
      </c>
      <c r="AU132" s="432">
        <v>0</v>
      </c>
      <c r="AV132" s="432">
        <v>0</v>
      </c>
      <c r="AW132" s="432">
        <v>0</v>
      </c>
      <c r="AX132" s="432">
        <v>0</v>
      </c>
      <c r="AY132" s="432">
        <v>0</v>
      </c>
      <c r="AZ132" s="432">
        <v>0</v>
      </c>
      <c r="BA132" s="432">
        <v>0</v>
      </c>
      <c r="BB132" s="432">
        <v>0</v>
      </c>
      <c r="BC132" s="432">
        <v>0</v>
      </c>
      <c r="BD132" s="433">
        <f t="shared" si="34"/>
        <v>0</v>
      </c>
      <c r="BE132" s="432">
        <v>0</v>
      </c>
      <c r="BF132" s="432">
        <v>0</v>
      </c>
      <c r="BG132" s="432">
        <v>0</v>
      </c>
      <c r="BH132" s="432">
        <v>0</v>
      </c>
      <c r="BI132" s="432">
        <v>0</v>
      </c>
      <c r="BJ132" s="432">
        <v>0</v>
      </c>
      <c r="BK132" s="432">
        <v>0</v>
      </c>
      <c r="BL132" s="432">
        <v>0</v>
      </c>
      <c r="BM132" s="432">
        <v>0</v>
      </c>
      <c r="BN132" s="432">
        <v>0</v>
      </c>
      <c r="BO132" s="432">
        <v>0</v>
      </c>
      <c r="BP132" s="432">
        <v>0</v>
      </c>
      <c r="BQ132" s="432">
        <v>0</v>
      </c>
      <c r="BR132" s="433">
        <f t="shared" si="35"/>
        <v>0</v>
      </c>
      <c r="BS132" s="432">
        <v>0</v>
      </c>
      <c r="BT132" s="432">
        <v>0</v>
      </c>
      <c r="BU132" s="432">
        <v>0</v>
      </c>
      <c r="BV132" s="432">
        <v>0</v>
      </c>
      <c r="BW132" s="432">
        <v>0</v>
      </c>
      <c r="BX132" s="432">
        <v>0</v>
      </c>
      <c r="BY132" s="432">
        <v>0</v>
      </c>
      <c r="BZ132" s="432">
        <v>0</v>
      </c>
      <c r="CA132" s="432">
        <v>0</v>
      </c>
      <c r="CB132" s="432">
        <v>0</v>
      </c>
      <c r="CC132" s="432">
        <v>0</v>
      </c>
      <c r="CD132" s="432">
        <v>0</v>
      </c>
      <c r="CE132" s="432">
        <v>0</v>
      </c>
      <c r="CF132" s="433">
        <f t="shared" si="36"/>
        <v>0</v>
      </c>
      <c r="CG132" s="432">
        <v>0</v>
      </c>
      <c r="CH132" s="432">
        <v>0</v>
      </c>
      <c r="CI132" s="432">
        <v>0</v>
      </c>
      <c r="CJ132" s="432">
        <v>0</v>
      </c>
      <c r="CK132" s="432">
        <v>0</v>
      </c>
      <c r="CL132" s="432">
        <v>0</v>
      </c>
      <c r="CM132" s="432">
        <v>0</v>
      </c>
      <c r="CN132" s="432">
        <v>0</v>
      </c>
      <c r="CO132" s="432">
        <v>0</v>
      </c>
      <c r="CP132" s="432">
        <v>0</v>
      </c>
      <c r="CQ132" s="432">
        <v>0</v>
      </c>
      <c r="CR132" s="432">
        <v>0</v>
      </c>
      <c r="CS132" s="432">
        <v>0</v>
      </c>
      <c r="CT132" s="433">
        <f t="shared" si="37"/>
        <v>0</v>
      </c>
      <c r="CU132" s="432">
        <v>0</v>
      </c>
      <c r="CV132" s="432">
        <v>0</v>
      </c>
      <c r="CW132" s="432">
        <v>0</v>
      </c>
      <c r="CX132" s="432">
        <v>0</v>
      </c>
      <c r="CY132" s="432">
        <v>0</v>
      </c>
      <c r="CZ132" s="432">
        <v>0</v>
      </c>
      <c r="DA132" s="432">
        <v>0</v>
      </c>
      <c r="DB132" s="432">
        <v>0</v>
      </c>
      <c r="DC132" s="432">
        <v>0</v>
      </c>
      <c r="DD132" s="432">
        <v>0</v>
      </c>
      <c r="DE132" s="432">
        <v>0</v>
      </c>
      <c r="DF132" s="432">
        <v>0</v>
      </c>
      <c r="DG132" s="432">
        <v>0</v>
      </c>
      <c r="DH132" s="433">
        <f t="shared" si="38"/>
        <v>0</v>
      </c>
    </row>
    <row r="133" spans="1:112" ht="12" hidden="1" customHeight="1" outlineLevel="1">
      <c r="A133" s="434"/>
      <c r="T133" s="414" t="s">
        <v>695</v>
      </c>
      <c r="X133" s="417" t="str">
        <f t="shared" si="39"/>
        <v>2200 - NV</v>
      </c>
      <c r="AA133" s="260">
        <f t="shared" si="40"/>
        <v>2200</v>
      </c>
      <c r="AB133" s="436" t="s">
        <v>179</v>
      </c>
      <c r="AC133" s="432">
        <v>0</v>
      </c>
      <c r="AD133" s="432">
        <v>0</v>
      </c>
      <c r="AE133" s="432">
        <v>0</v>
      </c>
      <c r="AF133" s="432">
        <v>0</v>
      </c>
      <c r="AG133" s="432">
        <v>0</v>
      </c>
      <c r="AH133" s="432">
        <v>0</v>
      </c>
      <c r="AI133" s="432">
        <v>0</v>
      </c>
      <c r="AJ133" s="432">
        <v>0</v>
      </c>
      <c r="AK133" s="432">
        <v>0</v>
      </c>
      <c r="AL133" s="432">
        <v>0</v>
      </c>
      <c r="AM133" s="432">
        <v>0</v>
      </c>
      <c r="AN133" s="432">
        <v>0</v>
      </c>
      <c r="AO133" s="432">
        <v>0</v>
      </c>
      <c r="AP133" s="433">
        <f t="shared" si="33"/>
        <v>0</v>
      </c>
      <c r="AQ133" s="432">
        <v>0</v>
      </c>
      <c r="AR133" s="432">
        <v>0</v>
      </c>
      <c r="AS133" s="432">
        <v>0</v>
      </c>
      <c r="AT133" s="432">
        <v>0</v>
      </c>
      <c r="AU133" s="432">
        <v>0</v>
      </c>
      <c r="AV133" s="432">
        <v>0</v>
      </c>
      <c r="AW133" s="432">
        <v>0</v>
      </c>
      <c r="AX133" s="432">
        <v>0</v>
      </c>
      <c r="AY133" s="432">
        <v>0</v>
      </c>
      <c r="AZ133" s="432">
        <v>0</v>
      </c>
      <c r="BA133" s="432">
        <v>0</v>
      </c>
      <c r="BB133" s="432">
        <v>0</v>
      </c>
      <c r="BC133" s="432">
        <v>0</v>
      </c>
      <c r="BD133" s="433">
        <f t="shared" si="34"/>
        <v>0</v>
      </c>
      <c r="BE133" s="432">
        <v>0</v>
      </c>
      <c r="BF133" s="432">
        <v>0</v>
      </c>
      <c r="BG133" s="432">
        <v>0</v>
      </c>
      <c r="BH133" s="432">
        <v>0</v>
      </c>
      <c r="BI133" s="432">
        <v>0</v>
      </c>
      <c r="BJ133" s="432">
        <v>0</v>
      </c>
      <c r="BK133" s="432">
        <v>0</v>
      </c>
      <c r="BL133" s="432">
        <v>0</v>
      </c>
      <c r="BM133" s="432">
        <v>0</v>
      </c>
      <c r="BN133" s="432">
        <v>0</v>
      </c>
      <c r="BO133" s="432">
        <v>0</v>
      </c>
      <c r="BP133" s="432">
        <v>0</v>
      </c>
      <c r="BQ133" s="432">
        <v>0</v>
      </c>
      <c r="BR133" s="433">
        <f t="shared" si="35"/>
        <v>0</v>
      </c>
      <c r="BS133" s="432">
        <v>0</v>
      </c>
      <c r="BT133" s="432">
        <v>0</v>
      </c>
      <c r="BU133" s="432">
        <v>0</v>
      </c>
      <c r="BV133" s="432">
        <v>0</v>
      </c>
      <c r="BW133" s="432">
        <v>0</v>
      </c>
      <c r="BX133" s="432">
        <v>0</v>
      </c>
      <c r="BY133" s="432">
        <v>0</v>
      </c>
      <c r="BZ133" s="432">
        <v>0</v>
      </c>
      <c r="CA133" s="432">
        <v>0</v>
      </c>
      <c r="CB133" s="432">
        <v>0</v>
      </c>
      <c r="CC133" s="432">
        <v>0</v>
      </c>
      <c r="CD133" s="432">
        <v>0</v>
      </c>
      <c r="CE133" s="432">
        <v>0</v>
      </c>
      <c r="CF133" s="433">
        <f t="shared" si="36"/>
        <v>0</v>
      </c>
      <c r="CG133" s="432">
        <v>0</v>
      </c>
      <c r="CH133" s="432">
        <v>0</v>
      </c>
      <c r="CI133" s="432">
        <v>0</v>
      </c>
      <c r="CJ133" s="432">
        <v>0</v>
      </c>
      <c r="CK133" s="432">
        <v>0</v>
      </c>
      <c r="CL133" s="432">
        <v>0</v>
      </c>
      <c r="CM133" s="432">
        <v>0</v>
      </c>
      <c r="CN133" s="432">
        <v>0</v>
      </c>
      <c r="CO133" s="432">
        <v>0</v>
      </c>
      <c r="CP133" s="432">
        <v>0</v>
      </c>
      <c r="CQ133" s="432">
        <v>0</v>
      </c>
      <c r="CR133" s="432">
        <v>0</v>
      </c>
      <c r="CS133" s="432">
        <v>0</v>
      </c>
      <c r="CT133" s="433">
        <f t="shared" si="37"/>
        <v>0</v>
      </c>
      <c r="CU133" s="432">
        <v>0</v>
      </c>
      <c r="CV133" s="432">
        <v>0</v>
      </c>
      <c r="CW133" s="432">
        <v>0</v>
      </c>
      <c r="CX133" s="432">
        <v>0</v>
      </c>
      <c r="CY133" s="432">
        <v>0</v>
      </c>
      <c r="CZ133" s="432">
        <v>0</v>
      </c>
      <c r="DA133" s="432">
        <v>0</v>
      </c>
      <c r="DB133" s="432">
        <v>0</v>
      </c>
      <c r="DC133" s="432">
        <v>0</v>
      </c>
      <c r="DD133" s="432">
        <v>0</v>
      </c>
      <c r="DE133" s="432">
        <v>0</v>
      </c>
      <c r="DF133" s="432">
        <v>0</v>
      </c>
      <c r="DG133" s="432">
        <v>0</v>
      </c>
      <c r="DH133" s="433">
        <f t="shared" si="38"/>
        <v>0</v>
      </c>
    </row>
    <row r="134" spans="1:112" ht="12" hidden="1" customHeight="1" outlineLevel="1">
      <c r="A134" s="434"/>
      <c r="T134" s="414" t="s">
        <v>696</v>
      </c>
      <c r="X134" s="417" t="str">
        <f t="shared" si="39"/>
        <v>2800 - NV</v>
      </c>
      <c r="AA134" s="260">
        <f t="shared" si="40"/>
        <v>2800</v>
      </c>
      <c r="AB134" s="436" t="s">
        <v>180</v>
      </c>
      <c r="AC134" s="432">
        <v>0</v>
      </c>
      <c r="AD134" s="432">
        <v>0</v>
      </c>
      <c r="AE134" s="432">
        <v>0</v>
      </c>
      <c r="AF134" s="432">
        <v>0</v>
      </c>
      <c r="AG134" s="432">
        <v>0</v>
      </c>
      <c r="AH134" s="432">
        <v>0</v>
      </c>
      <c r="AI134" s="432">
        <v>0</v>
      </c>
      <c r="AJ134" s="432">
        <v>0</v>
      </c>
      <c r="AK134" s="432">
        <v>0</v>
      </c>
      <c r="AL134" s="432">
        <v>0</v>
      </c>
      <c r="AM134" s="432">
        <v>0</v>
      </c>
      <c r="AN134" s="432">
        <v>0</v>
      </c>
      <c r="AO134" s="432">
        <v>0</v>
      </c>
      <c r="AP134" s="433">
        <f t="shared" si="33"/>
        <v>0</v>
      </c>
      <c r="AQ134" s="432">
        <v>0</v>
      </c>
      <c r="AR134" s="432">
        <v>0</v>
      </c>
      <c r="AS134" s="432">
        <v>0</v>
      </c>
      <c r="AT134" s="432">
        <v>0</v>
      </c>
      <c r="AU134" s="432">
        <v>0</v>
      </c>
      <c r="AV134" s="432">
        <v>0</v>
      </c>
      <c r="AW134" s="432">
        <v>0</v>
      </c>
      <c r="AX134" s="432">
        <v>0</v>
      </c>
      <c r="AY134" s="432">
        <v>0</v>
      </c>
      <c r="AZ134" s="432">
        <v>0</v>
      </c>
      <c r="BA134" s="432">
        <v>0</v>
      </c>
      <c r="BB134" s="432">
        <v>0</v>
      </c>
      <c r="BC134" s="432">
        <v>0</v>
      </c>
      <c r="BD134" s="433">
        <f t="shared" si="34"/>
        <v>0</v>
      </c>
      <c r="BE134" s="432">
        <v>0</v>
      </c>
      <c r="BF134" s="432">
        <v>0</v>
      </c>
      <c r="BG134" s="432">
        <v>0</v>
      </c>
      <c r="BH134" s="432">
        <v>0</v>
      </c>
      <c r="BI134" s="432">
        <v>0</v>
      </c>
      <c r="BJ134" s="432">
        <v>0</v>
      </c>
      <c r="BK134" s="432">
        <v>0</v>
      </c>
      <c r="BL134" s="432">
        <v>0</v>
      </c>
      <c r="BM134" s="432">
        <v>0</v>
      </c>
      <c r="BN134" s="432">
        <v>0</v>
      </c>
      <c r="BO134" s="432">
        <v>0</v>
      </c>
      <c r="BP134" s="432">
        <v>0</v>
      </c>
      <c r="BQ134" s="432">
        <v>0</v>
      </c>
      <c r="BR134" s="433">
        <f t="shared" si="35"/>
        <v>0</v>
      </c>
      <c r="BS134" s="432">
        <v>0</v>
      </c>
      <c r="BT134" s="432">
        <v>0</v>
      </c>
      <c r="BU134" s="432">
        <v>0</v>
      </c>
      <c r="BV134" s="432">
        <v>0</v>
      </c>
      <c r="BW134" s="432">
        <v>0</v>
      </c>
      <c r="BX134" s="432">
        <v>0</v>
      </c>
      <c r="BY134" s="432">
        <v>0</v>
      </c>
      <c r="BZ134" s="432">
        <v>0</v>
      </c>
      <c r="CA134" s="432">
        <v>0</v>
      </c>
      <c r="CB134" s="432">
        <v>0</v>
      </c>
      <c r="CC134" s="432">
        <v>0</v>
      </c>
      <c r="CD134" s="432">
        <v>0</v>
      </c>
      <c r="CE134" s="432">
        <v>0</v>
      </c>
      <c r="CF134" s="433">
        <f t="shared" si="36"/>
        <v>0</v>
      </c>
      <c r="CG134" s="432">
        <v>0</v>
      </c>
      <c r="CH134" s="432">
        <v>0</v>
      </c>
      <c r="CI134" s="432">
        <v>0</v>
      </c>
      <c r="CJ134" s="432">
        <v>0</v>
      </c>
      <c r="CK134" s="432">
        <v>0</v>
      </c>
      <c r="CL134" s="432">
        <v>0</v>
      </c>
      <c r="CM134" s="432">
        <v>0</v>
      </c>
      <c r="CN134" s="432">
        <v>0</v>
      </c>
      <c r="CO134" s="432">
        <v>0</v>
      </c>
      <c r="CP134" s="432">
        <v>0</v>
      </c>
      <c r="CQ134" s="432">
        <v>0</v>
      </c>
      <c r="CR134" s="432">
        <v>0</v>
      </c>
      <c r="CS134" s="432">
        <v>0</v>
      </c>
      <c r="CT134" s="433">
        <f t="shared" si="37"/>
        <v>0</v>
      </c>
      <c r="CU134" s="432">
        <v>0</v>
      </c>
      <c r="CV134" s="432">
        <v>0</v>
      </c>
      <c r="CW134" s="432">
        <v>0</v>
      </c>
      <c r="CX134" s="432">
        <v>0</v>
      </c>
      <c r="CY134" s="432">
        <v>0</v>
      </c>
      <c r="CZ134" s="432">
        <v>0</v>
      </c>
      <c r="DA134" s="432">
        <v>0</v>
      </c>
      <c r="DB134" s="432">
        <v>0</v>
      </c>
      <c r="DC134" s="432">
        <v>0</v>
      </c>
      <c r="DD134" s="432">
        <v>0</v>
      </c>
      <c r="DE134" s="432">
        <v>0</v>
      </c>
      <c r="DF134" s="432">
        <v>0</v>
      </c>
      <c r="DG134" s="432">
        <v>0</v>
      </c>
      <c r="DH134" s="433">
        <f t="shared" si="38"/>
        <v>0</v>
      </c>
    </row>
    <row r="135" spans="1:112" ht="12" hidden="1" customHeight="1" outlineLevel="1">
      <c r="A135" s="434"/>
      <c r="AA135" s="260"/>
      <c r="AC135" s="432"/>
      <c r="AD135" s="432"/>
      <c r="AE135" s="432"/>
      <c r="AF135" s="432"/>
      <c r="AG135" s="432"/>
      <c r="AH135" s="432"/>
      <c r="AI135" s="432"/>
      <c r="AJ135" s="432"/>
      <c r="AK135" s="432"/>
      <c r="AL135" s="432"/>
      <c r="AM135" s="432"/>
      <c r="AN135" s="432"/>
      <c r="AO135" s="432"/>
      <c r="AP135" s="433"/>
      <c r="AQ135" s="432"/>
      <c r="AR135" s="432"/>
      <c r="AS135" s="432"/>
      <c r="AT135" s="432"/>
      <c r="AU135" s="432"/>
      <c r="AV135" s="432"/>
      <c r="AW135" s="432"/>
      <c r="AX135" s="432"/>
      <c r="AY135" s="432"/>
      <c r="AZ135" s="432"/>
      <c r="BA135" s="432"/>
      <c r="BB135" s="432"/>
      <c r="BC135" s="432"/>
      <c r="BD135" s="433"/>
      <c r="BE135" s="432"/>
      <c r="BF135" s="432"/>
      <c r="BG135" s="432"/>
      <c r="BH135" s="432"/>
      <c r="BI135" s="432"/>
      <c r="BJ135" s="432"/>
      <c r="BK135" s="432"/>
      <c r="BL135" s="432"/>
      <c r="BM135" s="432"/>
      <c r="BN135" s="432"/>
      <c r="BO135" s="432"/>
      <c r="BP135" s="432"/>
      <c r="BQ135" s="432"/>
      <c r="BR135" s="433"/>
      <c r="BS135" s="432"/>
      <c r="BT135" s="432"/>
      <c r="BU135" s="432"/>
      <c r="BV135" s="432"/>
      <c r="BW135" s="432"/>
      <c r="BX135" s="432"/>
      <c r="BY135" s="432"/>
      <c r="BZ135" s="432"/>
      <c r="CA135" s="432"/>
      <c r="CB135" s="432"/>
      <c r="CC135" s="432"/>
      <c r="CD135" s="432"/>
      <c r="CE135" s="432"/>
      <c r="CF135" s="433"/>
      <c r="CG135" s="432"/>
      <c r="CH135" s="432"/>
      <c r="CI135" s="432"/>
      <c r="CJ135" s="432"/>
      <c r="CK135" s="432"/>
      <c r="CL135" s="432"/>
      <c r="CM135" s="432"/>
      <c r="CN135" s="432"/>
      <c r="CO135" s="432"/>
      <c r="CP135" s="432"/>
      <c r="CQ135" s="432"/>
      <c r="CR135" s="432"/>
      <c r="CS135" s="432"/>
      <c r="CT135" s="433"/>
      <c r="CU135" s="432"/>
      <c r="CV135" s="432"/>
      <c r="CW135" s="432"/>
      <c r="CX135" s="432"/>
      <c r="CY135" s="432"/>
      <c r="CZ135" s="432"/>
      <c r="DA135" s="432"/>
      <c r="DB135" s="432"/>
      <c r="DC135" s="432"/>
      <c r="DD135" s="432"/>
      <c r="DE135" s="432"/>
      <c r="DF135" s="432"/>
      <c r="DG135" s="432"/>
      <c r="DH135" s="433"/>
    </row>
    <row r="136" spans="1:112" ht="12" hidden="1" customHeight="1" collapsed="1">
      <c r="A136" s="434"/>
      <c r="AA136" s="435"/>
      <c r="AB136" s="1" t="str">
        <f>AA129</f>
        <v>Intermediate Revenue Sources</v>
      </c>
      <c r="AC136" s="432">
        <f t="shared" ref="AC136:AO136" si="41">SUM(AC130:AC135)</f>
        <v>0</v>
      </c>
      <c r="AD136" s="432">
        <f t="shared" si="41"/>
        <v>0</v>
      </c>
      <c r="AE136" s="432">
        <f t="shared" si="41"/>
        <v>0</v>
      </c>
      <c r="AF136" s="432">
        <f t="shared" si="41"/>
        <v>0</v>
      </c>
      <c r="AG136" s="432">
        <f t="shared" si="41"/>
        <v>0</v>
      </c>
      <c r="AH136" s="432">
        <f t="shared" si="41"/>
        <v>0</v>
      </c>
      <c r="AI136" s="432">
        <f t="shared" si="41"/>
        <v>0</v>
      </c>
      <c r="AJ136" s="432">
        <f t="shared" si="41"/>
        <v>0</v>
      </c>
      <c r="AK136" s="432">
        <f t="shared" si="41"/>
        <v>0</v>
      </c>
      <c r="AL136" s="432">
        <f t="shared" si="41"/>
        <v>0</v>
      </c>
      <c r="AM136" s="432">
        <f t="shared" si="41"/>
        <v>0</v>
      </c>
      <c r="AN136" s="432">
        <f t="shared" si="41"/>
        <v>0</v>
      </c>
      <c r="AO136" s="432">
        <f t="shared" si="41"/>
        <v>0</v>
      </c>
      <c r="AP136" s="433">
        <f t="shared" si="33"/>
        <v>0</v>
      </c>
      <c r="AQ136" s="432">
        <f t="shared" ref="AQ136:BC136" si="42">SUM(AQ130:AQ135)</f>
        <v>0</v>
      </c>
      <c r="AR136" s="432">
        <f t="shared" si="42"/>
        <v>0</v>
      </c>
      <c r="AS136" s="432">
        <f t="shared" si="42"/>
        <v>0</v>
      </c>
      <c r="AT136" s="432">
        <f t="shared" si="42"/>
        <v>0</v>
      </c>
      <c r="AU136" s="432">
        <f t="shared" si="42"/>
        <v>0</v>
      </c>
      <c r="AV136" s="432">
        <f t="shared" si="42"/>
        <v>0</v>
      </c>
      <c r="AW136" s="432">
        <f t="shared" si="42"/>
        <v>0</v>
      </c>
      <c r="AX136" s="432">
        <f t="shared" si="42"/>
        <v>0</v>
      </c>
      <c r="AY136" s="432">
        <f t="shared" si="42"/>
        <v>0</v>
      </c>
      <c r="AZ136" s="432">
        <f t="shared" si="42"/>
        <v>0</v>
      </c>
      <c r="BA136" s="432">
        <f t="shared" si="42"/>
        <v>0</v>
      </c>
      <c r="BB136" s="432">
        <f t="shared" si="42"/>
        <v>0</v>
      </c>
      <c r="BC136" s="432">
        <f t="shared" si="42"/>
        <v>0</v>
      </c>
      <c r="BD136" s="433">
        <f t="shared" si="34"/>
        <v>0</v>
      </c>
      <c r="BE136" s="432">
        <f t="shared" ref="BE136:BQ136" si="43">SUM(BE130:BE135)</f>
        <v>0</v>
      </c>
      <c r="BF136" s="432">
        <f t="shared" si="43"/>
        <v>0</v>
      </c>
      <c r="BG136" s="432">
        <f t="shared" si="43"/>
        <v>0</v>
      </c>
      <c r="BH136" s="432">
        <f t="shared" si="43"/>
        <v>0</v>
      </c>
      <c r="BI136" s="432">
        <f t="shared" si="43"/>
        <v>0</v>
      </c>
      <c r="BJ136" s="432">
        <f t="shared" si="43"/>
        <v>0</v>
      </c>
      <c r="BK136" s="432">
        <f t="shared" si="43"/>
        <v>0</v>
      </c>
      <c r="BL136" s="432">
        <f t="shared" si="43"/>
        <v>0</v>
      </c>
      <c r="BM136" s="432">
        <f t="shared" si="43"/>
        <v>0</v>
      </c>
      <c r="BN136" s="432">
        <f t="shared" si="43"/>
        <v>0</v>
      </c>
      <c r="BO136" s="432">
        <f t="shared" si="43"/>
        <v>0</v>
      </c>
      <c r="BP136" s="432">
        <f t="shared" si="43"/>
        <v>0</v>
      </c>
      <c r="BQ136" s="432">
        <f t="shared" si="43"/>
        <v>0</v>
      </c>
      <c r="BR136" s="433">
        <f t="shared" si="35"/>
        <v>0</v>
      </c>
      <c r="BS136" s="432">
        <f t="shared" ref="BS136:CE136" si="44">SUM(BS130:BS135)</f>
        <v>0</v>
      </c>
      <c r="BT136" s="432">
        <f t="shared" si="44"/>
        <v>0</v>
      </c>
      <c r="BU136" s="432">
        <f t="shared" si="44"/>
        <v>0</v>
      </c>
      <c r="BV136" s="432">
        <f t="shared" si="44"/>
        <v>0</v>
      </c>
      <c r="BW136" s="432">
        <f t="shared" si="44"/>
        <v>0</v>
      </c>
      <c r="BX136" s="432">
        <f t="shared" si="44"/>
        <v>0</v>
      </c>
      <c r="BY136" s="432">
        <f t="shared" si="44"/>
        <v>0</v>
      </c>
      <c r="BZ136" s="432">
        <f t="shared" si="44"/>
        <v>0</v>
      </c>
      <c r="CA136" s="432">
        <f t="shared" si="44"/>
        <v>0</v>
      </c>
      <c r="CB136" s="432">
        <f t="shared" si="44"/>
        <v>0</v>
      </c>
      <c r="CC136" s="432">
        <f t="shared" si="44"/>
        <v>0</v>
      </c>
      <c r="CD136" s="432">
        <f t="shared" si="44"/>
        <v>0</v>
      </c>
      <c r="CE136" s="432">
        <f t="shared" si="44"/>
        <v>0</v>
      </c>
      <c r="CF136" s="433">
        <f t="shared" si="36"/>
        <v>0</v>
      </c>
      <c r="CG136" s="432">
        <f t="shared" ref="CG136:CS136" si="45">SUM(CG130:CG135)</f>
        <v>0</v>
      </c>
      <c r="CH136" s="432">
        <f t="shared" si="45"/>
        <v>0</v>
      </c>
      <c r="CI136" s="432">
        <f t="shared" si="45"/>
        <v>0</v>
      </c>
      <c r="CJ136" s="432">
        <f t="shared" si="45"/>
        <v>0</v>
      </c>
      <c r="CK136" s="432">
        <f t="shared" si="45"/>
        <v>0</v>
      </c>
      <c r="CL136" s="432">
        <f t="shared" si="45"/>
        <v>0</v>
      </c>
      <c r="CM136" s="432">
        <f t="shared" si="45"/>
        <v>0</v>
      </c>
      <c r="CN136" s="432">
        <f t="shared" si="45"/>
        <v>0</v>
      </c>
      <c r="CO136" s="432">
        <f t="shared" si="45"/>
        <v>0</v>
      </c>
      <c r="CP136" s="432">
        <f t="shared" si="45"/>
        <v>0</v>
      </c>
      <c r="CQ136" s="432">
        <f t="shared" si="45"/>
        <v>0</v>
      </c>
      <c r="CR136" s="432">
        <f t="shared" si="45"/>
        <v>0</v>
      </c>
      <c r="CS136" s="432">
        <f t="shared" si="45"/>
        <v>0</v>
      </c>
      <c r="CT136" s="433">
        <f t="shared" si="37"/>
        <v>0</v>
      </c>
      <c r="CU136" s="432">
        <f t="shared" ref="CU136:DG136" si="46">SUM(CU130:CU135)</f>
        <v>0</v>
      </c>
      <c r="CV136" s="432">
        <f t="shared" si="46"/>
        <v>0</v>
      </c>
      <c r="CW136" s="432">
        <f t="shared" si="46"/>
        <v>0</v>
      </c>
      <c r="CX136" s="432">
        <f t="shared" si="46"/>
        <v>0</v>
      </c>
      <c r="CY136" s="432">
        <f t="shared" si="46"/>
        <v>0</v>
      </c>
      <c r="CZ136" s="432">
        <f t="shared" si="46"/>
        <v>0</v>
      </c>
      <c r="DA136" s="432">
        <f t="shared" si="46"/>
        <v>0</v>
      </c>
      <c r="DB136" s="432">
        <f t="shared" si="46"/>
        <v>0</v>
      </c>
      <c r="DC136" s="432">
        <f t="shared" si="46"/>
        <v>0</v>
      </c>
      <c r="DD136" s="432">
        <f t="shared" si="46"/>
        <v>0</v>
      </c>
      <c r="DE136" s="432">
        <f t="shared" si="46"/>
        <v>0</v>
      </c>
      <c r="DF136" s="432">
        <f t="shared" si="46"/>
        <v>0</v>
      </c>
      <c r="DG136" s="432">
        <f t="shared" si="46"/>
        <v>0</v>
      </c>
      <c r="DH136" s="433">
        <f t="shared" si="38"/>
        <v>0</v>
      </c>
    </row>
    <row r="137" spans="1:112" ht="12" hidden="1" customHeight="1" outlineLevel="1">
      <c r="A137" s="2"/>
      <c r="AA137" s="435"/>
      <c r="AB137" s="436"/>
      <c r="AC137" s="432"/>
      <c r="AD137" s="432"/>
      <c r="AE137" s="432"/>
      <c r="AF137" s="432"/>
      <c r="AG137" s="432"/>
      <c r="AH137" s="432"/>
      <c r="AI137" s="432"/>
      <c r="AJ137" s="432"/>
      <c r="AK137" s="432"/>
      <c r="AL137" s="432"/>
      <c r="AM137" s="432"/>
      <c r="AN137" s="432"/>
      <c r="AO137" s="432"/>
      <c r="AP137" s="433"/>
      <c r="AQ137" s="432"/>
      <c r="AR137" s="432"/>
      <c r="AS137" s="432"/>
      <c r="AT137" s="432"/>
      <c r="AU137" s="432"/>
      <c r="AV137" s="432"/>
      <c r="AW137" s="432"/>
      <c r="AX137" s="432"/>
      <c r="AY137" s="432"/>
      <c r="AZ137" s="432"/>
      <c r="BA137" s="432"/>
      <c r="BB137" s="432"/>
      <c r="BC137" s="432"/>
      <c r="BD137" s="433"/>
      <c r="BE137" s="432"/>
      <c r="BF137" s="432"/>
      <c r="BG137" s="432"/>
      <c r="BH137" s="432"/>
      <c r="BI137" s="432"/>
      <c r="BJ137" s="432"/>
      <c r="BK137" s="432"/>
      <c r="BL137" s="432"/>
      <c r="BM137" s="432"/>
      <c r="BN137" s="432"/>
      <c r="BO137" s="432"/>
      <c r="BP137" s="432"/>
      <c r="BQ137" s="432"/>
      <c r="BR137" s="433"/>
      <c r="BS137" s="432"/>
      <c r="BT137" s="432"/>
      <c r="BU137" s="432"/>
      <c r="BV137" s="432"/>
      <c r="BW137" s="432"/>
      <c r="BX137" s="432"/>
      <c r="BY137" s="432"/>
      <c r="BZ137" s="432"/>
      <c r="CA137" s="432"/>
      <c r="CB137" s="432"/>
      <c r="CC137" s="432"/>
      <c r="CD137" s="432"/>
      <c r="CE137" s="432"/>
      <c r="CF137" s="433"/>
      <c r="CG137" s="432"/>
      <c r="CH137" s="432"/>
      <c r="CI137" s="432"/>
      <c r="CJ137" s="432"/>
      <c r="CK137" s="432"/>
      <c r="CL137" s="432"/>
      <c r="CM137" s="432"/>
      <c r="CN137" s="432"/>
      <c r="CO137" s="432"/>
      <c r="CP137" s="432"/>
      <c r="CQ137" s="432"/>
      <c r="CR137" s="432"/>
      <c r="CS137" s="432"/>
      <c r="CT137" s="433"/>
      <c r="CU137" s="432"/>
      <c r="CV137" s="432"/>
      <c r="CW137" s="432"/>
      <c r="CX137" s="432"/>
      <c r="CY137" s="432"/>
      <c r="CZ137" s="432"/>
      <c r="DA137" s="432"/>
      <c r="DB137" s="432"/>
      <c r="DC137" s="432"/>
      <c r="DD137" s="432"/>
      <c r="DE137" s="432"/>
      <c r="DF137" s="432"/>
      <c r="DG137" s="432"/>
      <c r="DH137" s="433"/>
    </row>
    <row r="138" spans="1:112" ht="12" hidden="1" customHeight="1" outlineLevel="1">
      <c r="A138" s="2"/>
      <c r="AA138" s="431" t="str">
        <f>[1]MYP!H80</f>
        <v>State Revenue</v>
      </c>
      <c r="AC138" s="432" t="s">
        <v>560</v>
      </c>
      <c r="AD138" s="432" t="s">
        <v>560</v>
      </c>
      <c r="AE138" s="432" t="s">
        <v>560</v>
      </c>
      <c r="AF138" s="432" t="s">
        <v>560</v>
      </c>
      <c r="AG138" s="432" t="s">
        <v>560</v>
      </c>
      <c r="AH138" s="432" t="s">
        <v>560</v>
      </c>
      <c r="AI138" s="432" t="s">
        <v>560</v>
      </c>
      <c r="AJ138" s="432" t="s">
        <v>560</v>
      </c>
      <c r="AK138" s="432" t="s">
        <v>560</v>
      </c>
      <c r="AL138" s="432" t="s">
        <v>560</v>
      </c>
      <c r="AM138" s="432" t="s">
        <v>560</v>
      </c>
      <c r="AN138" s="432" t="s">
        <v>560</v>
      </c>
      <c r="AO138" s="432" t="s">
        <v>560</v>
      </c>
      <c r="AP138" s="433" t="s">
        <v>560</v>
      </c>
      <c r="AQ138" s="432" t="s">
        <v>560</v>
      </c>
      <c r="AR138" s="432" t="s">
        <v>560</v>
      </c>
      <c r="AS138" s="432" t="s">
        <v>560</v>
      </c>
      <c r="AT138" s="432" t="s">
        <v>560</v>
      </c>
      <c r="AU138" s="432" t="s">
        <v>560</v>
      </c>
      <c r="AV138" s="432" t="s">
        <v>560</v>
      </c>
      <c r="AW138" s="432" t="s">
        <v>560</v>
      </c>
      <c r="AX138" s="432" t="s">
        <v>560</v>
      </c>
      <c r="AY138" s="432" t="s">
        <v>560</v>
      </c>
      <c r="AZ138" s="432" t="s">
        <v>560</v>
      </c>
      <c r="BA138" s="432" t="s">
        <v>560</v>
      </c>
      <c r="BB138" s="432" t="s">
        <v>560</v>
      </c>
      <c r="BC138" s="432" t="s">
        <v>560</v>
      </c>
      <c r="BD138" s="433" t="s">
        <v>560</v>
      </c>
      <c r="BE138" s="432" t="s">
        <v>560</v>
      </c>
      <c r="BF138" s="432" t="s">
        <v>560</v>
      </c>
      <c r="BG138" s="432" t="s">
        <v>560</v>
      </c>
      <c r="BH138" s="432" t="s">
        <v>560</v>
      </c>
      <c r="BI138" s="432" t="s">
        <v>560</v>
      </c>
      <c r="BJ138" s="432" t="s">
        <v>560</v>
      </c>
      <c r="BK138" s="432" t="s">
        <v>560</v>
      </c>
      <c r="BL138" s="432" t="s">
        <v>560</v>
      </c>
      <c r="BM138" s="432" t="s">
        <v>560</v>
      </c>
      <c r="BN138" s="432" t="s">
        <v>560</v>
      </c>
      <c r="BO138" s="432" t="s">
        <v>560</v>
      </c>
      <c r="BP138" s="432" t="s">
        <v>560</v>
      </c>
      <c r="BQ138" s="432" t="s">
        <v>560</v>
      </c>
      <c r="BR138" s="433" t="s">
        <v>560</v>
      </c>
      <c r="BS138" s="432" t="s">
        <v>560</v>
      </c>
      <c r="BT138" s="432" t="s">
        <v>560</v>
      </c>
      <c r="BU138" s="432" t="s">
        <v>560</v>
      </c>
      <c r="BV138" s="432" t="s">
        <v>560</v>
      </c>
      <c r="BW138" s="432" t="s">
        <v>560</v>
      </c>
      <c r="BX138" s="432" t="s">
        <v>560</v>
      </c>
      <c r="BY138" s="432" t="s">
        <v>560</v>
      </c>
      <c r="BZ138" s="432" t="s">
        <v>560</v>
      </c>
      <c r="CA138" s="432" t="s">
        <v>560</v>
      </c>
      <c r="CB138" s="432" t="s">
        <v>560</v>
      </c>
      <c r="CC138" s="432" t="s">
        <v>560</v>
      </c>
      <c r="CD138" s="432" t="s">
        <v>560</v>
      </c>
      <c r="CE138" s="432" t="s">
        <v>560</v>
      </c>
      <c r="CF138" s="433" t="s">
        <v>560</v>
      </c>
      <c r="CG138" s="432" t="s">
        <v>560</v>
      </c>
      <c r="CH138" s="432" t="s">
        <v>560</v>
      </c>
      <c r="CI138" s="432" t="s">
        <v>560</v>
      </c>
      <c r="CJ138" s="432" t="s">
        <v>560</v>
      </c>
      <c r="CK138" s="432" t="s">
        <v>560</v>
      </c>
      <c r="CL138" s="432" t="s">
        <v>560</v>
      </c>
      <c r="CM138" s="432" t="s">
        <v>560</v>
      </c>
      <c r="CN138" s="432" t="s">
        <v>560</v>
      </c>
      <c r="CO138" s="432" t="s">
        <v>560</v>
      </c>
      <c r="CP138" s="432" t="s">
        <v>560</v>
      </c>
      <c r="CQ138" s="432" t="s">
        <v>560</v>
      </c>
      <c r="CR138" s="432" t="s">
        <v>560</v>
      </c>
      <c r="CS138" s="432" t="s">
        <v>560</v>
      </c>
      <c r="CT138" s="433" t="s">
        <v>560</v>
      </c>
      <c r="CU138" s="432" t="s">
        <v>560</v>
      </c>
      <c r="CV138" s="432" t="s">
        <v>560</v>
      </c>
      <c r="CW138" s="432" t="s">
        <v>560</v>
      </c>
      <c r="CX138" s="432" t="s">
        <v>560</v>
      </c>
      <c r="CY138" s="432" t="s">
        <v>560</v>
      </c>
      <c r="CZ138" s="432" t="s">
        <v>560</v>
      </c>
      <c r="DA138" s="432" t="s">
        <v>560</v>
      </c>
      <c r="DB138" s="432" t="s">
        <v>560</v>
      </c>
      <c r="DC138" s="432" t="s">
        <v>560</v>
      </c>
      <c r="DD138" s="432" t="s">
        <v>560</v>
      </c>
      <c r="DE138" s="432" t="s">
        <v>560</v>
      </c>
      <c r="DF138" s="432" t="s">
        <v>560</v>
      </c>
      <c r="DG138" s="432" t="s">
        <v>560</v>
      </c>
      <c r="DH138" s="433" t="s">
        <v>560</v>
      </c>
    </row>
    <row r="139" spans="1:112" ht="12" hidden="1" customHeight="1" outlineLevel="1">
      <c r="A139" s="434"/>
      <c r="T139" s="414" t="s">
        <v>697</v>
      </c>
      <c r="X139" s="417" t="str">
        <f>T139</f>
        <v>Revenue Group 3 (Revenue from Federal Sources) - (Bottom Level)</v>
      </c>
      <c r="AA139" s="260" t="str">
        <f>IFERROR(_xlfn.NUMBERVALUE(LEFT(T139,FIND("-",T139)-2)),"")</f>
        <v/>
      </c>
      <c r="AB139" s="436"/>
      <c r="AC139" s="432"/>
      <c r="AD139" s="432"/>
      <c r="AE139" s="432"/>
      <c r="AF139" s="432"/>
      <c r="AG139" s="432"/>
      <c r="AH139" s="432"/>
      <c r="AI139" s="432"/>
      <c r="AJ139" s="432"/>
      <c r="AK139" s="432"/>
      <c r="AL139" s="432"/>
      <c r="AM139" s="432"/>
      <c r="AN139" s="432"/>
      <c r="AO139" s="432"/>
      <c r="AP139" s="433">
        <f t="shared" ref="AP139:AP148" si="47">AO139-SUM(AC139:AN139)</f>
        <v>0</v>
      </c>
      <c r="AQ139" s="432"/>
      <c r="AR139" s="432"/>
      <c r="AS139" s="432"/>
      <c r="AT139" s="432"/>
      <c r="AU139" s="432"/>
      <c r="AV139" s="432"/>
      <c r="AW139" s="432"/>
      <c r="AX139" s="432"/>
      <c r="AY139" s="432"/>
      <c r="AZ139" s="432"/>
      <c r="BA139" s="432"/>
      <c r="BB139" s="432"/>
      <c r="BC139" s="432"/>
      <c r="BD139" s="433">
        <f t="shared" ref="BD139:BD148" si="48">BC139-SUM(AQ139:BB139)</f>
        <v>0</v>
      </c>
      <c r="BE139" s="432"/>
      <c r="BF139" s="432"/>
      <c r="BG139" s="432"/>
      <c r="BH139" s="432"/>
      <c r="BI139" s="432"/>
      <c r="BJ139" s="432"/>
      <c r="BK139" s="432"/>
      <c r="BL139" s="432"/>
      <c r="BM139" s="432"/>
      <c r="BN139" s="432"/>
      <c r="BO139" s="432"/>
      <c r="BP139" s="432"/>
      <c r="BQ139" s="432"/>
      <c r="BR139" s="433">
        <f t="shared" ref="BR139:BR148" si="49">BQ139-SUM(BE139:BP139)</f>
        <v>0</v>
      </c>
      <c r="BS139" s="432"/>
      <c r="BT139" s="432"/>
      <c r="BU139" s="432"/>
      <c r="BV139" s="432"/>
      <c r="BW139" s="432"/>
      <c r="BX139" s="432"/>
      <c r="BY139" s="432"/>
      <c r="BZ139" s="432"/>
      <c r="CA139" s="432"/>
      <c r="CB139" s="432"/>
      <c r="CC139" s="432"/>
      <c r="CD139" s="432"/>
      <c r="CE139" s="432"/>
      <c r="CF139" s="433">
        <f t="shared" ref="CF139:CF148" si="50">CE139-SUM(BS139:CD139)</f>
        <v>0</v>
      </c>
      <c r="CG139" s="432"/>
      <c r="CH139" s="432"/>
      <c r="CI139" s="432"/>
      <c r="CJ139" s="432"/>
      <c r="CK139" s="432"/>
      <c r="CL139" s="432"/>
      <c r="CM139" s="432"/>
      <c r="CN139" s="432"/>
      <c r="CO139" s="432"/>
      <c r="CP139" s="432"/>
      <c r="CQ139" s="432"/>
      <c r="CR139" s="432"/>
      <c r="CS139" s="432"/>
      <c r="CT139" s="433">
        <f t="shared" ref="CT139:CT148" si="51">CS139-SUM(CG139:CR139)</f>
        <v>0</v>
      </c>
      <c r="CU139" s="432"/>
      <c r="CV139" s="432"/>
      <c r="CW139" s="432"/>
      <c r="CX139" s="432"/>
      <c r="CY139" s="432"/>
      <c r="CZ139" s="432"/>
      <c r="DA139" s="432"/>
      <c r="DB139" s="432"/>
      <c r="DC139" s="432"/>
      <c r="DD139" s="432"/>
      <c r="DE139" s="432"/>
      <c r="DF139" s="432"/>
      <c r="DG139" s="432"/>
      <c r="DH139" s="433">
        <f t="shared" ref="DH139:DH148" si="52">DG139-SUM(CU139:DF139)</f>
        <v>0</v>
      </c>
    </row>
    <row r="140" spans="1:112" ht="12" hidden="1" customHeight="1" outlineLevel="1">
      <c r="A140" s="434"/>
      <c r="T140" s="414" t="s">
        <v>698</v>
      </c>
      <c r="X140" s="417" t="str">
        <f t="shared" ref="X140:X146" si="53">T140</f>
        <v>3000 - NV</v>
      </c>
      <c r="AA140" s="260">
        <f t="shared" ref="AA140:AA146" si="54">IFERROR(_xlfn.NUMBERVALUE(LEFT(T140,FIND("-",T140)-2)),"")</f>
        <v>3000</v>
      </c>
      <c r="AB140" s="436" t="s">
        <v>144</v>
      </c>
      <c r="AC140" s="432">
        <v>0</v>
      </c>
      <c r="AD140" s="432">
        <v>0</v>
      </c>
      <c r="AE140" s="432">
        <v>0</v>
      </c>
      <c r="AF140" s="432">
        <v>0</v>
      </c>
      <c r="AG140" s="432">
        <v>0</v>
      </c>
      <c r="AH140" s="432">
        <v>0</v>
      </c>
      <c r="AI140" s="432">
        <v>0</v>
      </c>
      <c r="AJ140" s="432">
        <v>0</v>
      </c>
      <c r="AK140" s="432">
        <v>0</v>
      </c>
      <c r="AL140" s="432">
        <v>0</v>
      </c>
      <c r="AM140" s="432">
        <v>0</v>
      </c>
      <c r="AN140" s="432">
        <v>0</v>
      </c>
      <c r="AO140" s="432">
        <v>0</v>
      </c>
      <c r="AP140" s="433">
        <f t="shared" si="47"/>
        <v>0</v>
      </c>
      <c r="AQ140" s="432">
        <v>0</v>
      </c>
      <c r="AR140" s="432">
        <v>0</v>
      </c>
      <c r="AS140" s="432">
        <v>0</v>
      </c>
      <c r="AT140" s="432">
        <v>0</v>
      </c>
      <c r="AU140" s="432">
        <v>0</v>
      </c>
      <c r="AV140" s="432">
        <v>0</v>
      </c>
      <c r="AW140" s="432">
        <v>0</v>
      </c>
      <c r="AX140" s="432">
        <v>0</v>
      </c>
      <c r="AY140" s="432">
        <v>0</v>
      </c>
      <c r="AZ140" s="432">
        <v>0</v>
      </c>
      <c r="BA140" s="432">
        <v>0</v>
      </c>
      <c r="BB140" s="432">
        <v>0</v>
      </c>
      <c r="BC140" s="432">
        <v>0</v>
      </c>
      <c r="BD140" s="433">
        <f t="shared" si="48"/>
        <v>0</v>
      </c>
      <c r="BE140" s="432">
        <v>0</v>
      </c>
      <c r="BF140" s="432">
        <v>0</v>
      </c>
      <c r="BG140" s="432">
        <v>0</v>
      </c>
      <c r="BH140" s="432">
        <v>0</v>
      </c>
      <c r="BI140" s="432">
        <v>0</v>
      </c>
      <c r="BJ140" s="432">
        <v>0</v>
      </c>
      <c r="BK140" s="432">
        <v>0</v>
      </c>
      <c r="BL140" s="432">
        <v>0</v>
      </c>
      <c r="BM140" s="432">
        <v>0</v>
      </c>
      <c r="BN140" s="432">
        <v>0</v>
      </c>
      <c r="BO140" s="432">
        <v>0</v>
      </c>
      <c r="BP140" s="432">
        <v>0</v>
      </c>
      <c r="BQ140" s="432">
        <v>0</v>
      </c>
      <c r="BR140" s="433">
        <f t="shared" si="49"/>
        <v>0</v>
      </c>
      <c r="BS140" s="432">
        <v>0</v>
      </c>
      <c r="BT140" s="432">
        <v>0</v>
      </c>
      <c r="BU140" s="432">
        <v>0</v>
      </c>
      <c r="BV140" s="432">
        <v>0</v>
      </c>
      <c r="BW140" s="432">
        <v>0</v>
      </c>
      <c r="BX140" s="432">
        <v>0</v>
      </c>
      <c r="BY140" s="432">
        <v>0</v>
      </c>
      <c r="BZ140" s="432">
        <v>0</v>
      </c>
      <c r="CA140" s="432">
        <v>0</v>
      </c>
      <c r="CB140" s="432">
        <v>0</v>
      </c>
      <c r="CC140" s="432">
        <v>0</v>
      </c>
      <c r="CD140" s="432">
        <v>0</v>
      </c>
      <c r="CE140" s="432">
        <v>0</v>
      </c>
      <c r="CF140" s="433">
        <f t="shared" si="50"/>
        <v>0</v>
      </c>
      <c r="CG140" s="432">
        <v>0</v>
      </c>
      <c r="CH140" s="432">
        <v>0</v>
      </c>
      <c r="CI140" s="432">
        <v>0</v>
      </c>
      <c r="CJ140" s="432">
        <v>0</v>
      </c>
      <c r="CK140" s="432">
        <v>0</v>
      </c>
      <c r="CL140" s="432">
        <v>0</v>
      </c>
      <c r="CM140" s="432">
        <v>0</v>
      </c>
      <c r="CN140" s="432">
        <v>0</v>
      </c>
      <c r="CO140" s="432">
        <v>0</v>
      </c>
      <c r="CP140" s="432">
        <v>0</v>
      </c>
      <c r="CQ140" s="432">
        <v>0</v>
      </c>
      <c r="CR140" s="432">
        <v>0</v>
      </c>
      <c r="CS140" s="432">
        <v>0</v>
      </c>
      <c r="CT140" s="433">
        <f t="shared" si="51"/>
        <v>0</v>
      </c>
      <c r="CU140" s="432">
        <v>0</v>
      </c>
      <c r="CV140" s="432">
        <v>0</v>
      </c>
      <c r="CW140" s="432">
        <v>0</v>
      </c>
      <c r="CX140" s="432">
        <v>0</v>
      </c>
      <c r="CY140" s="432">
        <v>0</v>
      </c>
      <c r="CZ140" s="432">
        <v>0</v>
      </c>
      <c r="DA140" s="432">
        <v>0</v>
      </c>
      <c r="DB140" s="432">
        <v>0</v>
      </c>
      <c r="DC140" s="432">
        <v>0</v>
      </c>
      <c r="DD140" s="432">
        <v>0</v>
      </c>
      <c r="DE140" s="432">
        <v>0</v>
      </c>
      <c r="DF140" s="432">
        <v>0</v>
      </c>
      <c r="DG140" s="432">
        <v>0</v>
      </c>
      <c r="DH140" s="433">
        <f t="shared" si="52"/>
        <v>0</v>
      </c>
    </row>
    <row r="141" spans="1:112" ht="12" hidden="1" customHeight="1" outlineLevel="1">
      <c r="A141" s="434"/>
      <c r="T141" s="414" t="s">
        <v>699</v>
      </c>
      <c r="X141" s="417" t="str">
        <f t="shared" si="53"/>
        <v>3100 - NV</v>
      </c>
      <c r="AA141" s="260">
        <f t="shared" si="54"/>
        <v>3100</v>
      </c>
      <c r="AB141" s="436" t="s">
        <v>181</v>
      </c>
      <c r="AC141" s="432">
        <v>0</v>
      </c>
      <c r="AD141" s="432">
        <v>0</v>
      </c>
      <c r="AE141" s="432">
        <v>0</v>
      </c>
      <c r="AF141" s="432">
        <v>0</v>
      </c>
      <c r="AG141" s="432">
        <v>0</v>
      </c>
      <c r="AH141" s="432">
        <v>0</v>
      </c>
      <c r="AI141" s="432">
        <v>0</v>
      </c>
      <c r="AJ141" s="432">
        <v>0</v>
      </c>
      <c r="AK141" s="432">
        <v>0</v>
      </c>
      <c r="AL141" s="432">
        <v>0</v>
      </c>
      <c r="AM141" s="432">
        <v>0</v>
      </c>
      <c r="AN141" s="432">
        <v>0</v>
      </c>
      <c r="AO141" s="432">
        <v>0</v>
      </c>
      <c r="AP141" s="433">
        <f t="shared" si="47"/>
        <v>0</v>
      </c>
      <c r="AQ141" s="432">
        <v>0</v>
      </c>
      <c r="AR141" s="432">
        <v>0</v>
      </c>
      <c r="AS141" s="432">
        <v>0</v>
      </c>
      <c r="AT141" s="432">
        <v>0</v>
      </c>
      <c r="AU141" s="432">
        <v>0</v>
      </c>
      <c r="AV141" s="432">
        <v>0</v>
      </c>
      <c r="AW141" s="432">
        <v>0</v>
      </c>
      <c r="AX141" s="432">
        <v>0</v>
      </c>
      <c r="AY141" s="432">
        <v>0</v>
      </c>
      <c r="AZ141" s="432">
        <v>0</v>
      </c>
      <c r="BA141" s="432">
        <v>0</v>
      </c>
      <c r="BB141" s="432">
        <v>0</v>
      </c>
      <c r="BC141" s="432">
        <v>0</v>
      </c>
      <c r="BD141" s="433">
        <f t="shared" si="48"/>
        <v>0</v>
      </c>
      <c r="BE141" s="432">
        <v>0</v>
      </c>
      <c r="BF141" s="432">
        <v>0</v>
      </c>
      <c r="BG141" s="432">
        <v>0</v>
      </c>
      <c r="BH141" s="432">
        <v>0</v>
      </c>
      <c r="BI141" s="432">
        <v>0</v>
      </c>
      <c r="BJ141" s="432">
        <v>0</v>
      </c>
      <c r="BK141" s="432">
        <v>0</v>
      </c>
      <c r="BL141" s="432">
        <v>0</v>
      </c>
      <c r="BM141" s="432">
        <v>0</v>
      </c>
      <c r="BN141" s="432">
        <v>0</v>
      </c>
      <c r="BO141" s="432">
        <v>0</v>
      </c>
      <c r="BP141" s="432">
        <v>0</v>
      </c>
      <c r="BQ141" s="432">
        <v>0</v>
      </c>
      <c r="BR141" s="433">
        <f t="shared" si="49"/>
        <v>0</v>
      </c>
      <c r="BS141" s="432">
        <v>0</v>
      </c>
      <c r="BT141" s="432">
        <v>0</v>
      </c>
      <c r="BU141" s="432">
        <v>0</v>
      </c>
      <c r="BV141" s="432">
        <v>0</v>
      </c>
      <c r="BW141" s="432">
        <v>0</v>
      </c>
      <c r="BX141" s="432">
        <v>0</v>
      </c>
      <c r="BY141" s="432">
        <v>0</v>
      </c>
      <c r="BZ141" s="432">
        <v>0</v>
      </c>
      <c r="CA141" s="432">
        <v>0</v>
      </c>
      <c r="CB141" s="432">
        <v>0</v>
      </c>
      <c r="CC141" s="432">
        <v>0</v>
      </c>
      <c r="CD141" s="432">
        <v>0</v>
      </c>
      <c r="CE141" s="432">
        <v>0</v>
      </c>
      <c r="CF141" s="433">
        <f t="shared" si="50"/>
        <v>0</v>
      </c>
      <c r="CG141" s="432">
        <v>0</v>
      </c>
      <c r="CH141" s="432">
        <v>0</v>
      </c>
      <c r="CI141" s="432">
        <v>0</v>
      </c>
      <c r="CJ141" s="432">
        <v>0</v>
      </c>
      <c r="CK141" s="432">
        <v>0</v>
      </c>
      <c r="CL141" s="432">
        <v>0</v>
      </c>
      <c r="CM141" s="432">
        <v>0</v>
      </c>
      <c r="CN141" s="432">
        <v>0</v>
      </c>
      <c r="CO141" s="432">
        <v>0</v>
      </c>
      <c r="CP141" s="432">
        <v>0</v>
      </c>
      <c r="CQ141" s="432">
        <v>0</v>
      </c>
      <c r="CR141" s="432">
        <v>0</v>
      </c>
      <c r="CS141" s="432">
        <v>0</v>
      </c>
      <c r="CT141" s="433">
        <f t="shared" si="51"/>
        <v>0</v>
      </c>
      <c r="CU141" s="432">
        <v>0</v>
      </c>
      <c r="CV141" s="432">
        <v>0</v>
      </c>
      <c r="CW141" s="432">
        <v>0</v>
      </c>
      <c r="CX141" s="432">
        <v>0</v>
      </c>
      <c r="CY141" s="432">
        <v>0</v>
      </c>
      <c r="CZ141" s="432">
        <v>0</v>
      </c>
      <c r="DA141" s="432">
        <v>0</v>
      </c>
      <c r="DB141" s="432">
        <v>0</v>
      </c>
      <c r="DC141" s="432">
        <v>0</v>
      </c>
      <c r="DD141" s="432">
        <v>0</v>
      </c>
      <c r="DE141" s="432">
        <v>0</v>
      </c>
      <c r="DF141" s="432">
        <v>0</v>
      </c>
      <c r="DG141" s="432">
        <v>0</v>
      </c>
      <c r="DH141" s="433">
        <f t="shared" si="52"/>
        <v>0</v>
      </c>
    </row>
    <row r="142" spans="1:112" ht="12" hidden="1" customHeight="1" outlineLevel="1">
      <c r="A142" s="434"/>
      <c r="T142" s="414" t="s">
        <v>700</v>
      </c>
      <c r="X142" s="417" t="str">
        <f t="shared" si="53"/>
        <v>3110 - NV</v>
      </c>
      <c r="AA142" s="260">
        <f t="shared" si="54"/>
        <v>3110</v>
      </c>
      <c r="AB142" s="436" t="s">
        <v>182</v>
      </c>
      <c r="AC142" s="432">
        <v>0</v>
      </c>
      <c r="AD142" s="432">
        <v>0</v>
      </c>
      <c r="AE142" s="432">
        <v>0</v>
      </c>
      <c r="AF142" s="432">
        <v>0</v>
      </c>
      <c r="AG142" s="432">
        <v>0</v>
      </c>
      <c r="AH142" s="432">
        <v>0</v>
      </c>
      <c r="AI142" s="432">
        <v>0</v>
      </c>
      <c r="AJ142" s="432">
        <v>0</v>
      </c>
      <c r="AK142" s="432">
        <v>0</v>
      </c>
      <c r="AL142" s="432">
        <v>0</v>
      </c>
      <c r="AM142" s="432">
        <v>0</v>
      </c>
      <c r="AN142" s="432">
        <v>0</v>
      </c>
      <c r="AO142" s="432">
        <v>0</v>
      </c>
      <c r="AP142" s="433">
        <f t="shared" si="47"/>
        <v>0</v>
      </c>
      <c r="AQ142" s="432">
        <v>0</v>
      </c>
      <c r="AR142" s="432">
        <v>251818.875</v>
      </c>
      <c r="AS142" s="432">
        <v>0</v>
      </c>
      <c r="AT142" s="432">
        <v>0</v>
      </c>
      <c r="AU142" s="432">
        <v>340696</v>
      </c>
      <c r="AV142" s="432">
        <v>0</v>
      </c>
      <c r="AW142" s="432">
        <v>0</v>
      </c>
      <c r="AX142" s="432">
        <f>(1085643-AR142-AU142)/2</f>
        <v>246564.0625</v>
      </c>
      <c r="AY142" s="432">
        <v>0</v>
      </c>
      <c r="AZ142" s="432">
        <v>0</v>
      </c>
      <c r="BA142" s="432">
        <f>+AX142</f>
        <v>246564.0625</v>
      </c>
      <c r="BB142" s="432">
        <v>0</v>
      </c>
      <c r="BC142" s="432">
        <v>1085643</v>
      </c>
      <c r="BD142" s="433">
        <f t="shared" si="48"/>
        <v>0</v>
      </c>
      <c r="BE142" s="432">
        <v>0</v>
      </c>
      <c r="BF142" s="432">
        <v>276838.96500000003</v>
      </c>
      <c r="BG142" s="432">
        <v>0</v>
      </c>
      <c r="BH142" s="432">
        <v>0</v>
      </c>
      <c r="BI142" s="432">
        <v>553677.93000000005</v>
      </c>
      <c r="BJ142" s="432">
        <v>0</v>
      </c>
      <c r="BK142" s="432">
        <v>0</v>
      </c>
      <c r="BL142" s="432">
        <v>415258.44750000001</v>
      </c>
      <c r="BM142" s="432">
        <v>0</v>
      </c>
      <c r="BN142" s="432">
        <v>0</v>
      </c>
      <c r="BO142" s="432">
        <v>415258.44750000001</v>
      </c>
      <c r="BP142" s="432">
        <v>0</v>
      </c>
      <c r="BQ142" s="432">
        <v>1661033.79</v>
      </c>
      <c r="BR142" s="433">
        <f t="shared" si="49"/>
        <v>0</v>
      </c>
      <c r="BS142" s="432">
        <v>0</v>
      </c>
      <c r="BT142" s="432">
        <v>423563.61644999997</v>
      </c>
      <c r="BU142" s="432">
        <v>0</v>
      </c>
      <c r="BV142" s="432">
        <v>0</v>
      </c>
      <c r="BW142" s="432">
        <v>329438.36835</v>
      </c>
      <c r="BX142" s="432">
        <v>188250.49619999999</v>
      </c>
      <c r="BY142" s="432">
        <v>188250.49619999999</v>
      </c>
      <c r="BZ142" s="432">
        <v>188250.49619999999</v>
      </c>
      <c r="CA142" s="432">
        <v>188250.49619999999</v>
      </c>
      <c r="CB142" s="432">
        <v>188250.49619999999</v>
      </c>
      <c r="CC142" s="432">
        <v>188250.49619999999</v>
      </c>
      <c r="CD142" s="432">
        <v>188250.49619999999</v>
      </c>
      <c r="CE142" s="432">
        <v>2259005.9544000002</v>
      </c>
      <c r="CF142" s="433">
        <f t="shared" si="50"/>
        <v>188250.49620000063</v>
      </c>
      <c r="CG142" s="432">
        <v>0</v>
      </c>
      <c r="CH142" s="432">
        <v>192015.50612400001</v>
      </c>
      <c r="CI142" s="432">
        <v>192015.50612400001</v>
      </c>
      <c r="CJ142" s="432">
        <v>192015.50612400001</v>
      </c>
      <c r="CK142" s="432">
        <v>384031.01224800001</v>
      </c>
      <c r="CL142" s="432">
        <v>240019.38265499999</v>
      </c>
      <c r="CM142" s="432">
        <v>240019.38265499999</v>
      </c>
      <c r="CN142" s="432">
        <v>240019.38265499999</v>
      </c>
      <c r="CO142" s="432">
        <v>240019.38265499999</v>
      </c>
      <c r="CP142" s="432">
        <v>240019.38265499999</v>
      </c>
      <c r="CQ142" s="432">
        <v>240019.38265499999</v>
      </c>
      <c r="CR142" s="432">
        <v>240019.38265499999</v>
      </c>
      <c r="CS142" s="432">
        <v>2880232.59186</v>
      </c>
      <c r="CT142" s="433">
        <f t="shared" si="51"/>
        <v>240019.38265500031</v>
      </c>
      <c r="CU142" s="432">
        <v>0</v>
      </c>
      <c r="CV142" s="432">
        <v>244819.77030810001</v>
      </c>
      <c r="CW142" s="432">
        <v>244819.77030810001</v>
      </c>
      <c r="CX142" s="432">
        <v>244819.77030810001</v>
      </c>
      <c r="CY142" s="432">
        <v>440675.58655458002</v>
      </c>
      <c r="CZ142" s="432">
        <v>293783.72436971997</v>
      </c>
      <c r="DA142" s="432">
        <v>293783.72436971997</v>
      </c>
      <c r="DB142" s="432">
        <v>293783.72436971997</v>
      </c>
      <c r="DC142" s="432">
        <v>293783.72436971997</v>
      </c>
      <c r="DD142" s="432">
        <v>293783.72436971997</v>
      </c>
      <c r="DE142" s="432">
        <v>293783.72436971997</v>
      </c>
      <c r="DF142" s="432">
        <v>293783.72436971997</v>
      </c>
      <c r="DG142" s="432">
        <v>3525404.6924366402</v>
      </c>
      <c r="DH142" s="433">
        <f t="shared" si="52"/>
        <v>293783.72436971962</v>
      </c>
    </row>
    <row r="143" spans="1:112" ht="12" hidden="1" customHeight="1" outlineLevel="1">
      <c r="A143" s="434"/>
      <c r="T143" s="414" t="s">
        <v>701</v>
      </c>
      <c r="X143" s="417" t="str">
        <f t="shared" si="53"/>
        <v>3115 - NV</v>
      </c>
      <c r="AA143" s="260">
        <f t="shared" si="54"/>
        <v>3115</v>
      </c>
      <c r="AB143" s="436" t="s">
        <v>183</v>
      </c>
      <c r="AC143" s="432">
        <v>0</v>
      </c>
      <c r="AD143" s="432">
        <v>0</v>
      </c>
      <c r="AE143" s="432">
        <v>0</v>
      </c>
      <c r="AF143" s="432">
        <v>0</v>
      </c>
      <c r="AG143" s="432">
        <v>0</v>
      </c>
      <c r="AH143" s="432">
        <v>0</v>
      </c>
      <c r="AI143" s="432">
        <v>0</v>
      </c>
      <c r="AJ143" s="432">
        <v>0</v>
      </c>
      <c r="AK143" s="432">
        <v>0</v>
      </c>
      <c r="AL143" s="432">
        <v>0</v>
      </c>
      <c r="AM143" s="432">
        <v>0</v>
      </c>
      <c r="AN143" s="432">
        <v>0</v>
      </c>
      <c r="AO143" s="432">
        <v>0</v>
      </c>
      <c r="AP143" s="433">
        <f t="shared" si="47"/>
        <v>0</v>
      </c>
      <c r="AQ143" s="432">
        <v>0</v>
      </c>
      <c r="AR143" s="432">
        <v>0</v>
      </c>
      <c r="AS143" s="432">
        <v>0</v>
      </c>
      <c r="AT143" s="432">
        <v>0</v>
      </c>
      <c r="AU143" s="432">
        <v>0</v>
      </c>
      <c r="AV143" s="432">
        <v>0</v>
      </c>
      <c r="AW143" s="432">
        <v>0</v>
      </c>
      <c r="AX143" s="432">
        <v>0</v>
      </c>
      <c r="AY143" s="432">
        <v>0</v>
      </c>
      <c r="AZ143" s="432">
        <v>0</v>
      </c>
      <c r="BA143" s="432">
        <v>0</v>
      </c>
      <c r="BB143" s="432">
        <v>0</v>
      </c>
      <c r="BC143" s="432">
        <v>0</v>
      </c>
      <c r="BD143" s="433">
        <f t="shared" si="48"/>
        <v>0</v>
      </c>
      <c r="BE143" s="432">
        <v>4300</v>
      </c>
      <c r="BF143" s="432">
        <v>4300</v>
      </c>
      <c r="BG143" s="432">
        <v>4300</v>
      </c>
      <c r="BH143" s="432">
        <v>4300</v>
      </c>
      <c r="BI143" s="432">
        <v>4300</v>
      </c>
      <c r="BJ143" s="432">
        <v>4300</v>
      </c>
      <c r="BK143" s="432">
        <v>4300</v>
      </c>
      <c r="BL143" s="432">
        <v>4300</v>
      </c>
      <c r="BM143" s="432">
        <v>4300</v>
      </c>
      <c r="BN143" s="432">
        <v>4300</v>
      </c>
      <c r="BO143" s="432">
        <v>4300</v>
      </c>
      <c r="BP143" s="432">
        <v>4300</v>
      </c>
      <c r="BQ143" s="432">
        <v>51600</v>
      </c>
      <c r="BR143" s="433">
        <f t="shared" si="49"/>
        <v>0</v>
      </c>
      <c r="BS143" s="432">
        <v>6450</v>
      </c>
      <c r="BT143" s="432">
        <v>6450</v>
      </c>
      <c r="BU143" s="432">
        <v>6450</v>
      </c>
      <c r="BV143" s="432">
        <v>6450</v>
      </c>
      <c r="BW143" s="432">
        <v>6450</v>
      </c>
      <c r="BX143" s="432">
        <v>6450</v>
      </c>
      <c r="BY143" s="432">
        <v>6450</v>
      </c>
      <c r="BZ143" s="432">
        <v>6450</v>
      </c>
      <c r="CA143" s="432">
        <v>6450</v>
      </c>
      <c r="CB143" s="432">
        <v>6450</v>
      </c>
      <c r="CC143" s="432">
        <v>6450</v>
      </c>
      <c r="CD143" s="432">
        <v>6450</v>
      </c>
      <c r="CE143" s="432">
        <v>77400</v>
      </c>
      <c r="CF143" s="433">
        <f t="shared" si="50"/>
        <v>0</v>
      </c>
      <c r="CG143" s="432">
        <v>8600</v>
      </c>
      <c r="CH143" s="432">
        <v>8600</v>
      </c>
      <c r="CI143" s="432">
        <v>8600</v>
      </c>
      <c r="CJ143" s="432">
        <v>8600</v>
      </c>
      <c r="CK143" s="432">
        <v>8600</v>
      </c>
      <c r="CL143" s="432">
        <v>8600</v>
      </c>
      <c r="CM143" s="432">
        <v>8600</v>
      </c>
      <c r="CN143" s="432">
        <v>8600</v>
      </c>
      <c r="CO143" s="432">
        <v>8600</v>
      </c>
      <c r="CP143" s="432">
        <v>8600</v>
      </c>
      <c r="CQ143" s="432">
        <v>8600</v>
      </c>
      <c r="CR143" s="432">
        <v>8600</v>
      </c>
      <c r="CS143" s="432">
        <v>103200</v>
      </c>
      <c r="CT143" s="433">
        <f t="shared" si="51"/>
        <v>0</v>
      </c>
      <c r="CU143" s="432">
        <v>11018.75</v>
      </c>
      <c r="CV143" s="432">
        <v>11018.75</v>
      </c>
      <c r="CW143" s="432">
        <v>11018.75</v>
      </c>
      <c r="CX143" s="432">
        <v>11018.75</v>
      </c>
      <c r="CY143" s="432">
        <v>11018.75</v>
      </c>
      <c r="CZ143" s="432">
        <v>11018.75</v>
      </c>
      <c r="DA143" s="432">
        <v>11018.75</v>
      </c>
      <c r="DB143" s="432">
        <v>11018.75</v>
      </c>
      <c r="DC143" s="432">
        <v>11018.75</v>
      </c>
      <c r="DD143" s="432">
        <v>11018.75</v>
      </c>
      <c r="DE143" s="432">
        <v>11018.75</v>
      </c>
      <c r="DF143" s="432">
        <v>11018.75</v>
      </c>
      <c r="DG143" s="432">
        <v>132225</v>
      </c>
      <c r="DH143" s="433">
        <f t="shared" si="52"/>
        <v>0</v>
      </c>
    </row>
    <row r="144" spans="1:112" ht="12" hidden="1" customHeight="1" outlineLevel="1">
      <c r="A144" s="434"/>
      <c r="T144" s="414" t="s">
        <v>702</v>
      </c>
      <c r="X144" s="417" t="str">
        <f t="shared" si="53"/>
        <v>3200 - NV</v>
      </c>
      <c r="AA144" s="260">
        <f t="shared" si="54"/>
        <v>3200</v>
      </c>
      <c r="AB144" s="436" t="s">
        <v>184</v>
      </c>
      <c r="AC144" s="432">
        <v>0</v>
      </c>
      <c r="AD144" s="432">
        <v>0</v>
      </c>
      <c r="AE144" s="432">
        <v>0</v>
      </c>
      <c r="AF144" s="432">
        <v>0</v>
      </c>
      <c r="AG144" s="432">
        <v>0</v>
      </c>
      <c r="AH144" s="432">
        <v>0</v>
      </c>
      <c r="AI144" s="432">
        <v>0</v>
      </c>
      <c r="AJ144" s="432">
        <v>0</v>
      </c>
      <c r="AK144" s="432">
        <v>0</v>
      </c>
      <c r="AL144" s="432">
        <v>0</v>
      </c>
      <c r="AM144" s="432">
        <v>0</v>
      </c>
      <c r="AN144" s="432">
        <v>0</v>
      </c>
      <c r="AO144" s="432">
        <v>0</v>
      </c>
      <c r="AP144" s="433">
        <f t="shared" si="47"/>
        <v>0</v>
      </c>
      <c r="AQ144" s="432">
        <v>0</v>
      </c>
      <c r="AR144" s="432">
        <v>0</v>
      </c>
      <c r="AS144" s="432">
        <v>0</v>
      </c>
      <c r="AT144" s="432">
        <v>0</v>
      </c>
      <c r="AU144" s="432">
        <v>0</v>
      </c>
      <c r="AV144" s="432">
        <v>0</v>
      </c>
      <c r="AW144" s="432">
        <v>0</v>
      </c>
      <c r="AX144" s="432">
        <v>0</v>
      </c>
      <c r="AY144" s="432">
        <v>0</v>
      </c>
      <c r="AZ144" s="432">
        <v>0</v>
      </c>
      <c r="BA144" s="432">
        <v>0</v>
      </c>
      <c r="BB144" s="432">
        <v>0</v>
      </c>
      <c r="BC144" s="432">
        <v>0</v>
      </c>
      <c r="BD144" s="433">
        <f t="shared" si="48"/>
        <v>0</v>
      </c>
      <c r="BE144" s="432">
        <v>0</v>
      </c>
      <c r="BF144" s="432">
        <v>0</v>
      </c>
      <c r="BG144" s="432">
        <v>0</v>
      </c>
      <c r="BH144" s="432">
        <v>0</v>
      </c>
      <c r="BI144" s="432">
        <v>0</v>
      </c>
      <c r="BJ144" s="432">
        <v>0</v>
      </c>
      <c r="BK144" s="432">
        <v>0</v>
      </c>
      <c r="BL144" s="432">
        <v>0</v>
      </c>
      <c r="BM144" s="432">
        <v>0</v>
      </c>
      <c r="BN144" s="432">
        <v>0</v>
      </c>
      <c r="BO144" s="432">
        <v>0</v>
      </c>
      <c r="BP144" s="432">
        <v>0</v>
      </c>
      <c r="BQ144" s="432">
        <v>0</v>
      </c>
      <c r="BR144" s="433">
        <f t="shared" si="49"/>
        <v>0</v>
      </c>
      <c r="BS144" s="432">
        <v>0</v>
      </c>
      <c r="BT144" s="432">
        <v>0</v>
      </c>
      <c r="BU144" s="432">
        <v>0</v>
      </c>
      <c r="BV144" s="432">
        <v>0</v>
      </c>
      <c r="BW144" s="432">
        <v>0</v>
      </c>
      <c r="BX144" s="432">
        <v>0</v>
      </c>
      <c r="BY144" s="432">
        <v>0</v>
      </c>
      <c r="BZ144" s="432">
        <v>0</v>
      </c>
      <c r="CA144" s="432">
        <v>0</v>
      </c>
      <c r="CB144" s="432">
        <v>0</v>
      </c>
      <c r="CC144" s="432">
        <v>0</v>
      </c>
      <c r="CD144" s="432">
        <v>0</v>
      </c>
      <c r="CE144" s="432">
        <v>0</v>
      </c>
      <c r="CF144" s="433">
        <f t="shared" si="50"/>
        <v>0</v>
      </c>
      <c r="CG144" s="432">
        <v>0</v>
      </c>
      <c r="CH144" s="432">
        <v>0</v>
      </c>
      <c r="CI144" s="432">
        <v>0</v>
      </c>
      <c r="CJ144" s="432">
        <v>0</v>
      </c>
      <c r="CK144" s="432">
        <v>0</v>
      </c>
      <c r="CL144" s="432">
        <v>0</v>
      </c>
      <c r="CM144" s="432">
        <v>0</v>
      </c>
      <c r="CN144" s="432">
        <v>0</v>
      </c>
      <c r="CO144" s="432">
        <v>0</v>
      </c>
      <c r="CP144" s="432">
        <v>0</v>
      </c>
      <c r="CQ144" s="432">
        <v>0</v>
      </c>
      <c r="CR144" s="432">
        <v>0</v>
      </c>
      <c r="CS144" s="432">
        <v>0</v>
      </c>
      <c r="CT144" s="433">
        <f t="shared" si="51"/>
        <v>0</v>
      </c>
      <c r="CU144" s="432">
        <v>0</v>
      </c>
      <c r="CV144" s="432">
        <v>0</v>
      </c>
      <c r="CW144" s="432">
        <v>0</v>
      </c>
      <c r="CX144" s="432">
        <v>0</v>
      </c>
      <c r="CY144" s="432">
        <v>0</v>
      </c>
      <c r="CZ144" s="432">
        <v>0</v>
      </c>
      <c r="DA144" s="432">
        <v>0</v>
      </c>
      <c r="DB144" s="432">
        <v>0</v>
      </c>
      <c r="DC144" s="432">
        <v>0</v>
      </c>
      <c r="DD144" s="432">
        <v>0</v>
      </c>
      <c r="DE144" s="432">
        <v>0</v>
      </c>
      <c r="DF144" s="432">
        <v>0</v>
      </c>
      <c r="DG144" s="432">
        <v>0</v>
      </c>
      <c r="DH144" s="433">
        <f t="shared" si="52"/>
        <v>0</v>
      </c>
    </row>
    <row r="145" spans="1:112" ht="12" hidden="1" customHeight="1" outlineLevel="1">
      <c r="A145" s="434"/>
      <c r="T145" s="414" t="s">
        <v>703</v>
      </c>
      <c r="X145" s="417" t="str">
        <f t="shared" si="53"/>
        <v>3230 - NV</v>
      </c>
      <c r="AA145" s="260">
        <f t="shared" si="54"/>
        <v>3230</v>
      </c>
      <c r="AB145" s="436" t="s">
        <v>185</v>
      </c>
      <c r="AC145" s="432">
        <v>0</v>
      </c>
      <c r="AD145" s="432">
        <v>0</v>
      </c>
      <c r="AE145" s="432">
        <v>0</v>
      </c>
      <c r="AF145" s="432">
        <v>0</v>
      </c>
      <c r="AG145" s="432">
        <v>0</v>
      </c>
      <c r="AH145" s="432">
        <v>0</v>
      </c>
      <c r="AI145" s="432">
        <v>0</v>
      </c>
      <c r="AJ145" s="432">
        <v>0</v>
      </c>
      <c r="AK145" s="432">
        <v>0</v>
      </c>
      <c r="AL145" s="432">
        <v>0</v>
      </c>
      <c r="AM145" s="432">
        <v>0</v>
      </c>
      <c r="AN145" s="432">
        <v>0</v>
      </c>
      <c r="AO145" s="432">
        <v>0</v>
      </c>
      <c r="AP145" s="433">
        <f t="shared" si="47"/>
        <v>0</v>
      </c>
      <c r="AQ145" s="432">
        <v>0</v>
      </c>
      <c r="AR145" s="432">
        <v>0</v>
      </c>
      <c r="AS145" s="432">
        <v>0</v>
      </c>
      <c r="AT145" s="432">
        <v>0</v>
      </c>
      <c r="AU145" s="432">
        <v>0</v>
      </c>
      <c r="AV145" s="432">
        <v>0</v>
      </c>
      <c r="AW145" s="432">
        <v>0</v>
      </c>
      <c r="AX145" s="432">
        <v>0</v>
      </c>
      <c r="AY145" s="432">
        <v>0</v>
      </c>
      <c r="AZ145" s="432">
        <v>0</v>
      </c>
      <c r="BA145" s="432">
        <v>0</v>
      </c>
      <c r="BB145" s="432">
        <v>0</v>
      </c>
      <c r="BC145" s="432">
        <v>0</v>
      </c>
      <c r="BD145" s="433">
        <f t="shared" si="48"/>
        <v>0</v>
      </c>
      <c r="BE145" s="432">
        <v>0</v>
      </c>
      <c r="BF145" s="432">
        <v>0</v>
      </c>
      <c r="BG145" s="432">
        <v>0</v>
      </c>
      <c r="BH145" s="432">
        <v>0</v>
      </c>
      <c r="BI145" s="432">
        <v>0</v>
      </c>
      <c r="BJ145" s="432">
        <v>0</v>
      </c>
      <c r="BK145" s="432">
        <v>0</v>
      </c>
      <c r="BL145" s="432">
        <v>0</v>
      </c>
      <c r="BM145" s="432">
        <v>0</v>
      </c>
      <c r="BN145" s="432">
        <v>0</v>
      </c>
      <c r="BO145" s="432">
        <v>0</v>
      </c>
      <c r="BP145" s="432">
        <v>0</v>
      </c>
      <c r="BQ145" s="432">
        <v>0</v>
      </c>
      <c r="BR145" s="433">
        <f t="shared" si="49"/>
        <v>0</v>
      </c>
      <c r="BS145" s="432">
        <v>0</v>
      </c>
      <c r="BT145" s="432">
        <v>0</v>
      </c>
      <c r="BU145" s="432">
        <v>0</v>
      </c>
      <c r="BV145" s="432">
        <v>0</v>
      </c>
      <c r="BW145" s="432">
        <v>0</v>
      </c>
      <c r="BX145" s="432">
        <v>0</v>
      </c>
      <c r="BY145" s="432">
        <v>0</v>
      </c>
      <c r="BZ145" s="432">
        <v>0</v>
      </c>
      <c r="CA145" s="432">
        <v>0</v>
      </c>
      <c r="CB145" s="432">
        <v>0</v>
      </c>
      <c r="CC145" s="432">
        <v>0</v>
      </c>
      <c r="CD145" s="432">
        <v>0</v>
      </c>
      <c r="CE145" s="432">
        <v>0</v>
      </c>
      <c r="CF145" s="433">
        <f t="shared" si="50"/>
        <v>0</v>
      </c>
      <c r="CG145" s="432">
        <v>0</v>
      </c>
      <c r="CH145" s="432">
        <v>0</v>
      </c>
      <c r="CI145" s="432">
        <v>0</v>
      </c>
      <c r="CJ145" s="432">
        <v>0</v>
      </c>
      <c r="CK145" s="432">
        <v>0</v>
      </c>
      <c r="CL145" s="432">
        <v>0</v>
      </c>
      <c r="CM145" s="432">
        <v>0</v>
      </c>
      <c r="CN145" s="432">
        <v>0</v>
      </c>
      <c r="CO145" s="432">
        <v>0</v>
      </c>
      <c r="CP145" s="432">
        <v>0</v>
      </c>
      <c r="CQ145" s="432">
        <v>0</v>
      </c>
      <c r="CR145" s="432">
        <v>0</v>
      </c>
      <c r="CS145" s="432">
        <v>0</v>
      </c>
      <c r="CT145" s="433">
        <f t="shared" si="51"/>
        <v>0</v>
      </c>
      <c r="CU145" s="432">
        <v>0</v>
      </c>
      <c r="CV145" s="432">
        <v>0</v>
      </c>
      <c r="CW145" s="432">
        <v>0</v>
      </c>
      <c r="CX145" s="432">
        <v>0</v>
      </c>
      <c r="CY145" s="432">
        <v>0</v>
      </c>
      <c r="CZ145" s="432">
        <v>0</v>
      </c>
      <c r="DA145" s="432">
        <v>0</v>
      </c>
      <c r="DB145" s="432">
        <v>0</v>
      </c>
      <c r="DC145" s="432">
        <v>0</v>
      </c>
      <c r="DD145" s="432">
        <v>0</v>
      </c>
      <c r="DE145" s="432">
        <v>0</v>
      </c>
      <c r="DF145" s="432">
        <v>0</v>
      </c>
      <c r="DG145" s="432">
        <v>0</v>
      </c>
      <c r="DH145" s="433">
        <f t="shared" si="52"/>
        <v>0</v>
      </c>
    </row>
    <row r="146" spans="1:112" ht="12" hidden="1" customHeight="1" outlineLevel="1">
      <c r="A146" s="434"/>
      <c r="T146" s="414" t="s">
        <v>704</v>
      </c>
      <c r="X146" s="417" t="str">
        <f t="shared" si="53"/>
        <v>3800 - NV</v>
      </c>
      <c r="AA146" s="260">
        <f t="shared" si="54"/>
        <v>3800</v>
      </c>
      <c r="AB146" s="436" t="s">
        <v>186</v>
      </c>
      <c r="AC146" s="432">
        <v>0</v>
      </c>
      <c r="AD146" s="432">
        <v>0</v>
      </c>
      <c r="AE146" s="432">
        <v>0</v>
      </c>
      <c r="AF146" s="432">
        <v>0</v>
      </c>
      <c r="AG146" s="432">
        <v>0</v>
      </c>
      <c r="AH146" s="432">
        <v>0</v>
      </c>
      <c r="AI146" s="432">
        <v>0</v>
      </c>
      <c r="AJ146" s="432">
        <v>0</v>
      </c>
      <c r="AK146" s="432">
        <v>0</v>
      </c>
      <c r="AL146" s="432">
        <v>0</v>
      </c>
      <c r="AM146" s="432">
        <v>0</v>
      </c>
      <c r="AN146" s="432">
        <v>0</v>
      </c>
      <c r="AO146" s="432">
        <v>0</v>
      </c>
      <c r="AP146" s="433">
        <f t="shared" si="47"/>
        <v>0</v>
      </c>
      <c r="AQ146" s="432">
        <v>0</v>
      </c>
      <c r="AR146" s="432">
        <v>0</v>
      </c>
      <c r="AS146" s="432">
        <v>0</v>
      </c>
      <c r="AT146" s="432">
        <v>0</v>
      </c>
      <c r="AU146" s="432">
        <v>0</v>
      </c>
      <c r="AV146" s="432">
        <v>0</v>
      </c>
      <c r="AW146" s="432">
        <v>0</v>
      </c>
      <c r="AX146" s="432">
        <v>0</v>
      </c>
      <c r="AY146" s="432">
        <v>0</v>
      </c>
      <c r="AZ146" s="432">
        <v>0</v>
      </c>
      <c r="BA146" s="432">
        <v>0</v>
      </c>
      <c r="BB146" s="432">
        <v>0</v>
      </c>
      <c r="BC146" s="432">
        <v>0</v>
      </c>
      <c r="BD146" s="433">
        <f t="shared" si="48"/>
        <v>0</v>
      </c>
      <c r="BE146" s="432">
        <v>0</v>
      </c>
      <c r="BF146" s="432">
        <v>0</v>
      </c>
      <c r="BG146" s="432">
        <v>0</v>
      </c>
      <c r="BH146" s="432">
        <v>0</v>
      </c>
      <c r="BI146" s="432">
        <v>0</v>
      </c>
      <c r="BJ146" s="432">
        <v>0</v>
      </c>
      <c r="BK146" s="432">
        <v>0</v>
      </c>
      <c r="BL146" s="432">
        <v>0</v>
      </c>
      <c r="BM146" s="432">
        <v>0</v>
      </c>
      <c r="BN146" s="432">
        <v>0</v>
      </c>
      <c r="BO146" s="432">
        <v>0</v>
      </c>
      <c r="BP146" s="432">
        <v>0</v>
      </c>
      <c r="BQ146" s="432">
        <v>0</v>
      </c>
      <c r="BR146" s="433">
        <f t="shared" si="49"/>
        <v>0</v>
      </c>
      <c r="BS146" s="432">
        <v>0</v>
      </c>
      <c r="BT146" s="432">
        <v>0</v>
      </c>
      <c r="BU146" s="432">
        <v>0</v>
      </c>
      <c r="BV146" s="432">
        <v>0</v>
      </c>
      <c r="BW146" s="432">
        <v>0</v>
      </c>
      <c r="BX146" s="432">
        <v>0</v>
      </c>
      <c r="BY146" s="432">
        <v>0</v>
      </c>
      <c r="BZ146" s="432">
        <v>0</v>
      </c>
      <c r="CA146" s="432">
        <v>0</v>
      </c>
      <c r="CB146" s="432">
        <v>0</v>
      </c>
      <c r="CC146" s="432">
        <v>0</v>
      </c>
      <c r="CD146" s="432">
        <v>0</v>
      </c>
      <c r="CE146" s="432">
        <v>0</v>
      </c>
      <c r="CF146" s="433">
        <f t="shared" si="50"/>
        <v>0</v>
      </c>
      <c r="CG146" s="432">
        <v>0</v>
      </c>
      <c r="CH146" s="432">
        <v>0</v>
      </c>
      <c r="CI146" s="432">
        <v>0</v>
      </c>
      <c r="CJ146" s="432">
        <v>0</v>
      </c>
      <c r="CK146" s="432">
        <v>0</v>
      </c>
      <c r="CL146" s="432">
        <v>0</v>
      </c>
      <c r="CM146" s="432">
        <v>0</v>
      </c>
      <c r="CN146" s="432">
        <v>0</v>
      </c>
      <c r="CO146" s="432">
        <v>0</v>
      </c>
      <c r="CP146" s="432">
        <v>0</v>
      </c>
      <c r="CQ146" s="432">
        <v>0</v>
      </c>
      <c r="CR146" s="432">
        <v>0</v>
      </c>
      <c r="CS146" s="432">
        <v>0</v>
      </c>
      <c r="CT146" s="433">
        <f t="shared" si="51"/>
        <v>0</v>
      </c>
      <c r="CU146" s="432">
        <v>0</v>
      </c>
      <c r="CV146" s="432">
        <v>0</v>
      </c>
      <c r="CW146" s="432">
        <v>0</v>
      </c>
      <c r="CX146" s="432">
        <v>0</v>
      </c>
      <c r="CY146" s="432">
        <v>0</v>
      </c>
      <c r="CZ146" s="432">
        <v>0</v>
      </c>
      <c r="DA146" s="432">
        <v>0</v>
      </c>
      <c r="DB146" s="432">
        <v>0</v>
      </c>
      <c r="DC146" s="432">
        <v>0</v>
      </c>
      <c r="DD146" s="432">
        <v>0</v>
      </c>
      <c r="DE146" s="432">
        <v>0</v>
      </c>
      <c r="DF146" s="432">
        <v>0</v>
      </c>
      <c r="DG146" s="432">
        <v>0</v>
      </c>
      <c r="DH146" s="433">
        <f t="shared" si="52"/>
        <v>0</v>
      </c>
    </row>
    <row r="147" spans="1:112" ht="12" hidden="1" customHeight="1" outlineLevel="1">
      <c r="A147" s="434"/>
      <c r="AA147" s="260"/>
      <c r="AC147" s="432"/>
      <c r="AD147" s="432"/>
      <c r="AE147" s="432"/>
      <c r="AF147" s="432"/>
      <c r="AG147" s="432"/>
      <c r="AH147" s="432"/>
      <c r="AI147" s="432"/>
      <c r="AJ147" s="432"/>
      <c r="AK147" s="432"/>
      <c r="AL147" s="432"/>
      <c r="AM147" s="432"/>
      <c r="AN147" s="432"/>
      <c r="AO147" s="432"/>
      <c r="AP147" s="433"/>
      <c r="AQ147" s="432"/>
      <c r="AR147" s="432"/>
      <c r="AS147" s="432"/>
      <c r="AT147" s="432"/>
      <c r="AU147" s="432"/>
      <c r="AV147" s="432"/>
      <c r="AW147" s="432"/>
      <c r="AX147" s="432"/>
      <c r="AY147" s="432"/>
      <c r="AZ147" s="432"/>
      <c r="BA147" s="432"/>
      <c r="BB147" s="432"/>
      <c r="BC147" s="432"/>
      <c r="BD147" s="433"/>
      <c r="BE147" s="432"/>
      <c r="BF147" s="432"/>
      <c r="BG147" s="432"/>
      <c r="BH147" s="432"/>
      <c r="BI147" s="432"/>
      <c r="BJ147" s="432"/>
      <c r="BK147" s="432"/>
      <c r="BL147" s="432"/>
      <c r="BM147" s="432"/>
      <c r="BN147" s="432"/>
      <c r="BO147" s="432"/>
      <c r="BP147" s="432"/>
      <c r="BQ147" s="432"/>
      <c r="BR147" s="433"/>
      <c r="BS147" s="432"/>
      <c r="BT147" s="432"/>
      <c r="BU147" s="432"/>
      <c r="BV147" s="432"/>
      <c r="BW147" s="432"/>
      <c r="BX147" s="432"/>
      <c r="BY147" s="432"/>
      <c r="BZ147" s="432"/>
      <c r="CA147" s="432"/>
      <c r="CB147" s="432"/>
      <c r="CC147" s="432"/>
      <c r="CD147" s="432"/>
      <c r="CE147" s="432"/>
      <c r="CF147" s="433"/>
      <c r="CG147" s="432"/>
      <c r="CH147" s="432"/>
      <c r="CI147" s="432"/>
      <c r="CJ147" s="432"/>
      <c r="CK147" s="432"/>
      <c r="CL147" s="432"/>
      <c r="CM147" s="432"/>
      <c r="CN147" s="432"/>
      <c r="CO147" s="432"/>
      <c r="CP147" s="432"/>
      <c r="CQ147" s="432"/>
      <c r="CR147" s="432"/>
      <c r="CS147" s="432"/>
      <c r="CT147" s="433"/>
      <c r="CU147" s="432"/>
      <c r="CV147" s="432"/>
      <c r="CW147" s="432"/>
      <c r="CX147" s="432"/>
      <c r="CY147" s="432"/>
      <c r="CZ147" s="432"/>
      <c r="DA147" s="432"/>
      <c r="DB147" s="432"/>
      <c r="DC147" s="432"/>
      <c r="DD147" s="432"/>
      <c r="DE147" s="432"/>
      <c r="DF147" s="432"/>
      <c r="DG147" s="432"/>
      <c r="DH147" s="433"/>
    </row>
    <row r="148" spans="1:112" ht="12" customHeight="1" collapsed="1">
      <c r="A148" s="434"/>
      <c r="AA148" s="435"/>
      <c r="AB148" s="1" t="str">
        <f>AA138</f>
        <v>State Revenue</v>
      </c>
      <c r="AC148" s="432">
        <f t="shared" ref="AC148:AO148" si="55">SUM(AC139:AC147)</f>
        <v>0</v>
      </c>
      <c r="AD148" s="432">
        <f t="shared" si="55"/>
        <v>0</v>
      </c>
      <c r="AE148" s="432">
        <f t="shared" si="55"/>
        <v>0</v>
      </c>
      <c r="AF148" s="432">
        <f t="shared" si="55"/>
        <v>0</v>
      </c>
      <c r="AG148" s="432">
        <f t="shared" si="55"/>
        <v>0</v>
      </c>
      <c r="AH148" s="432">
        <f t="shared" si="55"/>
        <v>0</v>
      </c>
      <c r="AI148" s="432">
        <f t="shared" si="55"/>
        <v>0</v>
      </c>
      <c r="AJ148" s="432">
        <f t="shared" si="55"/>
        <v>0</v>
      </c>
      <c r="AK148" s="432">
        <f t="shared" si="55"/>
        <v>0</v>
      </c>
      <c r="AL148" s="432">
        <f t="shared" si="55"/>
        <v>0</v>
      </c>
      <c r="AM148" s="432">
        <f t="shared" si="55"/>
        <v>0</v>
      </c>
      <c r="AN148" s="432">
        <f t="shared" si="55"/>
        <v>0</v>
      </c>
      <c r="AO148" s="432">
        <f t="shared" si="55"/>
        <v>0</v>
      </c>
      <c r="AP148" s="433">
        <f t="shared" si="47"/>
        <v>0</v>
      </c>
      <c r="AQ148" s="432">
        <f t="shared" ref="AQ148:BC148" si="56">SUM(AQ139:AQ147)</f>
        <v>0</v>
      </c>
      <c r="AR148" s="432">
        <f t="shared" si="56"/>
        <v>251818.875</v>
      </c>
      <c r="AS148" s="432">
        <f t="shared" si="56"/>
        <v>0</v>
      </c>
      <c r="AT148" s="432">
        <f t="shared" si="56"/>
        <v>0</v>
      </c>
      <c r="AU148" s="432">
        <f t="shared" si="56"/>
        <v>340696</v>
      </c>
      <c r="AV148" s="432">
        <f t="shared" si="56"/>
        <v>0</v>
      </c>
      <c r="AW148" s="432">
        <f t="shared" si="56"/>
        <v>0</v>
      </c>
      <c r="AX148" s="432">
        <f t="shared" si="56"/>
        <v>246564.0625</v>
      </c>
      <c r="AY148" s="432">
        <f t="shared" si="56"/>
        <v>0</v>
      </c>
      <c r="AZ148" s="432">
        <f t="shared" si="56"/>
        <v>0</v>
      </c>
      <c r="BA148" s="432">
        <f t="shared" si="56"/>
        <v>246564.0625</v>
      </c>
      <c r="BB148" s="432">
        <f t="shared" si="56"/>
        <v>0</v>
      </c>
      <c r="BC148" s="432">
        <f t="shared" si="56"/>
        <v>1085643</v>
      </c>
      <c r="BD148" s="433">
        <f t="shared" si="48"/>
        <v>0</v>
      </c>
      <c r="BE148" s="432">
        <f t="shared" ref="BE148:BQ148" si="57">SUM(BE139:BE147)</f>
        <v>4300</v>
      </c>
      <c r="BF148" s="432">
        <f t="shared" si="57"/>
        <v>281138.96500000003</v>
      </c>
      <c r="BG148" s="432">
        <f t="shared" si="57"/>
        <v>4300</v>
      </c>
      <c r="BH148" s="432">
        <f t="shared" si="57"/>
        <v>4300</v>
      </c>
      <c r="BI148" s="432">
        <f t="shared" si="57"/>
        <v>557977.93000000005</v>
      </c>
      <c r="BJ148" s="432">
        <f t="shared" si="57"/>
        <v>4300</v>
      </c>
      <c r="BK148" s="432">
        <f t="shared" si="57"/>
        <v>4300</v>
      </c>
      <c r="BL148" s="432">
        <f t="shared" si="57"/>
        <v>419558.44750000001</v>
      </c>
      <c r="BM148" s="432">
        <f t="shared" si="57"/>
        <v>4300</v>
      </c>
      <c r="BN148" s="432">
        <f t="shared" si="57"/>
        <v>4300</v>
      </c>
      <c r="BO148" s="432">
        <f t="shared" si="57"/>
        <v>419558.44750000001</v>
      </c>
      <c r="BP148" s="432">
        <f t="shared" si="57"/>
        <v>4300</v>
      </c>
      <c r="BQ148" s="432">
        <f t="shared" si="57"/>
        <v>1712633.79</v>
      </c>
      <c r="BR148" s="433">
        <f t="shared" si="49"/>
        <v>0</v>
      </c>
      <c r="BS148" s="432">
        <f t="shared" ref="BS148:CE148" si="58">SUM(BS139:BS147)</f>
        <v>6450</v>
      </c>
      <c r="BT148" s="432">
        <f t="shared" si="58"/>
        <v>430013.61644999997</v>
      </c>
      <c r="BU148" s="432">
        <f t="shared" si="58"/>
        <v>6450</v>
      </c>
      <c r="BV148" s="432">
        <f t="shared" si="58"/>
        <v>6450</v>
      </c>
      <c r="BW148" s="432">
        <f t="shared" si="58"/>
        <v>335888.36835</v>
      </c>
      <c r="BX148" s="432">
        <f t="shared" si="58"/>
        <v>194700.49619999999</v>
      </c>
      <c r="BY148" s="432">
        <f t="shared" si="58"/>
        <v>194700.49619999999</v>
      </c>
      <c r="BZ148" s="432">
        <f t="shared" si="58"/>
        <v>194700.49619999999</v>
      </c>
      <c r="CA148" s="432">
        <f t="shared" si="58"/>
        <v>194700.49619999999</v>
      </c>
      <c r="CB148" s="432">
        <f t="shared" si="58"/>
        <v>194700.49619999999</v>
      </c>
      <c r="CC148" s="432">
        <f t="shared" si="58"/>
        <v>194700.49619999999</v>
      </c>
      <c r="CD148" s="432">
        <f t="shared" si="58"/>
        <v>194700.49619999999</v>
      </c>
      <c r="CE148" s="432">
        <f t="shared" si="58"/>
        <v>2336405.9544000002</v>
      </c>
      <c r="CF148" s="433">
        <f t="shared" si="50"/>
        <v>188250.4962000004</v>
      </c>
      <c r="CG148" s="432">
        <f t="shared" ref="CG148:CS148" si="59">SUM(CG139:CG147)</f>
        <v>8600</v>
      </c>
      <c r="CH148" s="432">
        <f t="shared" si="59"/>
        <v>200615.50612400001</v>
      </c>
      <c r="CI148" s="432">
        <f t="shared" si="59"/>
        <v>200615.50612400001</v>
      </c>
      <c r="CJ148" s="432">
        <f t="shared" si="59"/>
        <v>200615.50612400001</v>
      </c>
      <c r="CK148" s="432">
        <f t="shared" si="59"/>
        <v>392631.01224800001</v>
      </c>
      <c r="CL148" s="432">
        <f t="shared" si="59"/>
        <v>248619.38265499999</v>
      </c>
      <c r="CM148" s="432">
        <f t="shared" si="59"/>
        <v>248619.38265499999</v>
      </c>
      <c r="CN148" s="432">
        <f t="shared" si="59"/>
        <v>248619.38265499999</v>
      </c>
      <c r="CO148" s="432">
        <f t="shared" si="59"/>
        <v>248619.38265499999</v>
      </c>
      <c r="CP148" s="432">
        <f t="shared" si="59"/>
        <v>248619.38265499999</v>
      </c>
      <c r="CQ148" s="432">
        <f t="shared" si="59"/>
        <v>248619.38265499999</v>
      </c>
      <c r="CR148" s="432">
        <f t="shared" si="59"/>
        <v>248619.38265499999</v>
      </c>
      <c r="CS148" s="432">
        <f t="shared" si="59"/>
        <v>2983432.59186</v>
      </c>
      <c r="CT148" s="433">
        <f t="shared" si="51"/>
        <v>240019.38265500031</v>
      </c>
      <c r="CU148" s="432">
        <f t="shared" ref="CU148:DG148" si="60">SUM(CU139:CU147)</f>
        <v>11018.75</v>
      </c>
      <c r="CV148" s="432">
        <f t="shared" si="60"/>
        <v>255838.52030810001</v>
      </c>
      <c r="CW148" s="432">
        <f t="shared" si="60"/>
        <v>255838.52030810001</v>
      </c>
      <c r="CX148" s="432">
        <f t="shared" si="60"/>
        <v>255838.52030810001</v>
      </c>
      <c r="CY148" s="432">
        <f t="shared" si="60"/>
        <v>451694.33655458002</v>
      </c>
      <c r="CZ148" s="432">
        <f t="shared" si="60"/>
        <v>304802.47436971997</v>
      </c>
      <c r="DA148" s="432">
        <f t="shared" si="60"/>
        <v>304802.47436971997</v>
      </c>
      <c r="DB148" s="432">
        <f t="shared" si="60"/>
        <v>304802.47436971997</v>
      </c>
      <c r="DC148" s="432">
        <f t="shared" si="60"/>
        <v>304802.47436971997</v>
      </c>
      <c r="DD148" s="432">
        <f t="shared" si="60"/>
        <v>304802.47436971997</v>
      </c>
      <c r="DE148" s="432">
        <f t="shared" si="60"/>
        <v>304802.47436971997</v>
      </c>
      <c r="DF148" s="432">
        <f t="shared" si="60"/>
        <v>304802.47436971997</v>
      </c>
      <c r="DG148" s="432">
        <f t="shared" si="60"/>
        <v>3657629.6924366402</v>
      </c>
      <c r="DH148" s="433">
        <f t="shared" si="52"/>
        <v>293783.72436971962</v>
      </c>
    </row>
    <row r="149" spans="1:112" ht="12" hidden="1" customHeight="1" outlineLevel="1">
      <c r="A149" s="2"/>
      <c r="AA149" s="435"/>
      <c r="AB149" s="436"/>
      <c r="AC149" s="432"/>
      <c r="AD149" s="432"/>
      <c r="AE149" s="432"/>
      <c r="AF149" s="432"/>
      <c r="AG149" s="432"/>
      <c r="AH149" s="432"/>
      <c r="AI149" s="432"/>
      <c r="AJ149" s="432"/>
      <c r="AK149" s="432"/>
      <c r="AL149" s="432"/>
      <c r="AM149" s="432"/>
      <c r="AN149" s="432"/>
      <c r="AO149" s="432"/>
      <c r="AP149" s="433"/>
      <c r="AQ149" s="432"/>
      <c r="AR149" s="432"/>
      <c r="AS149" s="432"/>
      <c r="AT149" s="432"/>
      <c r="AU149" s="432"/>
      <c r="AV149" s="432"/>
      <c r="AW149" s="432"/>
      <c r="AX149" s="432"/>
      <c r="AY149" s="432"/>
      <c r="AZ149" s="432"/>
      <c r="BA149" s="432"/>
      <c r="BB149" s="432"/>
      <c r="BC149" s="432"/>
      <c r="BD149" s="433"/>
      <c r="BE149" s="432"/>
      <c r="BF149" s="432"/>
      <c r="BG149" s="432"/>
      <c r="BH149" s="432"/>
      <c r="BI149" s="432"/>
      <c r="BJ149" s="432"/>
      <c r="BK149" s="432"/>
      <c r="BL149" s="432"/>
      <c r="BM149" s="432"/>
      <c r="BN149" s="432"/>
      <c r="BO149" s="432"/>
      <c r="BP149" s="432"/>
      <c r="BQ149" s="432"/>
      <c r="BR149" s="433"/>
      <c r="BS149" s="432"/>
      <c r="BT149" s="432"/>
      <c r="BU149" s="432"/>
      <c r="BV149" s="432"/>
      <c r="BW149" s="432"/>
      <c r="BX149" s="432"/>
      <c r="BY149" s="432"/>
      <c r="BZ149" s="432"/>
      <c r="CA149" s="432"/>
      <c r="CB149" s="432"/>
      <c r="CC149" s="432"/>
      <c r="CD149" s="432"/>
      <c r="CE149" s="432"/>
      <c r="CF149" s="433"/>
      <c r="CG149" s="432"/>
      <c r="CH149" s="432"/>
      <c r="CI149" s="432"/>
      <c r="CJ149" s="432"/>
      <c r="CK149" s="432"/>
      <c r="CL149" s="432"/>
      <c r="CM149" s="432"/>
      <c r="CN149" s="432"/>
      <c r="CO149" s="432"/>
      <c r="CP149" s="432"/>
      <c r="CQ149" s="432"/>
      <c r="CR149" s="432"/>
      <c r="CS149" s="432"/>
      <c r="CT149" s="433"/>
      <c r="CU149" s="432"/>
      <c r="CV149" s="432"/>
      <c r="CW149" s="432"/>
      <c r="CX149" s="432"/>
      <c r="CY149" s="432"/>
      <c r="CZ149" s="432"/>
      <c r="DA149" s="432"/>
      <c r="DB149" s="432"/>
      <c r="DC149" s="432"/>
      <c r="DD149" s="432"/>
      <c r="DE149" s="432"/>
      <c r="DF149" s="432"/>
      <c r="DG149" s="432"/>
      <c r="DH149" s="433"/>
    </row>
    <row r="150" spans="1:112" ht="12" hidden="1" customHeight="1" outlineLevel="1">
      <c r="A150" s="2"/>
      <c r="AA150" s="431" t="str">
        <f>[1]MYP!H81</f>
        <v>Federal Revenue</v>
      </c>
      <c r="AC150" s="432" t="s">
        <v>560</v>
      </c>
      <c r="AD150" s="432" t="s">
        <v>560</v>
      </c>
      <c r="AE150" s="432" t="s">
        <v>560</v>
      </c>
      <c r="AF150" s="432" t="s">
        <v>560</v>
      </c>
      <c r="AG150" s="432" t="s">
        <v>560</v>
      </c>
      <c r="AH150" s="432" t="s">
        <v>560</v>
      </c>
      <c r="AI150" s="432" t="s">
        <v>560</v>
      </c>
      <c r="AJ150" s="432" t="s">
        <v>560</v>
      </c>
      <c r="AK150" s="432" t="s">
        <v>560</v>
      </c>
      <c r="AL150" s="432" t="s">
        <v>560</v>
      </c>
      <c r="AM150" s="432" t="s">
        <v>560</v>
      </c>
      <c r="AN150" s="432" t="s">
        <v>560</v>
      </c>
      <c r="AO150" s="432" t="s">
        <v>560</v>
      </c>
      <c r="AP150" s="433" t="s">
        <v>560</v>
      </c>
      <c r="AQ150" s="432" t="s">
        <v>560</v>
      </c>
      <c r="AR150" s="432" t="s">
        <v>560</v>
      </c>
      <c r="AS150" s="432" t="s">
        <v>560</v>
      </c>
      <c r="AT150" s="432" t="s">
        <v>560</v>
      </c>
      <c r="AU150" s="432" t="s">
        <v>560</v>
      </c>
      <c r="AV150" s="432" t="s">
        <v>560</v>
      </c>
      <c r="AW150" s="432" t="s">
        <v>560</v>
      </c>
      <c r="AX150" s="432" t="s">
        <v>560</v>
      </c>
      <c r="AY150" s="432" t="s">
        <v>560</v>
      </c>
      <c r="AZ150" s="432" t="s">
        <v>560</v>
      </c>
      <c r="BA150" s="432" t="s">
        <v>560</v>
      </c>
      <c r="BB150" s="432" t="s">
        <v>560</v>
      </c>
      <c r="BC150" s="432" t="s">
        <v>560</v>
      </c>
      <c r="BD150" s="433" t="s">
        <v>560</v>
      </c>
      <c r="BE150" s="432" t="s">
        <v>560</v>
      </c>
      <c r="BF150" s="432" t="s">
        <v>560</v>
      </c>
      <c r="BG150" s="432" t="s">
        <v>560</v>
      </c>
      <c r="BH150" s="432" t="s">
        <v>560</v>
      </c>
      <c r="BI150" s="432" t="s">
        <v>560</v>
      </c>
      <c r="BJ150" s="432" t="s">
        <v>560</v>
      </c>
      <c r="BK150" s="432" t="s">
        <v>560</v>
      </c>
      <c r="BL150" s="432" t="s">
        <v>560</v>
      </c>
      <c r="BM150" s="432" t="s">
        <v>560</v>
      </c>
      <c r="BN150" s="432" t="s">
        <v>560</v>
      </c>
      <c r="BO150" s="432" t="s">
        <v>560</v>
      </c>
      <c r="BP150" s="432" t="s">
        <v>560</v>
      </c>
      <c r="BQ150" s="432" t="s">
        <v>560</v>
      </c>
      <c r="BR150" s="433" t="s">
        <v>560</v>
      </c>
      <c r="BS150" s="432" t="s">
        <v>560</v>
      </c>
      <c r="BT150" s="432" t="s">
        <v>560</v>
      </c>
      <c r="BU150" s="432" t="s">
        <v>560</v>
      </c>
      <c r="BV150" s="432" t="s">
        <v>560</v>
      </c>
      <c r="BW150" s="432" t="s">
        <v>560</v>
      </c>
      <c r="BX150" s="432" t="s">
        <v>560</v>
      </c>
      <c r="BY150" s="432" t="s">
        <v>560</v>
      </c>
      <c r="BZ150" s="432" t="s">
        <v>560</v>
      </c>
      <c r="CA150" s="432" t="s">
        <v>560</v>
      </c>
      <c r="CB150" s="432" t="s">
        <v>560</v>
      </c>
      <c r="CC150" s="432" t="s">
        <v>560</v>
      </c>
      <c r="CD150" s="432" t="s">
        <v>560</v>
      </c>
      <c r="CE150" s="432" t="s">
        <v>560</v>
      </c>
      <c r="CF150" s="433" t="s">
        <v>560</v>
      </c>
      <c r="CG150" s="432" t="s">
        <v>560</v>
      </c>
      <c r="CH150" s="432" t="s">
        <v>560</v>
      </c>
      <c r="CI150" s="432" t="s">
        <v>560</v>
      </c>
      <c r="CJ150" s="432" t="s">
        <v>560</v>
      </c>
      <c r="CK150" s="432" t="s">
        <v>560</v>
      </c>
      <c r="CL150" s="432" t="s">
        <v>560</v>
      </c>
      <c r="CM150" s="432" t="s">
        <v>560</v>
      </c>
      <c r="CN150" s="432" t="s">
        <v>560</v>
      </c>
      <c r="CO150" s="432" t="s">
        <v>560</v>
      </c>
      <c r="CP150" s="432" t="s">
        <v>560</v>
      </c>
      <c r="CQ150" s="432" t="s">
        <v>560</v>
      </c>
      <c r="CR150" s="432" t="s">
        <v>560</v>
      </c>
      <c r="CS150" s="432" t="s">
        <v>560</v>
      </c>
      <c r="CT150" s="433" t="s">
        <v>560</v>
      </c>
      <c r="CU150" s="432" t="s">
        <v>560</v>
      </c>
      <c r="CV150" s="432" t="s">
        <v>560</v>
      </c>
      <c r="CW150" s="432" t="s">
        <v>560</v>
      </c>
      <c r="CX150" s="432" t="s">
        <v>560</v>
      </c>
      <c r="CY150" s="432" t="s">
        <v>560</v>
      </c>
      <c r="CZ150" s="432" t="s">
        <v>560</v>
      </c>
      <c r="DA150" s="432" t="s">
        <v>560</v>
      </c>
      <c r="DB150" s="432" t="s">
        <v>560</v>
      </c>
      <c r="DC150" s="432" t="s">
        <v>560</v>
      </c>
      <c r="DD150" s="432" t="s">
        <v>560</v>
      </c>
      <c r="DE150" s="432" t="s">
        <v>560</v>
      </c>
      <c r="DF150" s="432" t="s">
        <v>560</v>
      </c>
      <c r="DG150" s="432" t="s">
        <v>560</v>
      </c>
      <c r="DH150" s="433" t="s">
        <v>560</v>
      </c>
    </row>
    <row r="151" spans="1:112" ht="12" hidden="1" customHeight="1" outlineLevel="1">
      <c r="A151" s="434"/>
      <c r="T151" s="437" t="s">
        <v>705</v>
      </c>
      <c r="X151" s="417" t="str">
        <f>T151</f>
        <v>Revenue Group 4 (Other Financing Sources) - (Bottom Level)</v>
      </c>
      <c r="AA151" s="260" t="str">
        <f>IFERROR(_xlfn.NUMBERVALUE(LEFT(T151,FIND("-",T151)-2)),"")</f>
        <v/>
      </c>
      <c r="AC151" s="432"/>
      <c r="AD151" s="432"/>
      <c r="AE151" s="432"/>
      <c r="AF151" s="432"/>
      <c r="AG151" s="432"/>
      <c r="AH151" s="432"/>
      <c r="AI151" s="432"/>
      <c r="AJ151" s="432"/>
      <c r="AK151" s="432"/>
      <c r="AL151" s="432"/>
      <c r="AM151" s="432"/>
      <c r="AN151" s="432"/>
      <c r="AO151" s="432"/>
      <c r="AP151" s="433">
        <f t="shared" ref="AP151:AP177" si="61">AO151-SUM(AC151:AN151)</f>
        <v>0</v>
      </c>
      <c r="AQ151" s="432"/>
      <c r="AR151" s="432"/>
      <c r="AS151" s="432"/>
      <c r="AT151" s="432"/>
      <c r="AU151" s="432"/>
      <c r="AV151" s="432"/>
      <c r="AW151" s="432"/>
      <c r="AX151" s="432"/>
      <c r="AY151" s="432"/>
      <c r="AZ151" s="432"/>
      <c r="BA151" s="432"/>
      <c r="BB151" s="432"/>
      <c r="BC151" s="432"/>
      <c r="BD151" s="433">
        <f t="shared" ref="BD151:BD177" si="62">BC151-SUM(AQ151:BB151)</f>
        <v>0</v>
      </c>
      <c r="BE151" s="432"/>
      <c r="BF151" s="432"/>
      <c r="BG151" s="432"/>
      <c r="BH151" s="432"/>
      <c r="BI151" s="432"/>
      <c r="BJ151" s="432"/>
      <c r="BK151" s="432"/>
      <c r="BL151" s="432"/>
      <c r="BM151" s="432"/>
      <c r="BN151" s="432"/>
      <c r="BO151" s="432"/>
      <c r="BP151" s="432"/>
      <c r="BQ151" s="432"/>
      <c r="BR151" s="433">
        <f t="shared" ref="BR151:BR177" si="63">BQ151-SUM(BE151:BP151)</f>
        <v>0</v>
      </c>
      <c r="BS151" s="432"/>
      <c r="BT151" s="432"/>
      <c r="BU151" s="432"/>
      <c r="BV151" s="432"/>
      <c r="BW151" s="432"/>
      <c r="BX151" s="432"/>
      <c r="BY151" s="432"/>
      <c r="BZ151" s="432"/>
      <c r="CA151" s="432"/>
      <c r="CB151" s="432"/>
      <c r="CC151" s="432"/>
      <c r="CD151" s="432"/>
      <c r="CE151" s="432"/>
      <c r="CF151" s="433">
        <f t="shared" ref="CF151:CF177" si="64">CE151-SUM(BS151:CD151)</f>
        <v>0</v>
      </c>
      <c r="CG151" s="432"/>
      <c r="CH151" s="432"/>
      <c r="CI151" s="432"/>
      <c r="CJ151" s="432"/>
      <c r="CK151" s="432"/>
      <c r="CL151" s="432"/>
      <c r="CM151" s="432"/>
      <c r="CN151" s="432"/>
      <c r="CO151" s="432"/>
      <c r="CP151" s="432"/>
      <c r="CQ151" s="432"/>
      <c r="CR151" s="432"/>
      <c r="CS151" s="432"/>
      <c r="CT151" s="433">
        <f t="shared" ref="CT151:CT177" si="65">CS151-SUM(CG151:CR151)</f>
        <v>0</v>
      </c>
      <c r="CU151" s="432"/>
      <c r="CV151" s="432"/>
      <c r="CW151" s="432"/>
      <c r="CX151" s="432"/>
      <c r="CY151" s="432"/>
      <c r="CZ151" s="432"/>
      <c r="DA151" s="432"/>
      <c r="DB151" s="432"/>
      <c r="DC151" s="432"/>
      <c r="DD151" s="432"/>
      <c r="DE151" s="432"/>
      <c r="DF151" s="432"/>
      <c r="DG151" s="432"/>
      <c r="DH151" s="433">
        <f t="shared" ref="DH151:DH177" si="66">DG151-SUM(CU151:DF151)</f>
        <v>0</v>
      </c>
    </row>
    <row r="152" spans="1:112" ht="12" hidden="1" customHeight="1" outlineLevel="1">
      <c r="A152" s="434"/>
      <c r="T152" s="437" t="s">
        <v>706</v>
      </c>
      <c r="X152" s="417" t="str">
        <f t="shared" ref="X152:X177" si="67">T152</f>
        <v>4000 - NV</v>
      </c>
      <c r="AA152" s="260">
        <f t="shared" ref="AA152:AA177" si="68">IFERROR(_xlfn.NUMBERVALUE(LEFT(T152,FIND("-",T152)-2)),"")</f>
        <v>4000</v>
      </c>
      <c r="AB152" s="1" t="s">
        <v>145</v>
      </c>
      <c r="AC152" s="432">
        <v>0</v>
      </c>
      <c r="AD152" s="432">
        <v>0</v>
      </c>
      <c r="AE152" s="432">
        <v>0</v>
      </c>
      <c r="AF152" s="432">
        <v>0</v>
      </c>
      <c r="AG152" s="432">
        <v>0</v>
      </c>
      <c r="AH152" s="432">
        <v>0</v>
      </c>
      <c r="AI152" s="432">
        <v>0</v>
      </c>
      <c r="AJ152" s="432">
        <v>0</v>
      </c>
      <c r="AK152" s="432">
        <v>0</v>
      </c>
      <c r="AL152" s="432">
        <v>0</v>
      </c>
      <c r="AM152" s="432">
        <v>0</v>
      </c>
      <c r="AN152" s="432">
        <v>0</v>
      </c>
      <c r="AO152" s="432">
        <v>0</v>
      </c>
      <c r="AP152" s="433">
        <f t="shared" si="61"/>
        <v>0</v>
      </c>
      <c r="AQ152" s="432">
        <v>0</v>
      </c>
      <c r="AR152" s="432">
        <v>0</v>
      </c>
      <c r="AS152" s="432">
        <v>0</v>
      </c>
      <c r="AT152" s="432">
        <v>0</v>
      </c>
      <c r="AU152" s="432">
        <v>0</v>
      </c>
      <c r="AV152" s="432">
        <v>0</v>
      </c>
      <c r="AW152" s="432">
        <v>0</v>
      </c>
      <c r="AX152" s="432">
        <v>0</v>
      </c>
      <c r="AY152" s="432">
        <v>0</v>
      </c>
      <c r="AZ152" s="432">
        <v>0</v>
      </c>
      <c r="BA152" s="432">
        <v>0</v>
      </c>
      <c r="BB152" s="432">
        <v>0</v>
      </c>
      <c r="BC152" s="432">
        <v>0</v>
      </c>
      <c r="BD152" s="433">
        <f t="shared" si="62"/>
        <v>0</v>
      </c>
      <c r="BE152" s="432">
        <v>0</v>
      </c>
      <c r="BF152" s="432">
        <v>0</v>
      </c>
      <c r="BG152" s="432">
        <v>0</v>
      </c>
      <c r="BH152" s="432">
        <v>0</v>
      </c>
      <c r="BI152" s="432">
        <v>0</v>
      </c>
      <c r="BJ152" s="432">
        <v>0</v>
      </c>
      <c r="BK152" s="432">
        <v>0</v>
      </c>
      <c r="BL152" s="432">
        <v>0</v>
      </c>
      <c r="BM152" s="432">
        <v>0</v>
      </c>
      <c r="BN152" s="432">
        <v>0</v>
      </c>
      <c r="BO152" s="432">
        <v>0</v>
      </c>
      <c r="BP152" s="432">
        <v>0</v>
      </c>
      <c r="BQ152" s="432">
        <v>0</v>
      </c>
      <c r="BR152" s="433">
        <f t="shared" si="63"/>
        <v>0</v>
      </c>
      <c r="BS152" s="432">
        <v>0</v>
      </c>
      <c r="BT152" s="432">
        <v>0</v>
      </c>
      <c r="BU152" s="432">
        <v>0</v>
      </c>
      <c r="BV152" s="432">
        <v>0</v>
      </c>
      <c r="BW152" s="432">
        <v>0</v>
      </c>
      <c r="BX152" s="432">
        <v>0</v>
      </c>
      <c r="BY152" s="432">
        <v>0</v>
      </c>
      <c r="BZ152" s="432">
        <v>0</v>
      </c>
      <c r="CA152" s="432">
        <v>0</v>
      </c>
      <c r="CB152" s="432">
        <v>0</v>
      </c>
      <c r="CC152" s="432">
        <v>0</v>
      </c>
      <c r="CD152" s="432">
        <v>0</v>
      </c>
      <c r="CE152" s="432">
        <v>0</v>
      </c>
      <c r="CF152" s="433">
        <f t="shared" si="64"/>
        <v>0</v>
      </c>
      <c r="CG152" s="432">
        <v>0</v>
      </c>
      <c r="CH152" s="432">
        <v>0</v>
      </c>
      <c r="CI152" s="432">
        <v>0</v>
      </c>
      <c r="CJ152" s="432">
        <v>0</v>
      </c>
      <c r="CK152" s="432">
        <v>0</v>
      </c>
      <c r="CL152" s="432">
        <v>0</v>
      </c>
      <c r="CM152" s="432">
        <v>0</v>
      </c>
      <c r="CN152" s="432">
        <v>0</v>
      </c>
      <c r="CO152" s="432">
        <v>0</v>
      </c>
      <c r="CP152" s="432">
        <v>0</v>
      </c>
      <c r="CQ152" s="432">
        <v>0</v>
      </c>
      <c r="CR152" s="432">
        <v>0</v>
      </c>
      <c r="CS152" s="432">
        <v>0</v>
      </c>
      <c r="CT152" s="433">
        <f t="shared" si="65"/>
        <v>0</v>
      </c>
      <c r="CU152" s="432">
        <v>0</v>
      </c>
      <c r="CV152" s="432">
        <v>0</v>
      </c>
      <c r="CW152" s="432">
        <v>0</v>
      </c>
      <c r="CX152" s="432">
        <v>0</v>
      </c>
      <c r="CY152" s="432">
        <v>0</v>
      </c>
      <c r="CZ152" s="432">
        <v>0</v>
      </c>
      <c r="DA152" s="432">
        <v>0</v>
      </c>
      <c r="DB152" s="432">
        <v>0</v>
      </c>
      <c r="DC152" s="432">
        <v>0</v>
      </c>
      <c r="DD152" s="432">
        <v>0</v>
      </c>
      <c r="DE152" s="432">
        <v>0</v>
      </c>
      <c r="DF152" s="432">
        <v>0</v>
      </c>
      <c r="DG152" s="432">
        <v>0</v>
      </c>
      <c r="DH152" s="433">
        <f t="shared" si="66"/>
        <v>0</v>
      </c>
    </row>
    <row r="153" spans="1:112" ht="12" hidden="1" customHeight="1" outlineLevel="1">
      <c r="A153" s="434"/>
      <c r="T153" s="437" t="s">
        <v>707</v>
      </c>
      <c r="X153" s="417" t="str">
        <f t="shared" si="67"/>
        <v>4100 - NV</v>
      </c>
      <c r="AA153" s="260">
        <f t="shared" si="68"/>
        <v>4100</v>
      </c>
      <c r="AB153" s="1" t="s">
        <v>187</v>
      </c>
      <c r="AC153" s="432">
        <v>0</v>
      </c>
      <c r="AD153" s="432">
        <v>0</v>
      </c>
      <c r="AE153" s="432">
        <v>0</v>
      </c>
      <c r="AF153" s="432">
        <v>0</v>
      </c>
      <c r="AG153" s="432">
        <v>0</v>
      </c>
      <c r="AH153" s="432">
        <v>0</v>
      </c>
      <c r="AI153" s="432">
        <v>0</v>
      </c>
      <c r="AJ153" s="432">
        <v>0</v>
      </c>
      <c r="AK153" s="432">
        <v>0</v>
      </c>
      <c r="AL153" s="432">
        <v>0</v>
      </c>
      <c r="AM153" s="432">
        <v>0</v>
      </c>
      <c r="AN153" s="432">
        <v>0</v>
      </c>
      <c r="AO153" s="432">
        <v>0</v>
      </c>
      <c r="AP153" s="433">
        <f t="shared" si="61"/>
        <v>0</v>
      </c>
      <c r="AQ153" s="432">
        <v>0</v>
      </c>
      <c r="AR153" s="432">
        <v>0</v>
      </c>
      <c r="AS153" s="432">
        <v>0</v>
      </c>
      <c r="AT153" s="432">
        <v>0</v>
      </c>
      <c r="AU153" s="432">
        <v>0</v>
      </c>
      <c r="AV153" s="432">
        <v>0</v>
      </c>
      <c r="AW153" s="432">
        <v>0</v>
      </c>
      <c r="AX153" s="432">
        <v>0</v>
      </c>
      <c r="AY153" s="432">
        <v>0</v>
      </c>
      <c r="AZ153" s="432">
        <v>0</v>
      </c>
      <c r="BA153" s="432">
        <v>0</v>
      </c>
      <c r="BB153" s="432">
        <v>0</v>
      </c>
      <c r="BC153" s="432">
        <v>0</v>
      </c>
      <c r="BD153" s="433">
        <f t="shared" si="62"/>
        <v>0</v>
      </c>
      <c r="BE153" s="432">
        <v>0</v>
      </c>
      <c r="BF153" s="432">
        <v>0</v>
      </c>
      <c r="BG153" s="432">
        <v>0</v>
      </c>
      <c r="BH153" s="432">
        <v>0</v>
      </c>
      <c r="BI153" s="432">
        <v>0</v>
      </c>
      <c r="BJ153" s="432">
        <v>0</v>
      </c>
      <c r="BK153" s="432">
        <v>0</v>
      </c>
      <c r="BL153" s="432">
        <v>0</v>
      </c>
      <c r="BM153" s="432">
        <v>0</v>
      </c>
      <c r="BN153" s="432">
        <v>0</v>
      </c>
      <c r="BO153" s="432">
        <v>0</v>
      </c>
      <c r="BP153" s="432">
        <v>0</v>
      </c>
      <c r="BQ153" s="432">
        <v>0</v>
      </c>
      <c r="BR153" s="433">
        <f t="shared" si="63"/>
        <v>0</v>
      </c>
      <c r="BS153" s="432">
        <v>0</v>
      </c>
      <c r="BT153" s="432">
        <v>0</v>
      </c>
      <c r="BU153" s="432">
        <v>0</v>
      </c>
      <c r="BV153" s="432">
        <v>0</v>
      </c>
      <c r="BW153" s="432">
        <v>0</v>
      </c>
      <c r="BX153" s="432">
        <v>0</v>
      </c>
      <c r="BY153" s="432">
        <v>0</v>
      </c>
      <c r="BZ153" s="432">
        <v>0</v>
      </c>
      <c r="CA153" s="432">
        <v>0</v>
      </c>
      <c r="CB153" s="432">
        <v>0</v>
      </c>
      <c r="CC153" s="432">
        <v>0</v>
      </c>
      <c r="CD153" s="432">
        <v>0</v>
      </c>
      <c r="CE153" s="432">
        <v>0</v>
      </c>
      <c r="CF153" s="433">
        <f t="shared" si="64"/>
        <v>0</v>
      </c>
      <c r="CG153" s="432">
        <v>0</v>
      </c>
      <c r="CH153" s="432">
        <v>0</v>
      </c>
      <c r="CI153" s="432">
        <v>0</v>
      </c>
      <c r="CJ153" s="432">
        <v>0</v>
      </c>
      <c r="CK153" s="432">
        <v>0</v>
      </c>
      <c r="CL153" s="432">
        <v>0</v>
      </c>
      <c r="CM153" s="432">
        <v>0</v>
      </c>
      <c r="CN153" s="432">
        <v>0</v>
      </c>
      <c r="CO153" s="432">
        <v>0</v>
      </c>
      <c r="CP153" s="432">
        <v>0</v>
      </c>
      <c r="CQ153" s="432">
        <v>0</v>
      </c>
      <c r="CR153" s="432">
        <v>0</v>
      </c>
      <c r="CS153" s="432">
        <v>0</v>
      </c>
      <c r="CT153" s="433">
        <f t="shared" si="65"/>
        <v>0</v>
      </c>
      <c r="CU153" s="432">
        <v>0</v>
      </c>
      <c r="CV153" s="432">
        <v>0</v>
      </c>
      <c r="CW153" s="432">
        <v>0</v>
      </c>
      <c r="CX153" s="432">
        <v>0</v>
      </c>
      <c r="CY153" s="432">
        <v>0</v>
      </c>
      <c r="CZ153" s="432">
        <v>0</v>
      </c>
      <c r="DA153" s="432">
        <v>0</v>
      </c>
      <c r="DB153" s="432">
        <v>0</v>
      </c>
      <c r="DC153" s="432">
        <v>0</v>
      </c>
      <c r="DD153" s="432">
        <v>0</v>
      </c>
      <c r="DE153" s="432">
        <v>0</v>
      </c>
      <c r="DF153" s="432">
        <v>0</v>
      </c>
      <c r="DG153" s="432">
        <v>0</v>
      </c>
      <c r="DH153" s="433">
        <f t="shared" si="66"/>
        <v>0</v>
      </c>
    </row>
    <row r="154" spans="1:112" ht="12" hidden="1" customHeight="1" outlineLevel="1">
      <c r="A154" s="434"/>
      <c r="T154" s="437" t="s">
        <v>708</v>
      </c>
      <c r="X154" s="417" t="str">
        <f t="shared" si="67"/>
        <v>4200 - NV</v>
      </c>
      <c r="AA154" s="260">
        <f t="shared" si="68"/>
        <v>4200</v>
      </c>
      <c r="AB154" s="1" t="s">
        <v>188</v>
      </c>
      <c r="AC154" s="432">
        <v>0</v>
      </c>
      <c r="AD154" s="432">
        <v>0</v>
      </c>
      <c r="AE154" s="432">
        <v>0</v>
      </c>
      <c r="AF154" s="432">
        <v>0</v>
      </c>
      <c r="AG154" s="432">
        <v>0</v>
      </c>
      <c r="AH154" s="432">
        <v>0</v>
      </c>
      <c r="AI154" s="432">
        <v>0</v>
      </c>
      <c r="AJ154" s="432">
        <v>0</v>
      </c>
      <c r="AK154" s="432">
        <v>0</v>
      </c>
      <c r="AL154" s="432">
        <v>0</v>
      </c>
      <c r="AM154" s="432">
        <v>0</v>
      </c>
      <c r="AN154" s="432">
        <v>0</v>
      </c>
      <c r="AO154" s="432">
        <v>0</v>
      </c>
      <c r="AP154" s="433">
        <f t="shared" si="61"/>
        <v>0</v>
      </c>
      <c r="AQ154" s="432">
        <v>0</v>
      </c>
      <c r="AR154" s="432">
        <v>0</v>
      </c>
      <c r="AS154" s="432">
        <v>0</v>
      </c>
      <c r="AT154" s="432">
        <v>0</v>
      </c>
      <c r="AU154" s="432">
        <v>0</v>
      </c>
      <c r="AV154" s="432">
        <v>0</v>
      </c>
      <c r="AW154" s="432">
        <v>0</v>
      </c>
      <c r="AX154" s="432">
        <v>0</v>
      </c>
      <c r="AY154" s="432">
        <v>0</v>
      </c>
      <c r="AZ154" s="432">
        <v>0</v>
      </c>
      <c r="BA154" s="432">
        <v>0</v>
      </c>
      <c r="BB154" s="432">
        <v>0</v>
      </c>
      <c r="BC154" s="432">
        <v>0</v>
      </c>
      <c r="BD154" s="433">
        <f t="shared" si="62"/>
        <v>0</v>
      </c>
      <c r="BE154" s="432">
        <v>0</v>
      </c>
      <c r="BF154" s="432">
        <v>0</v>
      </c>
      <c r="BG154" s="432">
        <v>0</v>
      </c>
      <c r="BH154" s="432">
        <v>0</v>
      </c>
      <c r="BI154" s="432">
        <v>0</v>
      </c>
      <c r="BJ154" s="432">
        <v>0</v>
      </c>
      <c r="BK154" s="432">
        <v>0</v>
      </c>
      <c r="BL154" s="432">
        <v>0</v>
      </c>
      <c r="BM154" s="432">
        <v>0</v>
      </c>
      <c r="BN154" s="432">
        <v>0</v>
      </c>
      <c r="BO154" s="432">
        <v>0</v>
      </c>
      <c r="BP154" s="432">
        <v>0</v>
      </c>
      <c r="BQ154" s="432">
        <v>0</v>
      </c>
      <c r="BR154" s="433">
        <f t="shared" si="63"/>
        <v>0</v>
      </c>
      <c r="BS154" s="432">
        <v>0</v>
      </c>
      <c r="BT154" s="432">
        <v>0</v>
      </c>
      <c r="BU154" s="432">
        <v>0</v>
      </c>
      <c r="BV154" s="432">
        <v>0</v>
      </c>
      <c r="BW154" s="432">
        <v>0</v>
      </c>
      <c r="BX154" s="432">
        <v>0</v>
      </c>
      <c r="BY154" s="432">
        <v>0</v>
      </c>
      <c r="BZ154" s="432">
        <v>0</v>
      </c>
      <c r="CA154" s="432">
        <v>0</v>
      </c>
      <c r="CB154" s="432">
        <v>0</v>
      </c>
      <c r="CC154" s="432">
        <v>0</v>
      </c>
      <c r="CD154" s="432">
        <v>0</v>
      </c>
      <c r="CE154" s="432">
        <v>0</v>
      </c>
      <c r="CF154" s="433">
        <f t="shared" si="64"/>
        <v>0</v>
      </c>
      <c r="CG154" s="432">
        <v>0</v>
      </c>
      <c r="CH154" s="432">
        <v>0</v>
      </c>
      <c r="CI154" s="432">
        <v>0</v>
      </c>
      <c r="CJ154" s="432">
        <v>0</v>
      </c>
      <c r="CK154" s="432">
        <v>0</v>
      </c>
      <c r="CL154" s="432">
        <v>0</v>
      </c>
      <c r="CM154" s="432">
        <v>0</v>
      </c>
      <c r="CN154" s="432">
        <v>0</v>
      </c>
      <c r="CO154" s="432">
        <v>0</v>
      </c>
      <c r="CP154" s="432">
        <v>0</v>
      </c>
      <c r="CQ154" s="432">
        <v>0</v>
      </c>
      <c r="CR154" s="432">
        <v>0</v>
      </c>
      <c r="CS154" s="432">
        <v>0</v>
      </c>
      <c r="CT154" s="433">
        <f t="shared" si="65"/>
        <v>0</v>
      </c>
      <c r="CU154" s="432">
        <v>0</v>
      </c>
      <c r="CV154" s="432">
        <v>0</v>
      </c>
      <c r="CW154" s="432">
        <v>0</v>
      </c>
      <c r="CX154" s="432">
        <v>0</v>
      </c>
      <c r="CY154" s="432">
        <v>0</v>
      </c>
      <c r="CZ154" s="432">
        <v>0</v>
      </c>
      <c r="DA154" s="432">
        <v>0</v>
      </c>
      <c r="DB154" s="432">
        <v>0</v>
      </c>
      <c r="DC154" s="432">
        <v>0</v>
      </c>
      <c r="DD154" s="432">
        <v>0</v>
      </c>
      <c r="DE154" s="432">
        <v>0</v>
      </c>
      <c r="DF154" s="432">
        <v>0</v>
      </c>
      <c r="DG154" s="432">
        <v>0</v>
      </c>
      <c r="DH154" s="433">
        <f t="shared" si="66"/>
        <v>0</v>
      </c>
    </row>
    <row r="155" spans="1:112" ht="12" hidden="1" customHeight="1" outlineLevel="1">
      <c r="A155" s="434"/>
      <c r="T155" s="437" t="s">
        <v>709</v>
      </c>
      <c r="X155" s="417" t="str">
        <f t="shared" si="67"/>
        <v>4300 - NV</v>
      </c>
      <c r="AA155" s="260">
        <f t="shared" si="68"/>
        <v>4300</v>
      </c>
      <c r="AB155" s="1" t="s">
        <v>189</v>
      </c>
      <c r="AC155" s="432">
        <v>0</v>
      </c>
      <c r="AD155" s="432">
        <v>0</v>
      </c>
      <c r="AE155" s="432">
        <v>0</v>
      </c>
      <c r="AF155" s="432">
        <v>0</v>
      </c>
      <c r="AG155" s="432">
        <v>0</v>
      </c>
      <c r="AH155" s="432">
        <v>0</v>
      </c>
      <c r="AI155" s="432">
        <v>0</v>
      </c>
      <c r="AJ155" s="432">
        <v>0</v>
      </c>
      <c r="AK155" s="432">
        <v>0</v>
      </c>
      <c r="AL155" s="432">
        <v>0</v>
      </c>
      <c r="AM155" s="432">
        <v>0</v>
      </c>
      <c r="AN155" s="432">
        <v>0</v>
      </c>
      <c r="AO155" s="432">
        <v>0</v>
      </c>
      <c r="AP155" s="433">
        <f t="shared" si="61"/>
        <v>0</v>
      </c>
      <c r="AQ155" s="432">
        <v>0</v>
      </c>
      <c r="AR155" s="432">
        <v>0</v>
      </c>
      <c r="AS155" s="432">
        <v>0</v>
      </c>
      <c r="AT155" s="432">
        <v>0</v>
      </c>
      <c r="AU155" s="432">
        <v>0</v>
      </c>
      <c r="AV155" s="432">
        <v>0</v>
      </c>
      <c r="AW155" s="432">
        <v>0</v>
      </c>
      <c r="AX155" s="432">
        <v>0</v>
      </c>
      <c r="AY155" s="432">
        <v>0</v>
      </c>
      <c r="AZ155" s="432">
        <v>0</v>
      </c>
      <c r="BA155" s="432">
        <v>0</v>
      </c>
      <c r="BB155" s="432">
        <v>0</v>
      </c>
      <c r="BC155" s="432">
        <v>0</v>
      </c>
      <c r="BD155" s="433">
        <f t="shared" si="62"/>
        <v>0</v>
      </c>
      <c r="BE155" s="432">
        <v>0</v>
      </c>
      <c r="BF155" s="432">
        <v>0</v>
      </c>
      <c r="BG155" s="432">
        <v>0</v>
      </c>
      <c r="BH155" s="432">
        <v>0</v>
      </c>
      <c r="BI155" s="432">
        <v>0</v>
      </c>
      <c r="BJ155" s="432">
        <v>0</v>
      </c>
      <c r="BK155" s="432">
        <v>0</v>
      </c>
      <c r="BL155" s="432">
        <v>0</v>
      </c>
      <c r="BM155" s="432">
        <v>0</v>
      </c>
      <c r="BN155" s="432">
        <v>0</v>
      </c>
      <c r="BO155" s="432">
        <v>0</v>
      </c>
      <c r="BP155" s="432">
        <v>0</v>
      </c>
      <c r="BQ155" s="432">
        <v>0</v>
      </c>
      <c r="BR155" s="433">
        <f t="shared" si="63"/>
        <v>0</v>
      </c>
      <c r="BS155" s="432">
        <v>0</v>
      </c>
      <c r="BT155" s="432">
        <v>0</v>
      </c>
      <c r="BU155" s="432">
        <v>0</v>
      </c>
      <c r="BV155" s="432">
        <v>0</v>
      </c>
      <c r="BW155" s="432">
        <v>0</v>
      </c>
      <c r="BX155" s="432">
        <v>0</v>
      </c>
      <c r="BY155" s="432">
        <v>0</v>
      </c>
      <c r="BZ155" s="432">
        <v>0</v>
      </c>
      <c r="CA155" s="432">
        <v>0</v>
      </c>
      <c r="CB155" s="432">
        <v>0</v>
      </c>
      <c r="CC155" s="432">
        <v>0</v>
      </c>
      <c r="CD155" s="432">
        <v>0</v>
      </c>
      <c r="CE155" s="432">
        <v>0</v>
      </c>
      <c r="CF155" s="433">
        <f t="shared" si="64"/>
        <v>0</v>
      </c>
      <c r="CG155" s="432">
        <v>0</v>
      </c>
      <c r="CH155" s="432">
        <v>0</v>
      </c>
      <c r="CI155" s="432">
        <v>0</v>
      </c>
      <c r="CJ155" s="432">
        <v>0</v>
      </c>
      <c r="CK155" s="432">
        <v>0</v>
      </c>
      <c r="CL155" s="432">
        <v>0</v>
      </c>
      <c r="CM155" s="432">
        <v>0</v>
      </c>
      <c r="CN155" s="432">
        <v>0</v>
      </c>
      <c r="CO155" s="432">
        <v>0</v>
      </c>
      <c r="CP155" s="432">
        <v>0</v>
      </c>
      <c r="CQ155" s="432">
        <v>0</v>
      </c>
      <c r="CR155" s="432">
        <v>0</v>
      </c>
      <c r="CS155" s="432">
        <v>0</v>
      </c>
      <c r="CT155" s="433">
        <f t="shared" si="65"/>
        <v>0</v>
      </c>
      <c r="CU155" s="432">
        <v>0</v>
      </c>
      <c r="CV155" s="432">
        <v>0</v>
      </c>
      <c r="CW155" s="432">
        <v>0</v>
      </c>
      <c r="CX155" s="432">
        <v>0</v>
      </c>
      <c r="CY155" s="432">
        <v>0</v>
      </c>
      <c r="CZ155" s="432">
        <v>0</v>
      </c>
      <c r="DA155" s="432">
        <v>0</v>
      </c>
      <c r="DB155" s="432">
        <v>0</v>
      </c>
      <c r="DC155" s="432">
        <v>0</v>
      </c>
      <c r="DD155" s="432">
        <v>0</v>
      </c>
      <c r="DE155" s="432">
        <v>0</v>
      </c>
      <c r="DF155" s="432">
        <v>0</v>
      </c>
      <c r="DG155" s="432">
        <v>0</v>
      </c>
      <c r="DH155" s="433">
        <f t="shared" si="66"/>
        <v>0</v>
      </c>
    </row>
    <row r="156" spans="1:112" ht="12" hidden="1" customHeight="1" outlineLevel="1">
      <c r="A156" s="434"/>
      <c r="T156" s="437" t="s">
        <v>710</v>
      </c>
      <c r="X156" s="417" t="str">
        <f t="shared" si="67"/>
        <v>4500 - NV</v>
      </c>
      <c r="AA156" s="260">
        <f t="shared" si="68"/>
        <v>4500</v>
      </c>
      <c r="AB156" s="1" t="s">
        <v>190</v>
      </c>
      <c r="AC156" s="432">
        <v>0</v>
      </c>
      <c r="AD156" s="432">
        <v>0</v>
      </c>
      <c r="AE156" s="432">
        <v>0</v>
      </c>
      <c r="AF156" s="432">
        <v>0</v>
      </c>
      <c r="AG156" s="432">
        <v>0</v>
      </c>
      <c r="AH156" s="432">
        <v>0</v>
      </c>
      <c r="AI156" s="432">
        <v>0</v>
      </c>
      <c r="AJ156" s="432">
        <v>0</v>
      </c>
      <c r="AK156" s="432">
        <v>0</v>
      </c>
      <c r="AL156" s="432">
        <v>0</v>
      </c>
      <c r="AM156" s="432">
        <v>0</v>
      </c>
      <c r="AN156" s="432">
        <v>0</v>
      </c>
      <c r="AO156" s="432">
        <v>0</v>
      </c>
      <c r="AP156" s="433">
        <f t="shared" si="61"/>
        <v>0</v>
      </c>
      <c r="AQ156" s="432">
        <v>0</v>
      </c>
      <c r="AR156" s="432">
        <v>0</v>
      </c>
      <c r="AS156" s="432">
        <v>0</v>
      </c>
      <c r="AT156" s="432">
        <v>0</v>
      </c>
      <c r="AU156" s="432">
        <v>0</v>
      </c>
      <c r="AV156" s="432">
        <v>0</v>
      </c>
      <c r="AW156" s="432">
        <v>0</v>
      </c>
      <c r="AX156" s="432">
        <v>0</v>
      </c>
      <c r="AY156" s="432">
        <v>0</v>
      </c>
      <c r="AZ156" s="432">
        <v>0</v>
      </c>
      <c r="BA156" s="432">
        <v>0</v>
      </c>
      <c r="BB156" s="432">
        <v>0</v>
      </c>
      <c r="BC156" s="432">
        <v>0</v>
      </c>
      <c r="BD156" s="433">
        <f t="shared" si="62"/>
        <v>0</v>
      </c>
      <c r="BE156" s="432">
        <v>0</v>
      </c>
      <c r="BF156" s="432">
        <v>0</v>
      </c>
      <c r="BG156" s="432">
        <v>0</v>
      </c>
      <c r="BH156" s="432">
        <v>0</v>
      </c>
      <c r="BI156" s="432">
        <v>0</v>
      </c>
      <c r="BJ156" s="432">
        <v>0</v>
      </c>
      <c r="BK156" s="432">
        <v>0</v>
      </c>
      <c r="BL156" s="432">
        <v>0</v>
      </c>
      <c r="BM156" s="432">
        <v>0</v>
      </c>
      <c r="BN156" s="432">
        <v>0</v>
      </c>
      <c r="BO156" s="432">
        <v>0</v>
      </c>
      <c r="BP156" s="432">
        <v>0</v>
      </c>
      <c r="BQ156" s="432">
        <v>0</v>
      </c>
      <c r="BR156" s="433">
        <f t="shared" si="63"/>
        <v>0</v>
      </c>
      <c r="BS156" s="432">
        <v>0</v>
      </c>
      <c r="BT156" s="432">
        <v>0</v>
      </c>
      <c r="BU156" s="432">
        <v>0</v>
      </c>
      <c r="BV156" s="432">
        <v>0</v>
      </c>
      <c r="BW156" s="432">
        <v>0</v>
      </c>
      <c r="BX156" s="432">
        <v>0</v>
      </c>
      <c r="BY156" s="432">
        <v>0</v>
      </c>
      <c r="BZ156" s="432">
        <v>0</v>
      </c>
      <c r="CA156" s="432">
        <v>0</v>
      </c>
      <c r="CB156" s="432">
        <v>0</v>
      </c>
      <c r="CC156" s="432">
        <v>0</v>
      </c>
      <c r="CD156" s="432">
        <v>0</v>
      </c>
      <c r="CE156" s="432">
        <v>0</v>
      </c>
      <c r="CF156" s="433">
        <f t="shared" si="64"/>
        <v>0</v>
      </c>
      <c r="CG156" s="432">
        <v>0</v>
      </c>
      <c r="CH156" s="432">
        <v>0</v>
      </c>
      <c r="CI156" s="432">
        <v>0</v>
      </c>
      <c r="CJ156" s="432">
        <v>0</v>
      </c>
      <c r="CK156" s="432">
        <v>0</v>
      </c>
      <c r="CL156" s="432">
        <v>0</v>
      </c>
      <c r="CM156" s="432">
        <v>0</v>
      </c>
      <c r="CN156" s="432">
        <v>0</v>
      </c>
      <c r="CO156" s="432">
        <v>0</v>
      </c>
      <c r="CP156" s="432">
        <v>0</v>
      </c>
      <c r="CQ156" s="432">
        <v>0</v>
      </c>
      <c r="CR156" s="432">
        <v>0</v>
      </c>
      <c r="CS156" s="432">
        <v>0</v>
      </c>
      <c r="CT156" s="433">
        <f t="shared" si="65"/>
        <v>0</v>
      </c>
      <c r="CU156" s="432">
        <v>0</v>
      </c>
      <c r="CV156" s="432">
        <v>0</v>
      </c>
      <c r="CW156" s="432">
        <v>0</v>
      </c>
      <c r="CX156" s="432">
        <v>0</v>
      </c>
      <c r="CY156" s="432">
        <v>0</v>
      </c>
      <c r="CZ156" s="432">
        <v>0</v>
      </c>
      <c r="DA156" s="432">
        <v>0</v>
      </c>
      <c r="DB156" s="432">
        <v>0</v>
      </c>
      <c r="DC156" s="432">
        <v>0</v>
      </c>
      <c r="DD156" s="432">
        <v>0</v>
      </c>
      <c r="DE156" s="432">
        <v>0</v>
      </c>
      <c r="DF156" s="432">
        <v>0</v>
      </c>
      <c r="DG156" s="432">
        <v>0</v>
      </c>
      <c r="DH156" s="433">
        <f t="shared" si="66"/>
        <v>0</v>
      </c>
    </row>
    <row r="157" spans="1:112" ht="12" hidden="1" customHeight="1" outlineLevel="1">
      <c r="A157" s="434"/>
      <c r="T157" s="437" t="s">
        <v>711</v>
      </c>
      <c r="X157" s="417" t="str">
        <f>T157</f>
        <v>4500.340 - NV</v>
      </c>
      <c r="AA157" s="260">
        <f>IFERROR(_xlfn.NUMBERVALUE(LEFT(T157,FIND("-",T157)-2)),"")</f>
        <v>4500.34</v>
      </c>
      <c r="AC157" s="432">
        <v>0</v>
      </c>
      <c r="AD157" s="432">
        <v>0</v>
      </c>
      <c r="AE157" s="432">
        <v>0</v>
      </c>
      <c r="AF157" s="432">
        <v>0</v>
      </c>
      <c r="AG157" s="432">
        <v>0</v>
      </c>
      <c r="AH157" s="432">
        <v>0</v>
      </c>
      <c r="AI157" s="432">
        <v>0</v>
      </c>
      <c r="AJ157" s="432">
        <v>0</v>
      </c>
      <c r="AK157" s="432">
        <v>0</v>
      </c>
      <c r="AL157" s="432">
        <v>0</v>
      </c>
      <c r="AM157" s="432">
        <v>0</v>
      </c>
      <c r="AN157" s="432">
        <v>0</v>
      </c>
      <c r="AO157" s="432">
        <v>0</v>
      </c>
      <c r="AP157" s="433">
        <f t="shared" si="61"/>
        <v>0</v>
      </c>
      <c r="AQ157" s="432">
        <v>0</v>
      </c>
      <c r="AR157" s="432">
        <v>0</v>
      </c>
      <c r="AS157" s="432">
        <v>0</v>
      </c>
      <c r="AT157" s="432">
        <v>0</v>
      </c>
      <c r="AU157" s="432">
        <v>0</v>
      </c>
      <c r="AV157" s="432">
        <v>0</v>
      </c>
      <c r="AW157" s="432">
        <v>0</v>
      </c>
      <c r="AX157" s="432">
        <v>0</v>
      </c>
      <c r="AY157" s="432">
        <v>0</v>
      </c>
      <c r="AZ157" s="432">
        <v>0</v>
      </c>
      <c r="BA157" s="432">
        <v>0</v>
      </c>
      <c r="BB157" s="432">
        <v>0</v>
      </c>
      <c r="BC157" s="432">
        <v>0</v>
      </c>
      <c r="BD157" s="433">
        <f t="shared" si="62"/>
        <v>0</v>
      </c>
      <c r="BE157" s="432">
        <v>0</v>
      </c>
      <c r="BF157" s="432">
        <v>0</v>
      </c>
      <c r="BG157" s="432">
        <v>0</v>
      </c>
      <c r="BH157" s="432">
        <v>0</v>
      </c>
      <c r="BI157" s="432">
        <v>0</v>
      </c>
      <c r="BJ157" s="432">
        <v>0</v>
      </c>
      <c r="BK157" s="432">
        <v>0</v>
      </c>
      <c r="BL157" s="432">
        <v>0</v>
      </c>
      <c r="BM157" s="432">
        <v>0</v>
      </c>
      <c r="BN157" s="432">
        <v>0</v>
      </c>
      <c r="BO157" s="432">
        <v>0</v>
      </c>
      <c r="BP157" s="432">
        <v>0</v>
      </c>
      <c r="BQ157" s="432">
        <v>0</v>
      </c>
      <c r="BR157" s="433">
        <f t="shared" si="63"/>
        <v>0</v>
      </c>
      <c r="BS157" s="432">
        <v>0</v>
      </c>
      <c r="BT157" s="432">
        <v>0</v>
      </c>
      <c r="BU157" s="432">
        <v>0</v>
      </c>
      <c r="BV157" s="432">
        <v>0</v>
      </c>
      <c r="BW157" s="432">
        <v>0</v>
      </c>
      <c r="BX157" s="432">
        <v>0</v>
      </c>
      <c r="BY157" s="432">
        <v>0</v>
      </c>
      <c r="BZ157" s="432">
        <v>0</v>
      </c>
      <c r="CA157" s="432">
        <v>0</v>
      </c>
      <c r="CB157" s="432">
        <v>0</v>
      </c>
      <c r="CC157" s="432">
        <v>0</v>
      </c>
      <c r="CD157" s="432">
        <v>0</v>
      </c>
      <c r="CE157" s="432">
        <v>0</v>
      </c>
      <c r="CF157" s="433">
        <f t="shared" si="64"/>
        <v>0</v>
      </c>
      <c r="CG157" s="432">
        <v>0</v>
      </c>
      <c r="CH157" s="432">
        <v>0</v>
      </c>
      <c r="CI157" s="432">
        <v>0</v>
      </c>
      <c r="CJ157" s="432">
        <v>0</v>
      </c>
      <c r="CK157" s="432">
        <v>0</v>
      </c>
      <c r="CL157" s="432">
        <v>0</v>
      </c>
      <c r="CM157" s="432">
        <v>0</v>
      </c>
      <c r="CN157" s="432">
        <v>0</v>
      </c>
      <c r="CO157" s="432">
        <v>0</v>
      </c>
      <c r="CP157" s="432">
        <v>0</v>
      </c>
      <c r="CQ157" s="432">
        <v>0</v>
      </c>
      <c r="CR157" s="432">
        <v>0</v>
      </c>
      <c r="CS157" s="432">
        <v>0</v>
      </c>
      <c r="CT157" s="433">
        <f t="shared" si="65"/>
        <v>0</v>
      </c>
      <c r="CU157" s="432">
        <v>0</v>
      </c>
      <c r="CV157" s="432">
        <v>0</v>
      </c>
      <c r="CW157" s="432">
        <v>0</v>
      </c>
      <c r="CX157" s="432">
        <v>0</v>
      </c>
      <c r="CY157" s="432">
        <v>0</v>
      </c>
      <c r="CZ157" s="432">
        <v>0</v>
      </c>
      <c r="DA157" s="432">
        <v>0</v>
      </c>
      <c r="DB157" s="432">
        <v>0</v>
      </c>
      <c r="DC157" s="432">
        <v>0</v>
      </c>
      <c r="DD157" s="432">
        <v>0</v>
      </c>
      <c r="DE157" s="432">
        <v>0</v>
      </c>
      <c r="DF157" s="432">
        <v>0</v>
      </c>
      <c r="DG157" s="432">
        <v>0</v>
      </c>
      <c r="DH157" s="433">
        <f t="shared" si="66"/>
        <v>0</v>
      </c>
    </row>
    <row r="158" spans="1:112" ht="12" hidden="1" customHeight="1" outlineLevel="1">
      <c r="A158" s="434"/>
      <c r="T158" s="437" t="s">
        <v>712</v>
      </c>
      <c r="X158" s="417" t="str">
        <f t="shared" si="67"/>
        <v>4500.633 - NV</v>
      </c>
      <c r="AA158" s="260">
        <f t="shared" si="68"/>
        <v>4500.6329999999998</v>
      </c>
      <c r="AB158" s="1" t="s">
        <v>191</v>
      </c>
      <c r="AC158" s="432">
        <v>0</v>
      </c>
      <c r="AD158" s="432">
        <v>0</v>
      </c>
      <c r="AE158" s="432">
        <v>0</v>
      </c>
      <c r="AF158" s="432">
        <v>0</v>
      </c>
      <c r="AG158" s="432">
        <v>0</v>
      </c>
      <c r="AH158" s="432">
        <v>0</v>
      </c>
      <c r="AI158" s="432">
        <v>0</v>
      </c>
      <c r="AJ158" s="432">
        <v>0</v>
      </c>
      <c r="AK158" s="432">
        <v>0</v>
      </c>
      <c r="AL158" s="432">
        <v>0</v>
      </c>
      <c r="AM158" s="432">
        <v>0</v>
      </c>
      <c r="AN158" s="432">
        <v>0</v>
      </c>
      <c r="AO158" s="432">
        <v>0</v>
      </c>
      <c r="AP158" s="433">
        <f t="shared" si="61"/>
        <v>0</v>
      </c>
      <c r="AQ158" s="432">
        <v>0</v>
      </c>
      <c r="AR158" s="432">
        <v>0</v>
      </c>
      <c r="AS158" s="432">
        <v>0</v>
      </c>
      <c r="AT158" s="432">
        <v>0</v>
      </c>
      <c r="AU158" s="432">
        <v>12150</v>
      </c>
      <c r="AV158" s="432">
        <v>0</v>
      </c>
      <c r="AW158" s="432">
        <v>0</v>
      </c>
      <c r="AX158" s="432">
        <v>12150</v>
      </c>
      <c r="AY158" s="432">
        <v>0</v>
      </c>
      <c r="AZ158" s="432">
        <v>0</v>
      </c>
      <c r="BA158" s="432">
        <v>12150</v>
      </c>
      <c r="BB158" s="432">
        <v>0</v>
      </c>
      <c r="BC158" s="432">
        <v>48600</v>
      </c>
      <c r="BD158" s="433">
        <f t="shared" si="62"/>
        <v>12150</v>
      </c>
      <c r="BE158" s="432">
        <v>6075</v>
      </c>
      <c r="BF158" s="432">
        <v>6075</v>
      </c>
      <c r="BG158" s="432">
        <v>6075</v>
      </c>
      <c r="BH158" s="432">
        <v>6075</v>
      </c>
      <c r="BI158" s="432">
        <v>6075</v>
      </c>
      <c r="BJ158" s="432">
        <v>6075</v>
      </c>
      <c r="BK158" s="432">
        <v>6075</v>
      </c>
      <c r="BL158" s="432">
        <v>6075</v>
      </c>
      <c r="BM158" s="432">
        <v>6075</v>
      </c>
      <c r="BN158" s="432">
        <v>6075</v>
      </c>
      <c r="BO158" s="432">
        <v>6075</v>
      </c>
      <c r="BP158" s="432">
        <v>6075</v>
      </c>
      <c r="BQ158" s="432">
        <v>72900</v>
      </c>
      <c r="BR158" s="433">
        <f t="shared" si="63"/>
        <v>0</v>
      </c>
      <c r="BS158" s="432">
        <v>8100</v>
      </c>
      <c r="BT158" s="432">
        <v>8100</v>
      </c>
      <c r="BU158" s="432">
        <v>8100</v>
      </c>
      <c r="BV158" s="432">
        <v>8100</v>
      </c>
      <c r="BW158" s="432">
        <v>8100</v>
      </c>
      <c r="BX158" s="432">
        <v>8100</v>
      </c>
      <c r="BY158" s="432">
        <v>8100</v>
      </c>
      <c r="BZ158" s="432">
        <v>8100</v>
      </c>
      <c r="CA158" s="432">
        <v>8100</v>
      </c>
      <c r="CB158" s="432">
        <v>8100</v>
      </c>
      <c r="CC158" s="432">
        <v>8100</v>
      </c>
      <c r="CD158" s="432">
        <v>8100</v>
      </c>
      <c r="CE158" s="432">
        <v>97200</v>
      </c>
      <c r="CF158" s="433">
        <f t="shared" si="64"/>
        <v>0</v>
      </c>
      <c r="CG158" s="432">
        <v>10125</v>
      </c>
      <c r="CH158" s="432">
        <v>10125</v>
      </c>
      <c r="CI158" s="432">
        <v>10125</v>
      </c>
      <c r="CJ158" s="432">
        <v>10125</v>
      </c>
      <c r="CK158" s="432">
        <v>10125</v>
      </c>
      <c r="CL158" s="432">
        <v>10125</v>
      </c>
      <c r="CM158" s="432">
        <v>10125</v>
      </c>
      <c r="CN158" s="432">
        <v>10125</v>
      </c>
      <c r="CO158" s="432">
        <v>10125</v>
      </c>
      <c r="CP158" s="432">
        <v>10125</v>
      </c>
      <c r="CQ158" s="432">
        <v>10125</v>
      </c>
      <c r="CR158" s="432">
        <v>10125</v>
      </c>
      <c r="CS158" s="432">
        <v>121500</v>
      </c>
      <c r="CT158" s="433">
        <f t="shared" si="65"/>
        <v>0</v>
      </c>
      <c r="CU158" s="432">
        <v>12150</v>
      </c>
      <c r="CV158" s="432">
        <v>12150</v>
      </c>
      <c r="CW158" s="432">
        <v>12150</v>
      </c>
      <c r="CX158" s="432">
        <v>12150</v>
      </c>
      <c r="CY158" s="432">
        <v>12150</v>
      </c>
      <c r="CZ158" s="432">
        <v>12150</v>
      </c>
      <c r="DA158" s="432">
        <v>12150</v>
      </c>
      <c r="DB158" s="432">
        <v>12150</v>
      </c>
      <c r="DC158" s="432">
        <v>12150</v>
      </c>
      <c r="DD158" s="432">
        <v>12150</v>
      </c>
      <c r="DE158" s="432">
        <v>12150</v>
      </c>
      <c r="DF158" s="432">
        <v>12150</v>
      </c>
      <c r="DG158" s="432">
        <v>145800</v>
      </c>
      <c r="DH158" s="433">
        <f t="shared" si="66"/>
        <v>0</v>
      </c>
    </row>
    <row r="159" spans="1:112" ht="12" hidden="1" customHeight="1" outlineLevel="1">
      <c r="A159" s="434"/>
      <c r="T159" s="437" t="s">
        <v>713</v>
      </c>
      <c r="X159" s="417" t="str">
        <f>T159</f>
        <v>4500.639 - NV</v>
      </c>
      <c r="AA159" s="260">
        <f>IFERROR(_xlfn.NUMBERVALUE(LEFT(T159,FIND("-",T159)-2)),"")</f>
        <v>4500.6390000000001</v>
      </c>
      <c r="AB159" s="1" t="s">
        <v>192</v>
      </c>
      <c r="AC159" s="432">
        <v>0</v>
      </c>
      <c r="AD159" s="432">
        <v>0</v>
      </c>
      <c r="AE159" s="432">
        <v>0</v>
      </c>
      <c r="AF159" s="432">
        <v>0</v>
      </c>
      <c r="AG159" s="432">
        <v>0</v>
      </c>
      <c r="AH159" s="432">
        <v>0</v>
      </c>
      <c r="AI159" s="432">
        <v>0</v>
      </c>
      <c r="AJ159" s="432">
        <v>0</v>
      </c>
      <c r="AK159" s="432">
        <v>0</v>
      </c>
      <c r="AL159" s="432">
        <v>0</v>
      </c>
      <c r="AM159" s="432">
        <v>0</v>
      </c>
      <c r="AN159" s="432">
        <v>0</v>
      </c>
      <c r="AO159" s="432">
        <v>0</v>
      </c>
      <c r="AP159" s="433">
        <f t="shared" si="61"/>
        <v>0</v>
      </c>
      <c r="AQ159" s="432">
        <v>0</v>
      </c>
      <c r="AR159" s="432">
        <v>0</v>
      </c>
      <c r="AS159" s="432">
        <v>0</v>
      </c>
      <c r="AT159" s="432">
        <v>0</v>
      </c>
      <c r="AU159" s="432">
        <v>5670</v>
      </c>
      <c r="AV159" s="432">
        <v>0</v>
      </c>
      <c r="AW159" s="432">
        <v>0</v>
      </c>
      <c r="AX159" s="432">
        <v>5670</v>
      </c>
      <c r="AY159" s="432">
        <v>0</v>
      </c>
      <c r="AZ159" s="432">
        <v>0</v>
      </c>
      <c r="BA159" s="432">
        <v>5670</v>
      </c>
      <c r="BB159" s="432">
        <v>0</v>
      </c>
      <c r="BC159" s="432">
        <v>22680</v>
      </c>
      <c r="BD159" s="433">
        <f t="shared" si="62"/>
        <v>5670</v>
      </c>
      <c r="BE159" s="432">
        <v>2835</v>
      </c>
      <c r="BF159" s="432">
        <v>2835</v>
      </c>
      <c r="BG159" s="432">
        <v>2835</v>
      </c>
      <c r="BH159" s="432">
        <v>2835</v>
      </c>
      <c r="BI159" s="432">
        <v>2835</v>
      </c>
      <c r="BJ159" s="432">
        <v>2835</v>
      </c>
      <c r="BK159" s="432">
        <v>2835</v>
      </c>
      <c r="BL159" s="432">
        <v>2835</v>
      </c>
      <c r="BM159" s="432">
        <v>2835</v>
      </c>
      <c r="BN159" s="432">
        <v>2835</v>
      </c>
      <c r="BO159" s="432">
        <v>2835</v>
      </c>
      <c r="BP159" s="432">
        <v>2835</v>
      </c>
      <c r="BQ159" s="432">
        <v>34020</v>
      </c>
      <c r="BR159" s="433">
        <f t="shared" si="63"/>
        <v>0</v>
      </c>
      <c r="BS159" s="432">
        <v>3780</v>
      </c>
      <c r="BT159" s="432">
        <v>3780</v>
      </c>
      <c r="BU159" s="432">
        <v>3780</v>
      </c>
      <c r="BV159" s="432">
        <v>3780</v>
      </c>
      <c r="BW159" s="432">
        <v>3780</v>
      </c>
      <c r="BX159" s="432">
        <v>3780</v>
      </c>
      <c r="BY159" s="432">
        <v>3780</v>
      </c>
      <c r="BZ159" s="432">
        <v>3780</v>
      </c>
      <c r="CA159" s="432">
        <v>3780</v>
      </c>
      <c r="CB159" s="432">
        <v>3780</v>
      </c>
      <c r="CC159" s="432">
        <v>3780</v>
      </c>
      <c r="CD159" s="432">
        <v>3780</v>
      </c>
      <c r="CE159" s="432">
        <v>45360</v>
      </c>
      <c r="CF159" s="433">
        <f t="shared" si="64"/>
        <v>0</v>
      </c>
      <c r="CG159" s="432">
        <v>4725</v>
      </c>
      <c r="CH159" s="432">
        <v>4725</v>
      </c>
      <c r="CI159" s="432">
        <v>4725</v>
      </c>
      <c r="CJ159" s="432">
        <v>4725</v>
      </c>
      <c r="CK159" s="432">
        <v>4725</v>
      </c>
      <c r="CL159" s="432">
        <v>4725</v>
      </c>
      <c r="CM159" s="432">
        <v>4725</v>
      </c>
      <c r="CN159" s="432">
        <v>4725</v>
      </c>
      <c r="CO159" s="432">
        <v>4725</v>
      </c>
      <c r="CP159" s="432">
        <v>4725</v>
      </c>
      <c r="CQ159" s="432">
        <v>4725</v>
      </c>
      <c r="CR159" s="432">
        <v>4725</v>
      </c>
      <c r="CS159" s="432">
        <v>56700</v>
      </c>
      <c r="CT159" s="433">
        <f t="shared" si="65"/>
        <v>0</v>
      </c>
      <c r="CU159" s="432">
        <v>5670</v>
      </c>
      <c r="CV159" s="432">
        <v>5670</v>
      </c>
      <c r="CW159" s="432">
        <v>5670</v>
      </c>
      <c r="CX159" s="432">
        <v>5670</v>
      </c>
      <c r="CY159" s="432">
        <v>5670</v>
      </c>
      <c r="CZ159" s="432">
        <v>5670</v>
      </c>
      <c r="DA159" s="432">
        <v>5670</v>
      </c>
      <c r="DB159" s="432">
        <v>5670</v>
      </c>
      <c r="DC159" s="432">
        <v>5670</v>
      </c>
      <c r="DD159" s="432">
        <v>5670</v>
      </c>
      <c r="DE159" s="432">
        <v>5670</v>
      </c>
      <c r="DF159" s="432">
        <v>5670</v>
      </c>
      <c r="DG159" s="432">
        <v>68040</v>
      </c>
      <c r="DH159" s="433">
        <f t="shared" si="66"/>
        <v>0</v>
      </c>
    </row>
    <row r="160" spans="1:112" ht="12" hidden="1" customHeight="1" outlineLevel="1">
      <c r="A160" s="434"/>
      <c r="T160" s="437" t="s">
        <v>714</v>
      </c>
      <c r="X160" s="417" t="str">
        <f>T160</f>
        <v>4500.658 - NV</v>
      </c>
      <c r="AA160" s="260">
        <f>IFERROR(_xlfn.NUMBERVALUE(LEFT(T160,FIND("-",T160)-2)),"")</f>
        <v>4500.6580000000004</v>
      </c>
      <c r="AB160" s="1" t="s">
        <v>193</v>
      </c>
      <c r="AC160" s="432">
        <v>0</v>
      </c>
      <c r="AD160" s="432">
        <v>0</v>
      </c>
      <c r="AE160" s="432">
        <v>0</v>
      </c>
      <c r="AF160" s="432">
        <v>0</v>
      </c>
      <c r="AG160" s="432">
        <v>0</v>
      </c>
      <c r="AH160" s="432">
        <v>0</v>
      </c>
      <c r="AI160" s="432">
        <v>0</v>
      </c>
      <c r="AJ160" s="432">
        <v>0</v>
      </c>
      <c r="AK160" s="432">
        <v>0</v>
      </c>
      <c r="AL160" s="432">
        <v>0</v>
      </c>
      <c r="AM160" s="432">
        <v>0</v>
      </c>
      <c r="AN160" s="432">
        <v>0</v>
      </c>
      <c r="AO160" s="432">
        <v>0</v>
      </c>
      <c r="AP160" s="433">
        <f t="shared" si="61"/>
        <v>0</v>
      </c>
      <c r="AQ160" s="432">
        <v>0</v>
      </c>
      <c r="AR160" s="432">
        <v>0</v>
      </c>
      <c r="AS160" s="432">
        <v>0</v>
      </c>
      <c r="AT160" s="432">
        <v>0</v>
      </c>
      <c r="AU160" s="432">
        <v>0</v>
      </c>
      <c r="AV160" s="432">
        <v>0</v>
      </c>
      <c r="AW160" s="432">
        <v>0</v>
      </c>
      <c r="AX160" s="432">
        <v>0</v>
      </c>
      <c r="AY160" s="432">
        <v>0</v>
      </c>
      <c r="AZ160" s="432">
        <v>0</v>
      </c>
      <c r="BA160" s="432">
        <v>0</v>
      </c>
      <c r="BB160" s="432">
        <v>0</v>
      </c>
      <c r="BC160" s="432">
        <v>0</v>
      </c>
      <c r="BD160" s="433">
        <f t="shared" si="62"/>
        <v>0</v>
      </c>
      <c r="BE160" s="432">
        <v>0</v>
      </c>
      <c r="BF160" s="432">
        <v>0</v>
      </c>
      <c r="BG160" s="432">
        <v>0</v>
      </c>
      <c r="BH160" s="432">
        <v>0</v>
      </c>
      <c r="BI160" s="432">
        <v>0</v>
      </c>
      <c r="BJ160" s="432">
        <v>0</v>
      </c>
      <c r="BK160" s="432">
        <v>0</v>
      </c>
      <c r="BL160" s="432">
        <v>0</v>
      </c>
      <c r="BM160" s="432">
        <v>0</v>
      </c>
      <c r="BN160" s="432">
        <v>0</v>
      </c>
      <c r="BO160" s="432">
        <v>0</v>
      </c>
      <c r="BP160" s="432">
        <v>0</v>
      </c>
      <c r="BQ160" s="432">
        <v>0</v>
      </c>
      <c r="BR160" s="433">
        <f t="shared" si="63"/>
        <v>0</v>
      </c>
      <c r="BS160" s="432">
        <v>0</v>
      </c>
      <c r="BT160" s="432">
        <v>0</v>
      </c>
      <c r="BU160" s="432">
        <v>0</v>
      </c>
      <c r="BV160" s="432">
        <v>0</v>
      </c>
      <c r="BW160" s="432">
        <v>0</v>
      </c>
      <c r="BX160" s="432">
        <v>0</v>
      </c>
      <c r="BY160" s="432">
        <v>0</v>
      </c>
      <c r="BZ160" s="432">
        <v>0</v>
      </c>
      <c r="CA160" s="432">
        <v>0</v>
      </c>
      <c r="CB160" s="432">
        <v>0</v>
      </c>
      <c r="CC160" s="432">
        <v>0</v>
      </c>
      <c r="CD160" s="432">
        <v>0</v>
      </c>
      <c r="CE160" s="432">
        <v>0</v>
      </c>
      <c r="CF160" s="433">
        <f t="shared" si="64"/>
        <v>0</v>
      </c>
      <c r="CG160" s="432">
        <v>0</v>
      </c>
      <c r="CH160" s="432">
        <v>0</v>
      </c>
      <c r="CI160" s="432">
        <v>0</v>
      </c>
      <c r="CJ160" s="432">
        <v>0</v>
      </c>
      <c r="CK160" s="432">
        <v>0</v>
      </c>
      <c r="CL160" s="432">
        <v>0</v>
      </c>
      <c r="CM160" s="432">
        <v>0</v>
      </c>
      <c r="CN160" s="432">
        <v>0</v>
      </c>
      <c r="CO160" s="432">
        <v>0</v>
      </c>
      <c r="CP160" s="432">
        <v>0</v>
      </c>
      <c r="CQ160" s="432">
        <v>0</v>
      </c>
      <c r="CR160" s="432">
        <v>0</v>
      </c>
      <c r="CS160" s="432">
        <v>0</v>
      </c>
      <c r="CT160" s="433">
        <f t="shared" si="65"/>
        <v>0</v>
      </c>
      <c r="CU160" s="432">
        <v>0</v>
      </c>
      <c r="CV160" s="432">
        <v>0</v>
      </c>
      <c r="CW160" s="432">
        <v>0</v>
      </c>
      <c r="CX160" s="432">
        <v>0</v>
      </c>
      <c r="CY160" s="432">
        <v>0</v>
      </c>
      <c r="CZ160" s="432">
        <v>0</v>
      </c>
      <c r="DA160" s="432">
        <v>0</v>
      </c>
      <c r="DB160" s="432">
        <v>0</v>
      </c>
      <c r="DC160" s="432">
        <v>0</v>
      </c>
      <c r="DD160" s="432">
        <v>0</v>
      </c>
      <c r="DE160" s="432">
        <v>0</v>
      </c>
      <c r="DF160" s="432">
        <v>0</v>
      </c>
      <c r="DG160" s="432">
        <v>0</v>
      </c>
      <c r="DH160" s="433">
        <f t="shared" si="66"/>
        <v>0</v>
      </c>
    </row>
    <row r="161" spans="1:112" ht="12" hidden="1" customHeight="1" outlineLevel="1">
      <c r="A161" s="434"/>
      <c r="T161" s="437" t="s">
        <v>715</v>
      </c>
      <c r="X161" s="417" t="str">
        <f>T161</f>
        <v>4500.659 - NV</v>
      </c>
      <c r="AA161" s="260">
        <f>IFERROR(_xlfn.NUMBERVALUE(LEFT(T161,FIND("-",T161)-2)),"")</f>
        <v>4500.6589999999997</v>
      </c>
      <c r="AC161" s="432">
        <v>0</v>
      </c>
      <c r="AD161" s="432">
        <v>0</v>
      </c>
      <c r="AE161" s="432">
        <v>0</v>
      </c>
      <c r="AF161" s="432">
        <v>0</v>
      </c>
      <c r="AG161" s="432">
        <v>0</v>
      </c>
      <c r="AH161" s="432">
        <v>0</v>
      </c>
      <c r="AI161" s="432">
        <v>0</v>
      </c>
      <c r="AJ161" s="432">
        <v>0</v>
      </c>
      <c r="AK161" s="432">
        <v>0</v>
      </c>
      <c r="AL161" s="432">
        <v>0</v>
      </c>
      <c r="AM161" s="432">
        <v>0</v>
      </c>
      <c r="AN161" s="432">
        <v>0</v>
      </c>
      <c r="AO161" s="432">
        <v>0</v>
      </c>
      <c r="AP161" s="433">
        <f t="shared" si="61"/>
        <v>0</v>
      </c>
      <c r="AQ161" s="432">
        <v>0</v>
      </c>
      <c r="AR161" s="432">
        <v>0</v>
      </c>
      <c r="AS161" s="432">
        <v>0</v>
      </c>
      <c r="AT161" s="432">
        <v>0</v>
      </c>
      <c r="AU161" s="432">
        <v>0</v>
      </c>
      <c r="AV161" s="432">
        <v>0</v>
      </c>
      <c r="AW161" s="432">
        <v>0</v>
      </c>
      <c r="AX161" s="432">
        <v>0</v>
      </c>
      <c r="AY161" s="432">
        <v>0</v>
      </c>
      <c r="AZ161" s="432">
        <v>0</v>
      </c>
      <c r="BA161" s="432">
        <v>0</v>
      </c>
      <c r="BB161" s="432">
        <v>0</v>
      </c>
      <c r="BC161" s="432">
        <v>0</v>
      </c>
      <c r="BD161" s="433">
        <f t="shared" si="62"/>
        <v>0</v>
      </c>
      <c r="BE161" s="432">
        <v>0</v>
      </c>
      <c r="BF161" s="432">
        <v>0</v>
      </c>
      <c r="BG161" s="432">
        <v>0</v>
      </c>
      <c r="BH161" s="432">
        <v>0</v>
      </c>
      <c r="BI161" s="432">
        <v>0</v>
      </c>
      <c r="BJ161" s="432">
        <v>0</v>
      </c>
      <c r="BK161" s="432">
        <v>0</v>
      </c>
      <c r="BL161" s="432">
        <v>0</v>
      </c>
      <c r="BM161" s="432">
        <v>0</v>
      </c>
      <c r="BN161" s="432">
        <v>0</v>
      </c>
      <c r="BO161" s="432">
        <v>0</v>
      </c>
      <c r="BP161" s="432">
        <v>0</v>
      </c>
      <c r="BQ161" s="432">
        <v>0</v>
      </c>
      <c r="BR161" s="433">
        <f t="shared" si="63"/>
        <v>0</v>
      </c>
      <c r="BS161" s="432">
        <v>0</v>
      </c>
      <c r="BT161" s="432">
        <v>0</v>
      </c>
      <c r="BU161" s="432">
        <v>0</v>
      </c>
      <c r="BV161" s="432">
        <v>0</v>
      </c>
      <c r="BW161" s="432">
        <v>0</v>
      </c>
      <c r="BX161" s="432">
        <v>0</v>
      </c>
      <c r="BY161" s="432">
        <v>0</v>
      </c>
      <c r="BZ161" s="432">
        <v>0</v>
      </c>
      <c r="CA161" s="432">
        <v>0</v>
      </c>
      <c r="CB161" s="432">
        <v>0</v>
      </c>
      <c r="CC161" s="432">
        <v>0</v>
      </c>
      <c r="CD161" s="432">
        <v>0</v>
      </c>
      <c r="CE161" s="432">
        <v>0</v>
      </c>
      <c r="CF161" s="433">
        <f t="shared" si="64"/>
        <v>0</v>
      </c>
      <c r="CG161" s="432">
        <v>0</v>
      </c>
      <c r="CH161" s="432">
        <v>0</v>
      </c>
      <c r="CI161" s="432">
        <v>0</v>
      </c>
      <c r="CJ161" s="432">
        <v>0</v>
      </c>
      <c r="CK161" s="432">
        <v>0</v>
      </c>
      <c r="CL161" s="432">
        <v>0</v>
      </c>
      <c r="CM161" s="432">
        <v>0</v>
      </c>
      <c r="CN161" s="432">
        <v>0</v>
      </c>
      <c r="CO161" s="432">
        <v>0</v>
      </c>
      <c r="CP161" s="432">
        <v>0</v>
      </c>
      <c r="CQ161" s="432">
        <v>0</v>
      </c>
      <c r="CR161" s="432">
        <v>0</v>
      </c>
      <c r="CS161" s="432">
        <v>0</v>
      </c>
      <c r="CT161" s="433">
        <f t="shared" si="65"/>
        <v>0</v>
      </c>
      <c r="CU161" s="432">
        <v>0</v>
      </c>
      <c r="CV161" s="432">
        <v>0</v>
      </c>
      <c r="CW161" s="432">
        <v>0</v>
      </c>
      <c r="CX161" s="432">
        <v>0</v>
      </c>
      <c r="CY161" s="432">
        <v>0</v>
      </c>
      <c r="CZ161" s="432">
        <v>0</v>
      </c>
      <c r="DA161" s="432">
        <v>0</v>
      </c>
      <c r="DB161" s="432">
        <v>0</v>
      </c>
      <c r="DC161" s="432">
        <v>0</v>
      </c>
      <c r="DD161" s="432">
        <v>0</v>
      </c>
      <c r="DE161" s="432">
        <v>0</v>
      </c>
      <c r="DF161" s="432">
        <v>0</v>
      </c>
      <c r="DG161" s="432">
        <v>0</v>
      </c>
      <c r="DH161" s="433">
        <f t="shared" si="66"/>
        <v>0</v>
      </c>
    </row>
    <row r="162" spans="1:112" ht="12" hidden="1" customHeight="1" outlineLevel="1">
      <c r="A162" s="434"/>
      <c r="T162" s="437" t="s">
        <v>716</v>
      </c>
      <c r="X162" s="417" t="str">
        <f>T162</f>
        <v>4500.661 - NV</v>
      </c>
      <c r="AA162" s="260">
        <f>IFERROR(_xlfn.NUMBERVALUE(LEFT(T162,FIND("-",T162)-2)),"")</f>
        <v>4500.6610000000001</v>
      </c>
      <c r="AB162" s="1" t="s">
        <v>194</v>
      </c>
      <c r="AC162" s="432">
        <v>-28875.34</v>
      </c>
      <c r="AD162" s="432">
        <v>0</v>
      </c>
      <c r="AE162" s="432">
        <v>34145.339999999997</v>
      </c>
      <c r="AF162" s="432">
        <v>0</v>
      </c>
      <c r="AG162" s="432">
        <v>122493.04</v>
      </c>
      <c r="AH162" s="432">
        <v>15999.34</v>
      </c>
      <c r="AI162" s="432">
        <v>19000.34</v>
      </c>
      <c r="AJ162" s="432">
        <v>25000</v>
      </c>
      <c r="AK162" s="432">
        <v>35000</v>
      </c>
      <c r="AL162" s="432">
        <f>25000+51254</f>
        <v>76254</v>
      </c>
      <c r="AM162" s="432">
        <f>55523+10000</f>
        <v>65523</v>
      </c>
      <c r="AN162" s="432">
        <f>85884+10000</f>
        <v>95884</v>
      </c>
      <c r="AO162" s="432">
        <v>516891.96</v>
      </c>
      <c r="AP162" s="433">
        <f t="shared" si="61"/>
        <v>56468.240000000049</v>
      </c>
      <c r="AQ162" s="432">
        <v>-9643.0013512111891</v>
      </c>
      <c r="AR162" s="432">
        <v>0</v>
      </c>
      <c r="AS162" s="432">
        <v>11402.932736292099</v>
      </c>
      <c r="AT162" s="432">
        <v>0</v>
      </c>
      <c r="AU162" s="432">
        <v>40906.896688799701</v>
      </c>
      <c r="AV162" s="432">
        <v>5343.0247830324197</v>
      </c>
      <c r="AW162" s="432">
        <v>6345.2172093375202</v>
      </c>
      <c r="AX162" s="432">
        <v>8348.8206123384098</v>
      </c>
      <c r="AY162" s="432">
        <v>8348.8206123384098</v>
      </c>
      <c r="AZ162" s="432">
        <v>17116.418066591701</v>
      </c>
      <c r="BA162" s="432">
        <v>18542.062674354602</v>
      </c>
      <c r="BB162" s="432">
        <v>28681.2043788029</v>
      </c>
      <c r="BC162" s="432">
        <v>172617.53</v>
      </c>
      <c r="BD162" s="433">
        <f t="shared" si="62"/>
        <v>37225.133589323435</v>
      </c>
      <c r="BE162" s="432">
        <v>0</v>
      </c>
      <c r="BF162" s="432">
        <v>0</v>
      </c>
      <c r="BG162" s="432">
        <v>0</v>
      </c>
      <c r="BH162" s="432">
        <v>0</v>
      </c>
      <c r="BI162" s="432">
        <v>0</v>
      </c>
      <c r="BJ162" s="432">
        <v>0</v>
      </c>
      <c r="BK162" s="432">
        <v>0</v>
      </c>
      <c r="BL162" s="432">
        <v>0</v>
      </c>
      <c r="BM162" s="432">
        <v>0</v>
      </c>
      <c r="BN162" s="432">
        <v>0</v>
      </c>
      <c r="BO162" s="432">
        <v>0</v>
      </c>
      <c r="BP162" s="432">
        <v>0</v>
      </c>
      <c r="BQ162" s="432">
        <v>0</v>
      </c>
      <c r="BR162" s="433">
        <f t="shared" si="63"/>
        <v>0</v>
      </c>
      <c r="BS162" s="432">
        <v>0</v>
      </c>
      <c r="BT162" s="432">
        <v>0</v>
      </c>
      <c r="BU162" s="432">
        <v>0</v>
      </c>
      <c r="BV162" s="432">
        <v>0</v>
      </c>
      <c r="BW162" s="432">
        <v>0</v>
      </c>
      <c r="BX162" s="432">
        <v>0</v>
      </c>
      <c r="BY162" s="432">
        <v>0</v>
      </c>
      <c r="BZ162" s="432">
        <v>0</v>
      </c>
      <c r="CA162" s="432">
        <v>0</v>
      </c>
      <c r="CB162" s="432">
        <v>0</v>
      </c>
      <c r="CC162" s="432">
        <v>0</v>
      </c>
      <c r="CD162" s="432">
        <v>0</v>
      </c>
      <c r="CE162" s="432">
        <v>0</v>
      </c>
      <c r="CF162" s="433">
        <f t="shared" si="64"/>
        <v>0</v>
      </c>
      <c r="CG162" s="432">
        <v>0</v>
      </c>
      <c r="CH162" s="432">
        <v>0</v>
      </c>
      <c r="CI162" s="432">
        <v>0</v>
      </c>
      <c r="CJ162" s="432">
        <v>0</v>
      </c>
      <c r="CK162" s="432">
        <v>0</v>
      </c>
      <c r="CL162" s="432">
        <v>0</v>
      </c>
      <c r="CM162" s="432">
        <v>0</v>
      </c>
      <c r="CN162" s="432">
        <v>0</v>
      </c>
      <c r="CO162" s="432">
        <v>0</v>
      </c>
      <c r="CP162" s="432">
        <v>0</v>
      </c>
      <c r="CQ162" s="432">
        <v>0</v>
      </c>
      <c r="CR162" s="432">
        <v>0</v>
      </c>
      <c r="CS162" s="432">
        <v>0</v>
      </c>
      <c r="CT162" s="433">
        <f t="shared" si="65"/>
        <v>0</v>
      </c>
      <c r="CU162" s="432">
        <v>0</v>
      </c>
      <c r="CV162" s="432">
        <v>0</v>
      </c>
      <c r="CW162" s="432">
        <v>0</v>
      </c>
      <c r="CX162" s="432">
        <v>0</v>
      </c>
      <c r="CY162" s="432">
        <v>0</v>
      </c>
      <c r="CZ162" s="432">
        <v>0</v>
      </c>
      <c r="DA162" s="432">
        <v>0</v>
      </c>
      <c r="DB162" s="432">
        <v>0</v>
      </c>
      <c r="DC162" s="432">
        <v>0</v>
      </c>
      <c r="DD162" s="432">
        <v>0</v>
      </c>
      <c r="DE162" s="432">
        <v>0</v>
      </c>
      <c r="DF162" s="432">
        <v>0</v>
      </c>
      <c r="DG162" s="432">
        <v>0</v>
      </c>
      <c r="DH162" s="433">
        <f t="shared" si="66"/>
        <v>0</v>
      </c>
    </row>
    <row r="163" spans="1:112" ht="12" hidden="1" customHeight="1" outlineLevel="1">
      <c r="A163" s="434"/>
      <c r="T163" s="437" t="s">
        <v>717</v>
      </c>
      <c r="X163" s="417" t="str">
        <f t="shared" si="67"/>
        <v>4500.709 - NV</v>
      </c>
      <c r="AA163" s="260">
        <f t="shared" si="68"/>
        <v>4500.7089999999998</v>
      </c>
      <c r="AB163" s="1" t="s">
        <v>195</v>
      </c>
      <c r="AC163" s="432">
        <v>0</v>
      </c>
      <c r="AD163" s="432">
        <v>0</v>
      </c>
      <c r="AE163" s="432">
        <v>0</v>
      </c>
      <c r="AF163" s="432">
        <v>0</v>
      </c>
      <c r="AG163" s="432">
        <v>0</v>
      </c>
      <c r="AH163" s="432">
        <v>0</v>
      </c>
      <c r="AI163" s="432">
        <v>0</v>
      </c>
      <c r="AJ163" s="432">
        <v>0</v>
      </c>
      <c r="AK163" s="432">
        <v>0</v>
      </c>
      <c r="AL163" s="432">
        <v>0</v>
      </c>
      <c r="AM163" s="432">
        <v>0</v>
      </c>
      <c r="AN163" s="432">
        <v>0</v>
      </c>
      <c r="AO163" s="432">
        <v>0</v>
      </c>
      <c r="AP163" s="433">
        <f t="shared" si="61"/>
        <v>0</v>
      </c>
      <c r="AQ163" s="432">
        <v>0</v>
      </c>
      <c r="AR163" s="432">
        <v>0</v>
      </c>
      <c r="AS163" s="432">
        <v>0</v>
      </c>
      <c r="AT163" s="432">
        <v>0</v>
      </c>
      <c r="AU163" s="432">
        <v>1822.5</v>
      </c>
      <c r="AV163" s="432">
        <v>0</v>
      </c>
      <c r="AW163" s="432">
        <v>0</v>
      </c>
      <c r="AX163" s="432">
        <v>1822.5</v>
      </c>
      <c r="AY163" s="432">
        <v>0</v>
      </c>
      <c r="AZ163" s="432">
        <v>0</v>
      </c>
      <c r="BA163" s="432">
        <v>1822.5</v>
      </c>
      <c r="BB163" s="432">
        <v>0</v>
      </c>
      <c r="BC163" s="432">
        <v>7290</v>
      </c>
      <c r="BD163" s="433">
        <f t="shared" si="62"/>
        <v>1822.5</v>
      </c>
      <c r="BE163" s="432">
        <v>911.25</v>
      </c>
      <c r="BF163" s="432">
        <v>911.25</v>
      </c>
      <c r="BG163" s="432">
        <v>911.25</v>
      </c>
      <c r="BH163" s="432">
        <v>911.25</v>
      </c>
      <c r="BI163" s="432">
        <v>911.25</v>
      </c>
      <c r="BJ163" s="432">
        <v>911.25</v>
      </c>
      <c r="BK163" s="432">
        <v>911.25</v>
      </c>
      <c r="BL163" s="432">
        <v>911.25</v>
      </c>
      <c r="BM163" s="432">
        <v>911.25</v>
      </c>
      <c r="BN163" s="432">
        <v>911.25</v>
      </c>
      <c r="BO163" s="432">
        <v>911.25</v>
      </c>
      <c r="BP163" s="432">
        <v>911.25</v>
      </c>
      <c r="BQ163" s="432">
        <v>10935</v>
      </c>
      <c r="BR163" s="433">
        <f t="shared" si="63"/>
        <v>0</v>
      </c>
      <c r="BS163" s="432">
        <v>1215</v>
      </c>
      <c r="BT163" s="432">
        <v>1215</v>
      </c>
      <c r="BU163" s="432">
        <v>1215</v>
      </c>
      <c r="BV163" s="432">
        <v>1215</v>
      </c>
      <c r="BW163" s="432">
        <v>1215</v>
      </c>
      <c r="BX163" s="432">
        <v>1215</v>
      </c>
      <c r="BY163" s="432">
        <v>1215</v>
      </c>
      <c r="BZ163" s="432">
        <v>1215</v>
      </c>
      <c r="CA163" s="432">
        <v>1215</v>
      </c>
      <c r="CB163" s="432">
        <v>1215</v>
      </c>
      <c r="CC163" s="432">
        <v>1215</v>
      </c>
      <c r="CD163" s="432">
        <v>1215</v>
      </c>
      <c r="CE163" s="432">
        <v>14580</v>
      </c>
      <c r="CF163" s="433">
        <f t="shared" si="64"/>
        <v>0</v>
      </c>
      <c r="CG163" s="432">
        <v>1518.75</v>
      </c>
      <c r="CH163" s="432">
        <v>1518.75</v>
      </c>
      <c r="CI163" s="432">
        <v>1518.75</v>
      </c>
      <c r="CJ163" s="432">
        <v>1518.75</v>
      </c>
      <c r="CK163" s="432">
        <v>1518.75</v>
      </c>
      <c r="CL163" s="432">
        <v>1518.75</v>
      </c>
      <c r="CM163" s="432">
        <v>1518.75</v>
      </c>
      <c r="CN163" s="432">
        <v>1518.75</v>
      </c>
      <c r="CO163" s="432">
        <v>1518.75</v>
      </c>
      <c r="CP163" s="432">
        <v>1518.75</v>
      </c>
      <c r="CQ163" s="432">
        <v>1518.75</v>
      </c>
      <c r="CR163" s="432">
        <v>1518.75</v>
      </c>
      <c r="CS163" s="432">
        <v>18225</v>
      </c>
      <c r="CT163" s="433">
        <f t="shared" si="65"/>
        <v>0</v>
      </c>
      <c r="CU163" s="432">
        <v>1822.5</v>
      </c>
      <c r="CV163" s="432">
        <v>1822.5</v>
      </c>
      <c r="CW163" s="432">
        <v>1822.5</v>
      </c>
      <c r="CX163" s="432">
        <v>1822.5</v>
      </c>
      <c r="CY163" s="432">
        <v>1822.5</v>
      </c>
      <c r="CZ163" s="432">
        <v>1822.5</v>
      </c>
      <c r="DA163" s="432">
        <v>1822.5</v>
      </c>
      <c r="DB163" s="432">
        <v>1822.5</v>
      </c>
      <c r="DC163" s="432">
        <v>1822.5</v>
      </c>
      <c r="DD163" s="432">
        <v>1822.5</v>
      </c>
      <c r="DE163" s="432">
        <v>1822.5</v>
      </c>
      <c r="DF163" s="432">
        <v>1822.5</v>
      </c>
      <c r="DG163" s="432">
        <v>21870</v>
      </c>
      <c r="DH163" s="433">
        <f t="shared" si="66"/>
        <v>0</v>
      </c>
    </row>
    <row r="164" spans="1:112" ht="12" hidden="1" customHeight="1" outlineLevel="1">
      <c r="A164" s="434"/>
      <c r="T164" s="437" t="s">
        <v>718</v>
      </c>
      <c r="X164" s="417" t="str">
        <f t="shared" si="67"/>
        <v>4500.715 - NV</v>
      </c>
      <c r="AA164" s="260">
        <f t="shared" si="68"/>
        <v>4500.7150000000001</v>
      </c>
      <c r="AB164" s="1" t="s">
        <v>196</v>
      </c>
      <c r="AC164" s="432">
        <v>0</v>
      </c>
      <c r="AD164" s="432">
        <v>0</v>
      </c>
      <c r="AE164" s="432">
        <v>0</v>
      </c>
      <c r="AF164" s="432">
        <v>0</v>
      </c>
      <c r="AG164" s="432">
        <v>0</v>
      </c>
      <c r="AH164" s="432">
        <v>0</v>
      </c>
      <c r="AI164" s="432">
        <v>0</v>
      </c>
      <c r="AJ164" s="432">
        <v>0</v>
      </c>
      <c r="AK164" s="432">
        <v>0</v>
      </c>
      <c r="AL164" s="432">
        <v>0</v>
      </c>
      <c r="AM164" s="432">
        <v>0</v>
      </c>
      <c r="AN164" s="432">
        <v>0</v>
      </c>
      <c r="AO164" s="432">
        <v>0</v>
      </c>
      <c r="AP164" s="433">
        <f t="shared" si="61"/>
        <v>0</v>
      </c>
      <c r="AQ164" s="432">
        <v>0</v>
      </c>
      <c r="AR164" s="432">
        <v>0</v>
      </c>
      <c r="AS164" s="432">
        <v>0</v>
      </c>
      <c r="AT164" s="432">
        <v>0</v>
      </c>
      <c r="AU164" s="432">
        <v>2500</v>
      </c>
      <c r="AV164" s="432">
        <v>0</v>
      </c>
      <c r="AW164" s="432">
        <v>0</v>
      </c>
      <c r="AX164" s="432">
        <v>2500</v>
      </c>
      <c r="AY164" s="432">
        <v>0</v>
      </c>
      <c r="AZ164" s="432">
        <v>0</v>
      </c>
      <c r="BA164" s="432">
        <v>2500</v>
      </c>
      <c r="BB164" s="432">
        <v>0</v>
      </c>
      <c r="BC164" s="432">
        <v>10000</v>
      </c>
      <c r="BD164" s="433">
        <f t="shared" si="62"/>
        <v>2500</v>
      </c>
      <c r="BE164" s="432">
        <v>833.33333333333303</v>
      </c>
      <c r="BF164" s="432">
        <v>833.33333333333303</v>
      </c>
      <c r="BG164" s="432">
        <v>833.33333333333303</v>
      </c>
      <c r="BH164" s="432">
        <v>833.33333333333303</v>
      </c>
      <c r="BI164" s="432">
        <v>833.33333333333303</v>
      </c>
      <c r="BJ164" s="432">
        <v>833.33333333333303</v>
      </c>
      <c r="BK164" s="432">
        <v>833.33333333333303</v>
      </c>
      <c r="BL164" s="432">
        <v>833.33333333333303</v>
      </c>
      <c r="BM164" s="432">
        <v>833.33333333333303</v>
      </c>
      <c r="BN164" s="432">
        <v>833.33333333333303</v>
      </c>
      <c r="BO164" s="432">
        <v>833.33333333333303</v>
      </c>
      <c r="BP164" s="432">
        <v>833.33333333333303</v>
      </c>
      <c r="BQ164" s="432">
        <v>10000</v>
      </c>
      <c r="BR164" s="433">
        <f t="shared" si="63"/>
        <v>0</v>
      </c>
      <c r="BS164" s="432">
        <v>833.33333333333303</v>
      </c>
      <c r="BT164" s="432">
        <v>833.33333333333303</v>
      </c>
      <c r="BU164" s="432">
        <v>833.33333333333303</v>
      </c>
      <c r="BV164" s="432">
        <v>833.33333333333303</v>
      </c>
      <c r="BW164" s="432">
        <v>833.33333333333303</v>
      </c>
      <c r="BX164" s="432">
        <v>833.33333333333303</v>
      </c>
      <c r="BY164" s="432">
        <v>833.33333333333303</v>
      </c>
      <c r="BZ164" s="432">
        <v>833.33333333333303</v>
      </c>
      <c r="CA164" s="432">
        <v>833.33333333333303</v>
      </c>
      <c r="CB164" s="432">
        <v>833.33333333333303</v>
      </c>
      <c r="CC164" s="432">
        <v>833.33333333333303</v>
      </c>
      <c r="CD164" s="432">
        <v>833.33333333333303</v>
      </c>
      <c r="CE164" s="432">
        <v>10000</v>
      </c>
      <c r="CF164" s="433">
        <f t="shared" si="64"/>
        <v>0</v>
      </c>
      <c r="CG164" s="432">
        <v>833.33333333333303</v>
      </c>
      <c r="CH164" s="432">
        <v>833.33333333333303</v>
      </c>
      <c r="CI164" s="432">
        <v>833.33333333333303</v>
      </c>
      <c r="CJ164" s="432">
        <v>833.33333333333303</v>
      </c>
      <c r="CK164" s="432">
        <v>833.33333333333303</v>
      </c>
      <c r="CL164" s="432">
        <v>833.33333333333303</v>
      </c>
      <c r="CM164" s="432">
        <v>833.33333333333303</v>
      </c>
      <c r="CN164" s="432">
        <v>833.33333333333303</v>
      </c>
      <c r="CO164" s="432">
        <v>833.33333333333303</v>
      </c>
      <c r="CP164" s="432">
        <v>833.33333333333303</v>
      </c>
      <c r="CQ164" s="432">
        <v>833.33333333333303</v>
      </c>
      <c r="CR164" s="432">
        <v>833.33333333333303</v>
      </c>
      <c r="CS164" s="432">
        <v>10000</v>
      </c>
      <c r="CT164" s="433">
        <f t="shared" si="65"/>
        <v>0</v>
      </c>
      <c r="CU164" s="432">
        <v>833.33333333333303</v>
      </c>
      <c r="CV164" s="432">
        <v>833.33333333333303</v>
      </c>
      <c r="CW164" s="432">
        <v>833.33333333333303</v>
      </c>
      <c r="CX164" s="432">
        <v>833.33333333333303</v>
      </c>
      <c r="CY164" s="432">
        <v>833.33333333333303</v>
      </c>
      <c r="CZ164" s="432">
        <v>833.33333333333303</v>
      </c>
      <c r="DA164" s="432">
        <v>833.33333333333303</v>
      </c>
      <c r="DB164" s="432">
        <v>833.33333333333303</v>
      </c>
      <c r="DC164" s="432">
        <v>833.33333333333303</v>
      </c>
      <c r="DD164" s="432">
        <v>833.33333333333303</v>
      </c>
      <c r="DE164" s="432">
        <v>833.33333333333303</v>
      </c>
      <c r="DF164" s="432">
        <v>833.33333333333303</v>
      </c>
      <c r="DG164" s="432">
        <v>10000</v>
      </c>
      <c r="DH164" s="433">
        <f t="shared" si="66"/>
        <v>0</v>
      </c>
    </row>
    <row r="165" spans="1:112" ht="12" hidden="1" customHeight="1" outlineLevel="1">
      <c r="A165" s="434"/>
      <c r="T165" s="437" t="s">
        <v>719</v>
      </c>
      <c r="X165" s="417" t="str">
        <f t="shared" si="67"/>
        <v>4500.716 - NV</v>
      </c>
      <c r="AA165" s="260">
        <f t="shared" si="68"/>
        <v>4500.7160000000003</v>
      </c>
      <c r="AB165" s="1" t="s">
        <v>197</v>
      </c>
      <c r="AC165" s="432">
        <v>0</v>
      </c>
      <c r="AD165" s="432">
        <v>0</v>
      </c>
      <c r="AE165" s="432">
        <v>0</v>
      </c>
      <c r="AF165" s="432">
        <v>0</v>
      </c>
      <c r="AG165" s="432">
        <v>0</v>
      </c>
      <c r="AH165" s="432">
        <v>0</v>
      </c>
      <c r="AI165" s="432">
        <v>0</v>
      </c>
      <c r="AJ165" s="432">
        <v>0</v>
      </c>
      <c r="AK165" s="432">
        <v>0</v>
      </c>
      <c r="AL165" s="432">
        <v>0</v>
      </c>
      <c r="AM165" s="432">
        <v>0</v>
      </c>
      <c r="AN165" s="432">
        <v>0</v>
      </c>
      <c r="AO165" s="432">
        <v>0</v>
      </c>
      <c r="AP165" s="433">
        <f t="shared" si="61"/>
        <v>0</v>
      </c>
      <c r="AQ165" s="432">
        <v>0</v>
      </c>
      <c r="AR165" s="432">
        <v>0</v>
      </c>
      <c r="AS165" s="432">
        <v>0</v>
      </c>
      <c r="AT165" s="432">
        <v>0</v>
      </c>
      <c r="AU165" s="432">
        <v>0</v>
      </c>
      <c r="AV165" s="432">
        <v>0</v>
      </c>
      <c r="AW165" s="432">
        <v>0</v>
      </c>
      <c r="AX165" s="432">
        <v>0</v>
      </c>
      <c r="AY165" s="432">
        <v>0</v>
      </c>
      <c r="AZ165" s="432">
        <v>0</v>
      </c>
      <c r="BA165" s="432">
        <v>0</v>
      </c>
      <c r="BB165" s="432">
        <v>0</v>
      </c>
      <c r="BC165" s="432">
        <v>0</v>
      </c>
      <c r="BD165" s="433">
        <f t="shared" si="62"/>
        <v>0</v>
      </c>
      <c r="BE165" s="432">
        <v>0</v>
      </c>
      <c r="BF165" s="432">
        <v>0</v>
      </c>
      <c r="BG165" s="432">
        <v>0</v>
      </c>
      <c r="BH165" s="432">
        <v>0</v>
      </c>
      <c r="BI165" s="432">
        <v>0</v>
      </c>
      <c r="BJ165" s="432">
        <v>0</v>
      </c>
      <c r="BK165" s="432">
        <v>0</v>
      </c>
      <c r="BL165" s="432">
        <v>0</v>
      </c>
      <c r="BM165" s="432">
        <v>0</v>
      </c>
      <c r="BN165" s="432">
        <v>0</v>
      </c>
      <c r="BO165" s="432">
        <v>0</v>
      </c>
      <c r="BP165" s="432">
        <v>0</v>
      </c>
      <c r="BQ165" s="432">
        <v>0</v>
      </c>
      <c r="BR165" s="433">
        <f t="shared" si="63"/>
        <v>0</v>
      </c>
      <c r="BS165" s="432">
        <v>0</v>
      </c>
      <c r="BT165" s="432">
        <v>0</v>
      </c>
      <c r="BU165" s="432">
        <v>0</v>
      </c>
      <c r="BV165" s="432">
        <v>0</v>
      </c>
      <c r="BW165" s="432">
        <v>0</v>
      </c>
      <c r="BX165" s="432">
        <v>0</v>
      </c>
      <c r="BY165" s="432">
        <v>0</v>
      </c>
      <c r="BZ165" s="432">
        <v>0</v>
      </c>
      <c r="CA165" s="432">
        <v>0</v>
      </c>
      <c r="CB165" s="432">
        <v>0</v>
      </c>
      <c r="CC165" s="432">
        <v>0</v>
      </c>
      <c r="CD165" s="432">
        <v>0</v>
      </c>
      <c r="CE165" s="432">
        <v>0</v>
      </c>
      <c r="CF165" s="433">
        <f t="shared" si="64"/>
        <v>0</v>
      </c>
      <c r="CG165" s="432">
        <v>0</v>
      </c>
      <c r="CH165" s="432">
        <v>0</v>
      </c>
      <c r="CI165" s="432">
        <v>0</v>
      </c>
      <c r="CJ165" s="432">
        <v>0</v>
      </c>
      <c r="CK165" s="432">
        <v>0</v>
      </c>
      <c r="CL165" s="432">
        <v>0</v>
      </c>
      <c r="CM165" s="432">
        <v>0</v>
      </c>
      <c r="CN165" s="432">
        <v>0</v>
      </c>
      <c r="CO165" s="432">
        <v>0</v>
      </c>
      <c r="CP165" s="432">
        <v>0</v>
      </c>
      <c r="CQ165" s="432">
        <v>0</v>
      </c>
      <c r="CR165" s="432">
        <v>0</v>
      </c>
      <c r="CS165" s="432">
        <v>0</v>
      </c>
      <c r="CT165" s="433">
        <f t="shared" si="65"/>
        <v>0</v>
      </c>
      <c r="CU165" s="432">
        <v>0</v>
      </c>
      <c r="CV165" s="432">
        <v>0</v>
      </c>
      <c r="CW165" s="432">
        <v>0</v>
      </c>
      <c r="CX165" s="432">
        <v>0</v>
      </c>
      <c r="CY165" s="432">
        <v>0</v>
      </c>
      <c r="CZ165" s="432">
        <v>0</v>
      </c>
      <c r="DA165" s="432">
        <v>0</v>
      </c>
      <c r="DB165" s="432">
        <v>0</v>
      </c>
      <c r="DC165" s="432">
        <v>0</v>
      </c>
      <c r="DD165" s="432">
        <v>0</v>
      </c>
      <c r="DE165" s="432">
        <v>0</v>
      </c>
      <c r="DF165" s="432">
        <v>0</v>
      </c>
      <c r="DG165" s="432">
        <v>0</v>
      </c>
      <c r="DH165" s="433">
        <f t="shared" si="66"/>
        <v>0</v>
      </c>
    </row>
    <row r="166" spans="1:112" ht="12" hidden="1" customHeight="1" outlineLevel="1">
      <c r="A166" s="434"/>
      <c r="T166" s="437" t="s">
        <v>720</v>
      </c>
      <c r="X166" s="417" t="str">
        <f t="shared" si="67"/>
        <v>4500.717 - NV</v>
      </c>
      <c r="AA166" s="260">
        <f t="shared" si="68"/>
        <v>4500.7169999999996</v>
      </c>
      <c r="AB166" s="1" t="s">
        <v>198</v>
      </c>
      <c r="AC166" s="432">
        <v>0</v>
      </c>
      <c r="AD166" s="432">
        <v>0</v>
      </c>
      <c r="AE166" s="432">
        <v>0</v>
      </c>
      <c r="AF166" s="432">
        <v>0</v>
      </c>
      <c r="AG166" s="432">
        <v>0</v>
      </c>
      <c r="AH166" s="432">
        <v>0</v>
      </c>
      <c r="AI166" s="432">
        <v>0</v>
      </c>
      <c r="AJ166" s="432">
        <v>0</v>
      </c>
      <c r="AK166" s="432">
        <v>0</v>
      </c>
      <c r="AL166" s="432">
        <v>0</v>
      </c>
      <c r="AM166" s="432">
        <v>0</v>
      </c>
      <c r="AN166" s="432">
        <v>0</v>
      </c>
      <c r="AO166" s="432">
        <v>0</v>
      </c>
      <c r="AP166" s="433">
        <f t="shared" si="61"/>
        <v>0</v>
      </c>
      <c r="AQ166" s="432">
        <v>0</v>
      </c>
      <c r="AR166" s="432">
        <v>0</v>
      </c>
      <c r="AS166" s="432">
        <v>0</v>
      </c>
      <c r="AT166" s="432">
        <v>0</v>
      </c>
      <c r="AU166" s="432">
        <v>0</v>
      </c>
      <c r="AV166" s="432">
        <v>0</v>
      </c>
      <c r="AW166" s="432">
        <v>0</v>
      </c>
      <c r="AX166" s="432">
        <v>0</v>
      </c>
      <c r="AY166" s="432">
        <v>0</v>
      </c>
      <c r="AZ166" s="432">
        <v>0</v>
      </c>
      <c r="BA166" s="432">
        <v>0</v>
      </c>
      <c r="BB166" s="432">
        <v>0</v>
      </c>
      <c r="BC166" s="432">
        <v>0</v>
      </c>
      <c r="BD166" s="433">
        <f t="shared" si="62"/>
        <v>0</v>
      </c>
      <c r="BE166" s="432">
        <v>0</v>
      </c>
      <c r="BF166" s="432">
        <v>0</v>
      </c>
      <c r="BG166" s="432">
        <v>0</v>
      </c>
      <c r="BH166" s="432">
        <v>0</v>
      </c>
      <c r="BI166" s="432">
        <v>0</v>
      </c>
      <c r="BJ166" s="432">
        <v>0</v>
      </c>
      <c r="BK166" s="432">
        <v>0</v>
      </c>
      <c r="BL166" s="432">
        <v>0</v>
      </c>
      <c r="BM166" s="432">
        <v>0</v>
      </c>
      <c r="BN166" s="432">
        <v>0</v>
      </c>
      <c r="BO166" s="432">
        <v>0</v>
      </c>
      <c r="BP166" s="432">
        <v>0</v>
      </c>
      <c r="BQ166" s="432">
        <v>0</v>
      </c>
      <c r="BR166" s="433">
        <f t="shared" si="63"/>
        <v>0</v>
      </c>
      <c r="BS166" s="432">
        <v>0</v>
      </c>
      <c r="BT166" s="432">
        <v>0</v>
      </c>
      <c r="BU166" s="432">
        <v>0</v>
      </c>
      <c r="BV166" s="432">
        <v>0</v>
      </c>
      <c r="BW166" s="432">
        <v>0</v>
      </c>
      <c r="BX166" s="432">
        <v>0</v>
      </c>
      <c r="BY166" s="432">
        <v>0</v>
      </c>
      <c r="BZ166" s="432">
        <v>0</v>
      </c>
      <c r="CA166" s="432">
        <v>0</v>
      </c>
      <c r="CB166" s="432">
        <v>0</v>
      </c>
      <c r="CC166" s="432">
        <v>0</v>
      </c>
      <c r="CD166" s="432">
        <v>0</v>
      </c>
      <c r="CE166" s="432">
        <v>0</v>
      </c>
      <c r="CF166" s="433">
        <f t="shared" si="64"/>
        <v>0</v>
      </c>
      <c r="CG166" s="432">
        <v>0</v>
      </c>
      <c r="CH166" s="432">
        <v>0</v>
      </c>
      <c r="CI166" s="432">
        <v>0</v>
      </c>
      <c r="CJ166" s="432">
        <v>0</v>
      </c>
      <c r="CK166" s="432">
        <v>0</v>
      </c>
      <c r="CL166" s="432">
        <v>0</v>
      </c>
      <c r="CM166" s="432">
        <v>0</v>
      </c>
      <c r="CN166" s="432">
        <v>0</v>
      </c>
      <c r="CO166" s="432">
        <v>0</v>
      </c>
      <c r="CP166" s="432">
        <v>0</v>
      </c>
      <c r="CQ166" s="432">
        <v>0</v>
      </c>
      <c r="CR166" s="432">
        <v>0</v>
      </c>
      <c r="CS166" s="432">
        <v>0</v>
      </c>
      <c r="CT166" s="433">
        <f t="shared" si="65"/>
        <v>0</v>
      </c>
      <c r="CU166" s="432">
        <v>0</v>
      </c>
      <c r="CV166" s="432">
        <v>0</v>
      </c>
      <c r="CW166" s="432">
        <v>0</v>
      </c>
      <c r="CX166" s="432">
        <v>0</v>
      </c>
      <c r="CY166" s="432">
        <v>0</v>
      </c>
      <c r="CZ166" s="432">
        <v>0</v>
      </c>
      <c r="DA166" s="432">
        <v>0</v>
      </c>
      <c r="DB166" s="432">
        <v>0</v>
      </c>
      <c r="DC166" s="432">
        <v>0</v>
      </c>
      <c r="DD166" s="432">
        <v>0</v>
      </c>
      <c r="DE166" s="432">
        <v>0</v>
      </c>
      <c r="DF166" s="432">
        <v>0</v>
      </c>
      <c r="DG166" s="432">
        <v>0</v>
      </c>
      <c r="DH166" s="433">
        <f t="shared" si="66"/>
        <v>0</v>
      </c>
    </row>
    <row r="167" spans="1:112" ht="12" hidden="1" customHeight="1" outlineLevel="1">
      <c r="A167" s="434"/>
      <c r="T167" s="437" t="s">
        <v>721</v>
      </c>
      <c r="X167" s="417" t="str">
        <f>T167</f>
        <v>4500.740 - NV</v>
      </c>
      <c r="AA167" s="260">
        <f>IFERROR(_xlfn.NUMBERVALUE(LEFT(T167,FIND("-",T167)-2)),"")</f>
        <v>4500.74</v>
      </c>
      <c r="AC167" s="432">
        <v>0</v>
      </c>
      <c r="AD167" s="432">
        <v>0</v>
      </c>
      <c r="AE167" s="432">
        <v>0</v>
      </c>
      <c r="AF167" s="432">
        <v>0</v>
      </c>
      <c r="AG167" s="432">
        <v>0</v>
      </c>
      <c r="AH167" s="432">
        <v>0</v>
      </c>
      <c r="AI167" s="432">
        <v>0</v>
      </c>
      <c r="AJ167" s="432">
        <v>0</v>
      </c>
      <c r="AK167" s="432">
        <v>0</v>
      </c>
      <c r="AL167" s="432">
        <v>0</v>
      </c>
      <c r="AM167" s="432">
        <v>0</v>
      </c>
      <c r="AN167" s="432">
        <v>0</v>
      </c>
      <c r="AO167" s="432">
        <v>0</v>
      </c>
      <c r="AP167" s="433">
        <f t="shared" si="61"/>
        <v>0</v>
      </c>
      <c r="AQ167" s="432">
        <v>0</v>
      </c>
      <c r="AR167" s="432">
        <v>0</v>
      </c>
      <c r="AS167" s="432">
        <v>0</v>
      </c>
      <c r="AT167" s="432">
        <v>0</v>
      </c>
      <c r="AU167" s="432">
        <v>0</v>
      </c>
      <c r="AV167" s="432">
        <v>0</v>
      </c>
      <c r="AW167" s="432">
        <v>0</v>
      </c>
      <c r="AX167" s="432">
        <v>0</v>
      </c>
      <c r="AY167" s="432">
        <v>0</v>
      </c>
      <c r="AZ167" s="432">
        <v>0</v>
      </c>
      <c r="BA167" s="432">
        <v>0</v>
      </c>
      <c r="BB167" s="432">
        <v>0</v>
      </c>
      <c r="BC167" s="432">
        <v>0</v>
      </c>
      <c r="BD167" s="433">
        <f t="shared" si="62"/>
        <v>0</v>
      </c>
      <c r="BE167" s="432">
        <v>0</v>
      </c>
      <c r="BF167" s="432">
        <v>0</v>
      </c>
      <c r="BG167" s="432">
        <v>0</v>
      </c>
      <c r="BH167" s="432">
        <v>0</v>
      </c>
      <c r="BI167" s="432">
        <v>0</v>
      </c>
      <c r="BJ167" s="432">
        <v>0</v>
      </c>
      <c r="BK167" s="432">
        <v>0</v>
      </c>
      <c r="BL167" s="432">
        <v>0</v>
      </c>
      <c r="BM167" s="432">
        <v>0</v>
      </c>
      <c r="BN167" s="432">
        <v>0</v>
      </c>
      <c r="BO167" s="432">
        <v>0</v>
      </c>
      <c r="BP167" s="432">
        <v>0</v>
      </c>
      <c r="BQ167" s="432">
        <v>0</v>
      </c>
      <c r="BR167" s="433">
        <f t="shared" si="63"/>
        <v>0</v>
      </c>
      <c r="BS167" s="432">
        <v>0</v>
      </c>
      <c r="BT167" s="432">
        <v>0</v>
      </c>
      <c r="BU167" s="432">
        <v>0</v>
      </c>
      <c r="BV167" s="432">
        <v>0</v>
      </c>
      <c r="BW167" s="432">
        <v>0</v>
      </c>
      <c r="BX167" s="432">
        <v>0</v>
      </c>
      <c r="BY167" s="432">
        <v>0</v>
      </c>
      <c r="BZ167" s="432">
        <v>0</v>
      </c>
      <c r="CA167" s="432">
        <v>0</v>
      </c>
      <c r="CB167" s="432">
        <v>0</v>
      </c>
      <c r="CC167" s="432">
        <v>0</v>
      </c>
      <c r="CD167" s="432">
        <v>0</v>
      </c>
      <c r="CE167" s="432">
        <v>0</v>
      </c>
      <c r="CF167" s="433">
        <f t="shared" si="64"/>
        <v>0</v>
      </c>
      <c r="CG167" s="432">
        <v>0</v>
      </c>
      <c r="CH167" s="432">
        <v>0</v>
      </c>
      <c r="CI167" s="432">
        <v>0</v>
      </c>
      <c r="CJ167" s="432">
        <v>0</v>
      </c>
      <c r="CK167" s="432">
        <v>0</v>
      </c>
      <c r="CL167" s="432">
        <v>0</v>
      </c>
      <c r="CM167" s="432">
        <v>0</v>
      </c>
      <c r="CN167" s="432">
        <v>0</v>
      </c>
      <c r="CO167" s="432">
        <v>0</v>
      </c>
      <c r="CP167" s="432">
        <v>0</v>
      </c>
      <c r="CQ167" s="432">
        <v>0</v>
      </c>
      <c r="CR167" s="432">
        <v>0</v>
      </c>
      <c r="CS167" s="432">
        <v>0</v>
      </c>
      <c r="CT167" s="433">
        <f t="shared" si="65"/>
        <v>0</v>
      </c>
      <c r="CU167" s="432">
        <v>0</v>
      </c>
      <c r="CV167" s="432">
        <v>0</v>
      </c>
      <c r="CW167" s="432">
        <v>0</v>
      </c>
      <c r="CX167" s="432">
        <v>0</v>
      </c>
      <c r="CY167" s="432">
        <v>0</v>
      </c>
      <c r="CZ167" s="432">
        <v>0</v>
      </c>
      <c r="DA167" s="432">
        <v>0</v>
      </c>
      <c r="DB167" s="432">
        <v>0</v>
      </c>
      <c r="DC167" s="432">
        <v>0</v>
      </c>
      <c r="DD167" s="432">
        <v>0</v>
      </c>
      <c r="DE167" s="432">
        <v>0</v>
      </c>
      <c r="DF167" s="432">
        <v>0</v>
      </c>
      <c r="DG167" s="432">
        <v>0</v>
      </c>
      <c r="DH167" s="433">
        <f t="shared" si="66"/>
        <v>0</v>
      </c>
    </row>
    <row r="168" spans="1:112" ht="12" hidden="1" customHeight="1" outlineLevel="1">
      <c r="A168" s="434"/>
      <c r="T168" s="437" t="s">
        <v>722</v>
      </c>
      <c r="X168" s="417" t="str">
        <f>T168</f>
        <v>4500.744 - NV</v>
      </c>
      <c r="AA168" s="260">
        <f>IFERROR(_xlfn.NUMBERVALUE(LEFT(T168,FIND("-",T168)-2)),"")</f>
        <v>4500.7439999999997</v>
      </c>
      <c r="AC168" s="432">
        <v>0</v>
      </c>
      <c r="AD168" s="432">
        <v>0</v>
      </c>
      <c r="AE168" s="432">
        <v>0</v>
      </c>
      <c r="AF168" s="432">
        <v>0</v>
      </c>
      <c r="AG168" s="432">
        <v>0</v>
      </c>
      <c r="AH168" s="432">
        <v>0</v>
      </c>
      <c r="AI168" s="432">
        <v>0</v>
      </c>
      <c r="AJ168" s="432">
        <v>0</v>
      </c>
      <c r="AK168" s="432">
        <v>0</v>
      </c>
      <c r="AL168" s="432">
        <v>0</v>
      </c>
      <c r="AM168" s="432">
        <v>0</v>
      </c>
      <c r="AN168" s="432">
        <v>0</v>
      </c>
      <c r="AO168" s="432">
        <v>0</v>
      </c>
      <c r="AP168" s="433">
        <f t="shared" si="61"/>
        <v>0</v>
      </c>
      <c r="AQ168" s="432">
        <v>0</v>
      </c>
      <c r="AR168" s="432">
        <v>0</v>
      </c>
      <c r="AS168" s="432">
        <v>0</v>
      </c>
      <c r="AT168" s="432">
        <v>0</v>
      </c>
      <c r="AU168" s="432">
        <v>0</v>
      </c>
      <c r="AV168" s="432">
        <v>0</v>
      </c>
      <c r="AW168" s="432">
        <v>0</v>
      </c>
      <c r="AX168" s="432">
        <v>0</v>
      </c>
      <c r="AY168" s="432">
        <v>0</v>
      </c>
      <c r="AZ168" s="432">
        <v>0</v>
      </c>
      <c r="BA168" s="432">
        <v>0</v>
      </c>
      <c r="BB168" s="432">
        <v>0</v>
      </c>
      <c r="BC168" s="432">
        <v>0</v>
      </c>
      <c r="BD168" s="433">
        <f t="shared" si="62"/>
        <v>0</v>
      </c>
      <c r="BE168" s="432">
        <v>0</v>
      </c>
      <c r="BF168" s="432">
        <v>0</v>
      </c>
      <c r="BG168" s="432">
        <v>0</v>
      </c>
      <c r="BH168" s="432">
        <v>0</v>
      </c>
      <c r="BI168" s="432">
        <v>0</v>
      </c>
      <c r="BJ168" s="432">
        <v>0</v>
      </c>
      <c r="BK168" s="432">
        <v>0</v>
      </c>
      <c r="BL168" s="432">
        <v>0</v>
      </c>
      <c r="BM168" s="432">
        <v>0</v>
      </c>
      <c r="BN168" s="432">
        <v>0</v>
      </c>
      <c r="BO168" s="432">
        <v>0</v>
      </c>
      <c r="BP168" s="432">
        <v>0</v>
      </c>
      <c r="BQ168" s="432">
        <v>0</v>
      </c>
      <c r="BR168" s="433">
        <f t="shared" si="63"/>
        <v>0</v>
      </c>
      <c r="BS168" s="432">
        <v>0</v>
      </c>
      <c r="BT168" s="432">
        <v>0</v>
      </c>
      <c r="BU168" s="432">
        <v>0</v>
      </c>
      <c r="BV168" s="432">
        <v>0</v>
      </c>
      <c r="BW168" s="432">
        <v>0</v>
      </c>
      <c r="BX168" s="432">
        <v>0</v>
      </c>
      <c r="BY168" s="432">
        <v>0</v>
      </c>
      <c r="BZ168" s="432">
        <v>0</v>
      </c>
      <c r="CA168" s="432">
        <v>0</v>
      </c>
      <c r="CB168" s="432">
        <v>0</v>
      </c>
      <c r="CC168" s="432">
        <v>0</v>
      </c>
      <c r="CD168" s="432">
        <v>0</v>
      </c>
      <c r="CE168" s="432">
        <v>0</v>
      </c>
      <c r="CF168" s="433">
        <f t="shared" si="64"/>
        <v>0</v>
      </c>
      <c r="CG168" s="432">
        <v>0</v>
      </c>
      <c r="CH168" s="432">
        <v>0</v>
      </c>
      <c r="CI168" s="432">
        <v>0</v>
      </c>
      <c r="CJ168" s="432">
        <v>0</v>
      </c>
      <c r="CK168" s="432">
        <v>0</v>
      </c>
      <c r="CL168" s="432">
        <v>0</v>
      </c>
      <c r="CM168" s="432">
        <v>0</v>
      </c>
      <c r="CN168" s="432">
        <v>0</v>
      </c>
      <c r="CO168" s="432">
        <v>0</v>
      </c>
      <c r="CP168" s="432">
        <v>0</v>
      </c>
      <c r="CQ168" s="432">
        <v>0</v>
      </c>
      <c r="CR168" s="432">
        <v>0</v>
      </c>
      <c r="CS168" s="432">
        <v>0</v>
      </c>
      <c r="CT168" s="433">
        <f t="shared" si="65"/>
        <v>0</v>
      </c>
      <c r="CU168" s="432">
        <v>0</v>
      </c>
      <c r="CV168" s="432">
        <v>0</v>
      </c>
      <c r="CW168" s="432">
        <v>0</v>
      </c>
      <c r="CX168" s="432">
        <v>0</v>
      </c>
      <c r="CY168" s="432">
        <v>0</v>
      </c>
      <c r="CZ168" s="432">
        <v>0</v>
      </c>
      <c r="DA168" s="432">
        <v>0</v>
      </c>
      <c r="DB168" s="432">
        <v>0</v>
      </c>
      <c r="DC168" s="432">
        <v>0</v>
      </c>
      <c r="DD168" s="432">
        <v>0</v>
      </c>
      <c r="DE168" s="432">
        <v>0</v>
      </c>
      <c r="DF168" s="432">
        <v>0</v>
      </c>
      <c r="DG168" s="432">
        <v>0</v>
      </c>
      <c r="DH168" s="433">
        <f t="shared" si="66"/>
        <v>0</v>
      </c>
    </row>
    <row r="169" spans="1:112" ht="12" hidden="1" customHeight="1" outlineLevel="1">
      <c r="A169" s="434"/>
      <c r="T169" s="437" t="s">
        <v>723</v>
      </c>
      <c r="X169" s="417" t="str">
        <f>T169</f>
        <v>4500.745 - NV</v>
      </c>
      <c r="AA169" s="260">
        <f>IFERROR(_xlfn.NUMBERVALUE(LEFT(T169,FIND("-",T169)-2)),"")</f>
        <v>4500.7449999999999</v>
      </c>
      <c r="AC169" s="432">
        <v>0</v>
      </c>
      <c r="AD169" s="432">
        <v>0</v>
      </c>
      <c r="AE169" s="432">
        <v>0</v>
      </c>
      <c r="AF169" s="432">
        <v>0</v>
      </c>
      <c r="AG169" s="432">
        <v>0</v>
      </c>
      <c r="AH169" s="432">
        <v>0</v>
      </c>
      <c r="AI169" s="432">
        <v>0</v>
      </c>
      <c r="AJ169" s="432">
        <v>0</v>
      </c>
      <c r="AK169" s="432">
        <v>0</v>
      </c>
      <c r="AL169" s="432">
        <v>0</v>
      </c>
      <c r="AM169" s="432">
        <v>0</v>
      </c>
      <c r="AN169" s="432">
        <v>0</v>
      </c>
      <c r="AO169" s="432">
        <v>0</v>
      </c>
      <c r="AP169" s="433">
        <f t="shared" si="61"/>
        <v>0</v>
      </c>
      <c r="AQ169" s="432">
        <v>0</v>
      </c>
      <c r="AR169" s="432">
        <v>0</v>
      </c>
      <c r="AS169" s="432">
        <v>0</v>
      </c>
      <c r="AT169" s="432">
        <v>0</v>
      </c>
      <c r="AU169" s="432">
        <v>0</v>
      </c>
      <c r="AV169" s="432">
        <v>0</v>
      </c>
      <c r="AW169" s="432">
        <v>0</v>
      </c>
      <c r="AX169" s="432">
        <v>0</v>
      </c>
      <c r="AY169" s="432">
        <v>0</v>
      </c>
      <c r="AZ169" s="432">
        <v>0</v>
      </c>
      <c r="BA169" s="432">
        <v>0</v>
      </c>
      <c r="BB169" s="432">
        <v>0</v>
      </c>
      <c r="BC169" s="432">
        <v>0</v>
      </c>
      <c r="BD169" s="433">
        <f t="shared" si="62"/>
        <v>0</v>
      </c>
      <c r="BE169" s="432">
        <v>0</v>
      </c>
      <c r="BF169" s="432">
        <v>0</v>
      </c>
      <c r="BG169" s="432">
        <v>0</v>
      </c>
      <c r="BH169" s="432">
        <v>0</v>
      </c>
      <c r="BI169" s="432">
        <v>0</v>
      </c>
      <c r="BJ169" s="432">
        <v>0</v>
      </c>
      <c r="BK169" s="432">
        <v>0</v>
      </c>
      <c r="BL169" s="432">
        <v>0</v>
      </c>
      <c r="BM169" s="432">
        <v>0</v>
      </c>
      <c r="BN169" s="432">
        <v>0</v>
      </c>
      <c r="BO169" s="432">
        <v>0</v>
      </c>
      <c r="BP169" s="432">
        <v>0</v>
      </c>
      <c r="BQ169" s="432">
        <v>0</v>
      </c>
      <c r="BR169" s="433">
        <f t="shared" si="63"/>
        <v>0</v>
      </c>
      <c r="BS169" s="432">
        <v>0</v>
      </c>
      <c r="BT169" s="432">
        <v>0</v>
      </c>
      <c r="BU169" s="432">
        <v>0</v>
      </c>
      <c r="BV169" s="432">
        <v>0</v>
      </c>
      <c r="BW169" s="432">
        <v>0</v>
      </c>
      <c r="BX169" s="432">
        <v>0</v>
      </c>
      <c r="BY169" s="432">
        <v>0</v>
      </c>
      <c r="BZ169" s="432">
        <v>0</v>
      </c>
      <c r="CA169" s="432">
        <v>0</v>
      </c>
      <c r="CB169" s="432">
        <v>0</v>
      </c>
      <c r="CC169" s="432">
        <v>0</v>
      </c>
      <c r="CD169" s="432">
        <v>0</v>
      </c>
      <c r="CE169" s="432">
        <v>0</v>
      </c>
      <c r="CF169" s="433">
        <f t="shared" si="64"/>
        <v>0</v>
      </c>
      <c r="CG169" s="432">
        <v>0</v>
      </c>
      <c r="CH169" s="432">
        <v>0</v>
      </c>
      <c r="CI169" s="432">
        <v>0</v>
      </c>
      <c r="CJ169" s="432">
        <v>0</v>
      </c>
      <c r="CK169" s="432">
        <v>0</v>
      </c>
      <c r="CL169" s="432">
        <v>0</v>
      </c>
      <c r="CM169" s="432">
        <v>0</v>
      </c>
      <c r="CN169" s="432">
        <v>0</v>
      </c>
      <c r="CO169" s="432">
        <v>0</v>
      </c>
      <c r="CP169" s="432">
        <v>0</v>
      </c>
      <c r="CQ169" s="432">
        <v>0</v>
      </c>
      <c r="CR169" s="432">
        <v>0</v>
      </c>
      <c r="CS169" s="432">
        <v>0</v>
      </c>
      <c r="CT169" s="433">
        <f t="shared" si="65"/>
        <v>0</v>
      </c>
      <c r="CU169" s="432">
        <v>0</v>
      </c>
      <c r="CV169" s="432">
        <v>0</v>
      </c>
      <c r="CW169" s="432">
        <v>0</v>
      </c>
      <c r="CX169" s="432">
        <v>0</v>
      </c>
      <c r="CY169" s="432">
        <v>0</v>
      </c>
      <c r="CZ169" s="432">
        <v>0</v>
      </c>
      <c r="DA169" s="432">
        <v>0</v>
      </c>
      <c r="DB169" s="432">
        <v>0</v>
      </c>
      <c r="DC169" s="432">
        <v>0</v>
      </c>
      <c r="DD169" s="432">
        <v>0</v>
      </c>
      <c r="DE169" s="432">
        <v>0</v>
      </c>
      <c r="DF169" s="432">
        <v>0</v>
      </c>
      <c r="DG169" s="432">
        <v>0</v>
      </c>
      <c r="DH169" s="433">
        <f t="shared" si="66"/>
        <v>0</v>
      </c>
    </row>
    <row r="170" spans="1:112" ht="12" hidden="1" customHeight="1" outlineLevel="1">
      <c r="A170" s="434"/>
      <c r="T170" s="437" t="s">
        <v>724</v>
      </c>
      <c r="X170" s="417" t="str">
        <f>T170</f>
        <v>4500.746 - NV</v>
      </c>
      <c r="AA170" s="260">
        <f>IFERROR(_xlfn.NUMBERVALUE(LEFT(T170,FIND("-",T170)-2)),"")</f>
        <v>4500.7460000000001</v>
      </c>
      <c r="AC170" s="432">
        <v>0</v>
      </c>
      <c r="AD170" s="432">
        <v>0</v>
      </c>
      <c r="AE170" s="432">
        <v>0</v>
      </c>
      <c r="AF170" s="432">
        <v>0</v>
      </c>
      <c r="AG170" s="432">
        <v>0</v>
      </c>
      <c r="AH170" s="432">
        <v>0</v>
      </c>
      <c r="AI170" s="432">
        <v>0</v>
      </c>
      <c r="AJ170" s="432">
        <v>0</v>
      </c>
      <c r="AK170" s="432">
        <v>0</v>
      </c>
      <c r="AL170" s="432">
        <v>0</v>
      </c>
      <c r="AM170" s="432">
        <v>0</v>
      </c>
      <c r="AN170" s="432">
        <v>0</v>
      </c>
      <c r="AO170" s="432">
        <v>0</v>
      </c>
      <c r="AP170" s="433">
        <f t="shared" si="61"/>
        <v>0</v>
      </c>
      <c r="AQ170" s="432">
        <v>0</v>
      </c>
      <c r="AR170" s="432">
        <v>0</v>
      </c>
      <c r="AS170" s="432">
        <v>0</v>
      </c>
      <c r="AT170" s="432">
        <v>0</v>
      </c>
      <c r="AU170" s="432">
        <v>0</v>
      </c>
      <c r="AV170" s="432">
        <v>0</v>
      </c>
      <c r="AW170" s="432">
        <v>0</v>
      </c>
      <c r="AX170" s="432">
        <v>0</v>
      </c>
      <c r="AY170" s="432">
        <v>0</v>
      </c>
      <c r="AZ170" s="432">
        <v>0</v>
      </c>
      <c r="BA170" s="432">
        <v>0</v>
      </c>
      <c r="BB170" s="432">
        <v>0</v>
      </c>
      <c r="BC170" s="432">
        <v>0</v>
      </c>
      <c r="BD170" s="433">
        <f t="shared" si="62"/>
        <v>0</v>
      </c>
      <c r="BE170" s="432">
        <v>0</v>
      </c>
      <c r="BF170" s="432">
        <v>0</v>
      </c>
      <c r="BG170" s="432">
        <v>0</v>
      </c>
      <c r="BH170" s="432">
        <v>0</v>
      </c>
      <c r="BI170" s="432">
        <v>0</v>
      </c>
      <c r="BJ170" s="432">
        <v>0</v>
      </c>
      <c r="BK170" s="432">
        <v>0</v>
      </c>
      <c r="BL170" s="432">
        <v>0</v>
      </c>
      <c r="BM170" s="432">
        <v>0</v>
      </c>
      <c r="BN170" s="432">
        <v>0</v>
      </c>
      <c r="BO170" s="432">
        <v>0</v>
      </c>
      <c r="BP170" s="432">
        <v>0</v>
      </c>
      <c r="BQ170" s="432">
        <v>0</v>
      </c>
      <c r="BR170" s="433">
        <f t="shared" si="63"/>
        <v>0</v>
      </c>
      <c r="BS170" s="432">
        <v>0</v>
      </c>
      <c r="BT170" s="432">
        <v>0</v>
      </c>
      <c r="BU170" s="432">
        <v>0</v>
      </c>
      <c r="BV170" s="432">
        <v>0</v>
      </c>
      <c r="BW170" s="432">
        <v>0</v>
      </c>
      <c r="BX170" s="432">
        <v>0</v>
      </c>
      <c r="BY170" s="432">
        <v>0</v>
      </c>
      <c r="BZ170" s="432">
        <v>0</v>
      </c>
      <c r="CA170" s="432">
        <v>0</v>
      </c>
      <c r="CB170" s="432">
        <v>0</v>
      </c>
      <c r="CC170" s="432">
        <v>0</v>
      </c>
      <c r="CD170" s="432">
        <v>0</v>
      </c>
      <c r="CE170" s="432">
        <v>0</v>
      </c>
      <c r="CF170" s="433">
        <f t="shared" si="64"/>
        <v>0</v>
      </c>
      <c r="CG170" s="432">
        <v>0</v>
      </c>
      <c r="CH170" s="432">
        <v>0</v>
      </c>
      <c r="CI170" s="432">
        <v>0</v>
      </c>
      <c r="CJ170" s="432">
        <v>0</v>
      </c>
      <c r="CK170" s="432">
        <v>0</v>
      </c>
      <c r="CL170" s="432">
        <v>0</v>
      </c>
      <c r="CM170" s="432">
        <v>0</v>
      </c>
      <c r="CN170" s="432">
        <v>0</v>
      </c>
      <c r="CO170" s="432">
        <v>0</v>
      </c>
      <c r="CP170" s="432">
        <v>0</v>
      </c>
      <c r="CQ170" s="432">
        <v>0</v>
      </c>
      <c r="CR170" s="432">
        <v>0</v>
      </c>
      <c r="CS170" s="432">
        <v>0</v>
      </c>
      <c r="CT170" s="433">
        <f t="shared" si="65"/>
        <v>0</v>
      </c>
      <c r="CU170" s="432">
        <v>0</v>
      </c>
      <c r="CV170" s="432">
        <v>0</v>
      </c>
      <c r="CW170" s="432">
        <v>0</v>
      </c>
      <c r="CX170" s="432">
        <v>0</v>
      </c>
      <c r="CY170" s="432">
        <v>0</v>
      </c>
      <c r="CZ170" s="432">
        <v>0</v>
      </c>
      <c r="DA170" s="432">
        <v>0</v>
      </c>
      <c r="DB170" s="432">
        <v>0</v>
      </c>
      <c r="DC170" s="432">
        <v>0</v>
      </c>
      <c r="DD170" s="432">
        <v>0</v>
      </c>
      <c r="DE170" s="432">
        <v>0</v>
      </c>
      <c r="DF170" s="432">
        <v>0</v>
      </c>
      <c r="DG170" s="432">
        <v>0</v>
      </c>
      <c r="DH170" s="433">
        <f t="shared" si="66"/>
        <v>0</v>
      </c>
    </row>
    <row r="171" spans="1:112" ht="12" hidden="1" customHeight="1" outlineLevel="1">
      <c r="A171" s="434"/>
      <c r="T171" s="437" t="s">
        <v>725</v>
      </c>
      <c r="X171" s="417" t="str">
        <f t="shared" si="67"/>
        <v>4500.802 - NV</v>
      </c>
      <c r="AA171" s="260">
        <f t="shared" si="68"/>
        <v>4500.8019999999997</v>
      </c>
      <c r="AB171" s="1" t="s">
        <v>199</v>
      </c>
      <c r="AC171" s="432">
        <v>0</v>
      </c>
      <c r="AD171" s="432">
        <v>0</v>
      </c>
      <c r="AE171" s="432">
        <v>0</v>
      </c>
      <c r="AF171" s="432">
        <v>0</v>
      </c>
      <c r="AG171" s="432">
        <v>0</v>
      </c>
      <c r="AH171" s="432">
        <v>0</v>
      </c>
      <c r="AI171" s="432">
        <v>0</v>
      </c>
      <c r="AJ171" s="432">
        <v>0</v>
      </c>
      <c r="AK171" s="432">
        <v>0</v>
      </c>
      <c r="AL171" s="432">
        <v>0</v>
      </c>
      <c r="AM171" s="432">
        <v>0</v>
      </c>
      <c r="AN171" s="432">
        <v>0</v>
      </c>
      <c r="AO171" s="432">
        <v>0</v>
      </c>
      <c r="AP171" s="433">
        <f t="shared" si="61"/>
        <v>0</v>
      </c>
      <c r="AQ171" s="432">
        <v>0</v>
      </c>
      <c r="AR171" s="432">
        <v>0</v>
      </c>
      <c r="AS171" s="432">
        <v>0</v>
      </c>
      <c r="AT171" s="432">
        <v>0</v>
      </c>
      <c r="AU171" s="432">
        <v>8593.2000000000007</v>
      </c>
      <c r="AV171" s="432">
        <v>8593.2000000000007</v>
      </c>
      <c r="AW171" s="432">
        <v>8593.2000000000007</v>
      </c>
      <c r="AX171" s="432">
        <v>8593.2000000000007</v>
      </c>
      <c r="AY171" s="432">
        <v>8593.2000000000007</v>
      </c>
      <c r="AZ171" s="432">
        <v>8593.2000000000007</v>
      </c>
      <c r="BA171" s="432">
        <v>8593.2000000000007</v>
      </c>
      <c r="BB171" s="432">
        <v>8593.2000000000007</v>
      </c>
      <c r="BC171" s="432">
        <v>85932</v>
      </c>
      <c r="BD171" s="433">
        <f t="shared" si="62"/>
        <v>17186.400000000009</v>
      </c>
      <c r="BE171" s="432">
        <v>0</v>
      </c>
      <c r="BF171" s="432">
        <v>0</v>
      </c>
      <c r="BG171" s="432">
        <v>0</v>
      </c>
      <c r="BH171" s="432">
        <v>0</v>
      </c>
      <c r="BI171" s="432">
        <v>12889.8</v>
      </c>
      <c r="BJ171" s="432">
        <v>12889.8</v>
      </c>
      <c r="BK171" s="432">
        <v>12889.8</v>
      </c>
      <c r="BL171" s="432">
        <v>12889.8</v>
      </c>
      <c r="BM171" s="432">
        <v>12889.8</v>
      </c>
      <c r="BN171" s="432">
        <v>12889.8</v>
      </c>
      <c r="BO171" s="432">
        <v>12889.8</v>
      </c>
      <c r="BP171" s="432">
        <v>12889.8</v>
      </c>
      <c r="BQ171" s="432">
        <v>128898</v>
      </c>
      <c r="BR171" s="433">
        <f t="shared" si="63"/>
        <v>25779.599999999991</v>
      </c>
      <c r="BS171" s="432">
        <v>0</v>
      </c>
      <c r="BT171" s="432">
        <v>0</v>
      </c>
      <c r="BU171" s="432">
        <v>0</v>
      </c>
      <c r="BV171" s="432">
        <v>0</v>
      </c>
      <c r="BW171" s="432">
        <v>17186.400000000001</v>
      </c>
      <c r="BX171" s="432">
        <v>17186.400000000001</v>
      </c>
      <c r="BY171" s="432">
        <v>17186.400000000001</v>
      </c>
      <c r="BZ171" s="432">
        <v>17186.400000000001</v>
      </c>
      <c r="CA171" s="432">
        <v>17186.400000000001</v>
      </c>
      <c r="CB171" s="432">
        <v>17186.400000000001</v>
      </c>
      <c r="CC171" s="432">
        <v>17186.400000000001</v>
      </c>
      <c r="CD171" s="432">
        <v>17186.400000000001</v>
      </c>
      <c r="CE171" s="432">
        <v>171864</v>
      </c>
      <c r="CF171" s="433">
        <f t="shared" si="64"/>
        <v>34372.800000000017</v>
      </c>
      <c r="CG171" s="432">
        <v>0</v>
      </c>
      <c r="CH171" s="432">
        <v>0</v>
      </c>
      <c r="CI171" s="432">
        <v>0</v>
      </c>
      <c r="CJ171" s="432">
        <v>0</v>
      </c>
      <c r="CK171" s="432">
        <v>21483</v>
      </c>
      <c r="CL171" s="432">
        <v>21483</v>
      </c>
      <c r="CM171" s="432">
        <v>21483</v>
      </c>
      <c r="CN171" s="432">
        <v>21483</v>
      </c>
      <c r="CO171" s="432">
        <v>21483</v>
      </c>
      <c r="CP171" s="432">
        <v>21483</v>
      </c>
      <c r="CQ171" s="432">
        <v>21483</v>
      </c>
      <c r="CR171" s="432">
        <v>21483</v>
      </c>
      <c r="CS171" s="432">
        <v>214830</v>
      </c>
      <c r="CT171" s="433">
        <f t="shared" si="65"/>
        <v>42966</v>
      </c>
      <c r="CU171" s="432">
        <v>0</v>
      </c>
      <c r="CV171" s="432">
        <v>0</v>
      </c>
      <c r="CW171" s="432">
        <v>0</v>
      </c>
      <c r="CX171" s="432">
        <v>0</v>
      </c>
      <c r="CY171" s="432">
        <v>25779.599999999999</v>
      </c>
      <c r="CZ171" s="432">
        <v>25779.599999999999</v>
      </c>
      <c r="DA171" s="432">
        <v>25779.599999999999</v>
      </c>
      <c r="DB171" s="432">
        <v>25779.599999999999</v>
      </c>
      <c r="DC171" s="432">
        <v>25779.599999999999</v>
      </c>
      <c r="DD171" s="432">
        <v>25779.599999999999</v>
      </c>
      <c r="DE171" s="432">
        <v>25779.599999999999</v>
      </c>
      <c r="DF171" s="432">
        <v>25779.599999999999</v>
      </c>
      <c r="DG171" s="432">
        <v>257796</v>
      </c>
      <c r="DH171" s="433">
        <f t="shared" si="66"/>
        <v>51559.199999999983</v>
      </c>
    </row>
    <row r="172" spans="1:112" ht="12" hidden="1" customHeight="1" outlineLevel="1">
      <c r="A172" s="434"/>
      <c r="T172" s="437" t="s">
        <v>726</v>
      </c>
      <c r="X172" s="417" t="str">
        <f>T172</f>
        <v>4500.808 - NV</v>
      </c>
      <c r="AA172" s="260">
        <f>IFERROR(_xlfn.NUMBERVALUE(LEFT(T172,FIND("-",T172)-2)),"")</f>
        <v>4500.808</v>
      </c>
      <c r="AB172" s="1" t="s">
        <v>200</v>
      </c>
      <c r="AC172" s="432">
        <v>0</v>
      </c>
      <c r="AD172" s="432">
        <v>0</v>
      </c>
      <c r="AE172" s="432">
        <v>0</v>
      </c>
      <c r="AF172" s="432">
        <v>0</v>
      </c>
      <c r="AG172" s="432">
        <v>0</v>
      </c>
      <c r="AH172" s="432">
        <v>0</v>
      </c>
      <c r="AI172" s="432">
        <v>0</v>
      </c>
      <c r="AJ172" s="432">
        <v>0</v>
      </c>
      <c r="AK172" s="432">
        <v>0</v>
      </c>
      <c r="AL172" s="432">
        <v>0</v>
      </c>
      <c r="AM172" s="432">
        <v>0</v>
      </c>
      <c r="AN172" s="432">
        <v>0</v>
      </c>
      <c r="AO172" s="432">
        <v>0</v>
      </c>
      <c r="AP172" s="433">
        <f t="shared" si="61"/>
        <v>0</v>
      </c>
      <c r="AQ172" s="432">
        <v>0</v>
      </c>
      <c r="AR172" s="432">
        <v>0</v>
      </c>
      <c r="AS172" s="432">
        <v>0</v>
      </c>
      <c r="AT172" s="432">
        <v>0</v>
      </c>
      <c r="AU172" s="432">
        <v>0</v>
      </c>
      <c r="AV172" s="432">
        <v>0</v>
      </c>
      <c r="AW172" s="432">
        <v>0</v>
      </c>
      <c r="AX172" s="432">
        <v>0</v>
      </c>
      <c r="AY172" s="432">
        <v>0</v>
      </c>
      <c r="AZ172" s="432">
        <v>0</v>
      </c>
      <c r="BA172" s="432">
        <v>0</v>
      </c>
      <c r="BB172" s="432">
        <v>0</v>
      </c>
      <c r="BC172" s="432">
        <v>0</v>
      </c>
      <c r="BD172" s="433">
        <f t="shared" si="62"/>
        <v>0</v>
      </c>
      <c r="BE172" s="432">
        <v>0</v>
      </c>
      <c r="BF172" s="432">
        <v>0</v>
      </c>
      <c r="BG172" s="432">
        <v>0</v>
      </c>
      <c r="BH172" s="432">
        <v>0</v>
      </c>
      <c r="BI172" s="432">
        <v>0</v>
      </c>
      <c r="BJ172" s="432">
        <v>0</v>
      </c>
      <c r="BK172" s="432">
        <v>0</v>
      </c>
      <c r="BL172" s="432">
        <v>0</v>
      </c>
      <c r="BM172" s="432">
        <v>0</v>
      </c>
      <c r="BN172" s="432">
        <v>0</v>
      </c>
      <c r="BO172" s="432">
        <v>0</v>
      </c>
      <c r="BP172" s="432">
        <v>0</v>
      </c>
      <c r="BQ172" s="432">
        <v>0</v>
      </c>
      <c r="BR172" s="433">
        <f t="shared" si="63"/>
        <v>0</v>
      </c>
      <c r="BS172" s="432">
        <v>0</v>
      </c>
      <c r="BT172" s="432">
        <v>0</v>
      </c>
      <c r="BU172" s="432">
        <v>0</v>
      </c>
      <c r="BV172" s="432">
        <v>0</v>
      </c>
      <c r="BW172" s="432">
        <v>0</v>
      </c>
      <c r="BX172" s="432">
        <v>0</v>
      </c>
      <c r="BY172" s="432">
        <v>0</v>
      </c>
      <c r="BZ172" s="432">
        <v>0</v>
      </c>
      <c r="CA172" s="432">
        <v>0</v>
      </c>
      <c r="CB172" s="432">
        <v>0</v>
      </c>
      <c r="CC172" s="432">
        <v>0</v>
      </c>
      <c r="CD172" s="432">
        <v>0</v>
      </c>
      <c r="CE172" s="432">
        <v>0</v>
      </c>
      <c r="CF172" s="433">
        <f t="shared" si="64"/>
        <v>0</v>
      </c>
      <c r="CG172" s="432">
        <v>0</v>
      </c>
      <c r="CH172" s="432">
        <v>0</v>
      </c>
      <c r="CI172" s="432">
        <v>0</v>
      </c>
      <c r="CJ172" s="432">
        <v>0</v>
      </c>
      <c r="CK172" s="432">
        <v>0</v>
      </c>
      <c r="CL172" s="432">
        <v>0</v>
      </c>
      <c r="CM172" s="432">
        <v>0</v>
      </c>
      <c r="CN172" s="432">
        <v>0</v>
      </c>
      <c r="CO172" s="432">
        <v>0</v>
      </c>
      <c r="CP172" s="432">
        <v>0</v>
      </c>
      <c r="CQ172" s="432">
        <v>0</v>
      </c>
      <c r="CR172" s="432">
        <v>0</v>
      </c>
      <c r="CS172" s="432">
        <v>0</v>
      </c>
      <c r="CT172" s="433">
        <f t="shared" si="65"/>
        <v>0</v>
      </c>
      <c r="CU172" s="432">
        <v>0</v>
      </c>
      <c r="CV172" s="432">
        <v>0</v>
      </c>
      <c r="CW172" s="432">
        <v>0</v>
      </c>
      <c r="CX172" s="432">
        <v>0</v>
      </c>
      <c r="CY172" s="432">
        <v>0</v>
      </c>
      <c r="CZ172" s="432">
        <v>0</v>
      </c>
      <c r="DA172" s="432">
        <v>0</v>
      </c>
      <c r="DB172" s="432">
        <v>0</v>
      </c>
      <c r="DC172" s="432">
        <v>0</v>
      </c>
      <c r="DD172" s="432">
        <v>0</v>
      </c>
      <c r="DE172" s="432">
        <v>0</v>
      </c>
      <c r="DF172" s="432">
        <v>0</v>
      </c>
      <c r="DG172" s="432">
        <v>0</v>
      </c>
      <c r="DH172" s="433">
        <f t="shared" si="66"/>
        <v>0</v>
      </c>
    </row>
    <row r="173" spans="1:112" ht="12" hidden="1" customHeight="1" outlineLevel="1">
      <c r="A173" s="434"/>
      <c r="T173" s="437" t="s">
        <v>727</v>
      </c>
      <c r="X173" s="417" t="str">
        <f>T173</f>
        <v>4500.811 - NV</v>
      </c>
      <c r="AA173" s="260">
        <f>IFERROR(_xlfn.NUMBERVALUE(LEFT(T173,FIND("-",T173)-2)),"")</f>
        <v>4500.8109999999997</v>
      </c>
      <c r="AB173" s="1" t="s">
        <v>201</v>
      </c>
      <c r="AC173" s="432">
        <v>0</v>
      </c>
      <c r="AD173" s="432">
        <v>0</v>
      </c>
      <c r="AE173" s="432">
        <v>0</v>
      </c>
      <c r="AF173" s="432">
        <v>0</v>
      </c>
      <c r="AG173" s="432">
        <v>0</v>
      </c>
      <c r="AH173" s="432">
        <v>0</v>
      </c>
      <c r="AI173" s="432">
        <v>0</v>
      </c>
      <c r="AJ173" s="432">
        <v>0</v>
      </c>
      <c r="AK173" s="432">
        <v>0</v>
      </c>
      <c r="AL173" s="432">
        <v>0</v>
      </c>
      <c r="AM173" s="432">
        <v>0</v>
      </c>
      <c r="AN173" s="432">
        <v>0</v>
      </c>
      <c r="AO173" s="432">
        <v>0</v>
      </c>
      <c r="AP173" s="433">
        <f t="shared" si="61"/>
        <v>0</v>
      </c>
      <c r="AQ173" s="432">
        <v>0</v>
      </c>
      <c r="AR173" s="432">
        <v>0</v>
      </c>
      <c r="AS173" s="432">
        <v>0</v>
      </c>
      <c r="AT173" s="432">
        <v>0</v>
      </c>
      <c r="AU173" s="432">
        <v>0</v>
      </c>
      <c r="AV173" s="432">
        <v>0</v>
      </c>
      <c r="AW173" s="432">
        <v>0</v>
      </c>
      <c r="AX173" s="432">
        <v>0</v>
      </c>
      <c r="AY173" s="432">
        <v>0</v>
      </c>
      <c r="AZ173" s="432">
        <v>0</v>
      </c>
      <c r="BA173" s="432">
        <v>0</v>
      </c>
      <c r="BB173" s="432">
        <v>0</v>
      </c>
      <c r="BC173" s="432">
        <v>0</v>
      </c>
      <c r="BD173" s="433">
        <f t="shared" si="62"/>
        <v>0</v>
      </c>
      <c r="BE173" s="432">
        <v>0</v>
      </c>
      <c r="BF173" s="432">
        <v>0</v>
      </c>
      <c r="BG173" s="432">
        <v>0</v>
      </c>
      <c r="BH173" s="432">
        <v>0</v>
      </c>
      <c r="BI173" s="432">
        <v>0</v>
      </c>
      <c r="BJ173" s="432">
        <v>0</v>
      </c>
      <c r="BK173" s="432">
        <v>0</v>
      </c>
      <c r="BL173" s="432">
        <v>0</v>
      </c>
      <c r="BM173" s="432">
        <v>0</v>
      </c>
      <c r="BN173" s="432">
        <v>0</v>
      </c>
      <c r="BO173" s="432">
        <v>0</v>
      </c>
      <c r="BP173" s="432">
        <v>0</v>
      </c>
      <c r="BQ173" s="432">
        <v>0</v>
      </c>
      <c r="BR173" s="433">
        <f t="shared" si="63"/>
        <v>0</v>
      </c>
      <c r="BS173" s="432">
        <v>0</v>
      </c>
      <c r="BT173" s="432">
        <v>0</v>
      </c>
      <c r="BU173" s="432">
        <v>0</v>
      </c>
      <c r="BV173" s="432">
        <v>0</v>
      </c>
      <c r="BW173" s="432">
        <v>0</v>
      </c>
      <c r="BX173" s="432">
        <v>0</v>
      </c>
      <c r="BY173" s="432">
        <v>0</v>
      </c>
      <c r="BZ173" s="432">
        <v>0</v>
      </c>
      <c r="CA173" s="432">
        <v>0</v>
      </c>
      <c r="CB173" s="432">
        <v>0</v>
      </c>
      <c r="CC173" s="432">
        <v>0</v>
      </c>
      <c r="CD173" s="432">
        <v>0</v>
      </c>
      <c r="CE173" s="432">
        <v>0</v>
      </c>
      <c r="CF173" s="433">
        <f t="shared" si="64"/>
        <v>0</v>
      </c>
      <c r="CG173" s="432">
        <v>0</v>
      </c>
      <c r="CH173" s="432">
        <v>0</v>
      </c>
      <c r="CI173" s="432">
        <v>0</v>
      </c>
      <c r="CJ173" s="432">
        <v>0</v>
      </c>
      <c r="CK173" s="432">
        <v>0</v>
      </c>
      <c r="CL173" s="432">
        <v>0</v>
      </c>
      <c r="CM173" s="432">
        <v>0</v>
      </c>
      <c r="CN173" s="432">
        <v>0</v>
      </c>
      <c r="CO173" s="432">
        <v>0</v>
      </c>
      <c r="CP173" s="432">
        <v>0</v>
      </c>
      <c r="CQ173" s="432">
        <v>0</v>
      </c>
      <c r="CR173" s="432">
        <v>0</v>
      </c>
      <c r="CS173" s="432">
        <v>0</v>
      </c>
      <c r="CT173" s="433">
        <f t="shared" si="65"/>
        <v>0</v>
      </c>
      <c r="CU173" s="432">
        <v>0</v>
      </c>
      <c r="CV173" s="432">
        <v>0</v>
      </c>
      <c r="CW173" s="432">
        <v>0</v>
      </c>
      <c r="CX173" s="432">
        <v>0</v>
      </c>
      <c r="CY173" s="432">
        <v>0</v>
      </c>
      <c r="CZ173" s="432">
        <v>0</v>
      </c>
      <c r="DA173" s="432">
        <v>0</v>
      </c>
      <c r="DB173" s="432">
        <v>0</v>
      </c>
      <c r="DC173" s="432">
        <v>0</v>
      </c>
      <c r="DD173" s="432">
        <v>0</v>
      </c>
      <c r="DE173" s="432">
        <v>0</v>
      </c>
      <c r="DF173" s="432">
        <v>0</v>
      </c>
      <c r="DG173" s="432">
        <v>0</v>
      </c>
      <c r="DH173" s="433">
        <f t="shared" si="66"/>
        <v>0</v>
      </c>
    </row>
    <row r="174" spans="1:112" ht="12" hidden="1" customHeight="1" outlineLevel="1">
      <c r="A174" s="434"/>
      <c r="T174" s="437" t="s">
        <v>728</v>
      </c>
      <c r="X174" s="417" t="str">
        <f t="shared" si="67"/>
        <v>4700 - NV</v>
      </c>
      <c r="AA174" s="260">
        <f t="shared" si="68"/>
        <v>4700</v>
      </c>
      <c r="AB174" s="1" t="s">
        <v>202</v>
      </c>
      <c r="AC174" s="432">
        <v>0</v>
      </c>
      <c r="AD174" s="432">
        <v>0</v>
      </c>
      <c r="AE174" s="432">
        <v>0</v>
      </c>
      <c r="AF174" s="432">
        <v>0</v>
      </c>
      <c r="AG174" s="432">
        <v>0</v>
      </c>
      <c r="AH174" s="432">
        <v>0</v>
      </c>
      <c r="AI174" s="432">
        <v>0</v>
      </c>
      <c r="AJ174" s="432">
        <v>0</v>
      </c>
      <c r="AK174" s="432">
        <v>0</v>
      </c>
      <c r="AL174" s="432">
        <v>0</v>
      </c>
      <c r="AM174" s="432">
        <v>0</v>
      </c>
      <c r="AN174" s="432">
        <v>0</v>
      </c>
      <c r="AO174" s="432">
        <v>0</v>
      </c>
      <c r="AP174" s="433">
        <f t="shared" si="61"/>
        <v>0</v>
      </c>
      <c r="AQ174" s="432">
        <v>0</v>
      </c>
      <c r="AR174" s="432">
        <v>0</v>
      </c>
      <c r="AS174" s="432">
        <v>0</v>
      </c>
      <c r="AT174" s="432">
        <v>0</v>
      </c>
      <c r="AU174" s="432">
        <v>0</v>
      </c>
      <c r="AV174" s="432">
        <v>0</v>
      </c>
      <c r="AW174" s="432">
        <v>0</v>
      </c>
      <c r="AX174" s="432">
        <v>0</v>
      </c>
      <c r="AY174" s="432">
        <v>0</v>
      </c>
      <c r="AZ174" s="432">
        <v>0</v>
      </c>
      <c r="BA174" s="432">
        <v>0</v>
      </c>
      <c r="BB174" s="432">
        <v>0</v>
      </c>
      <c r="BC174" s="432">
        <v>0</v>
      </c>
      <c r="BD174" s="433">
        <f t="shared" si="62"/>
        <v>0</v>
      </c>
      <c r="BE174" s="432">
        <v>0</v>
      </c>
      <c r="BF174" s="432">
        <v>0</v>
      </c>
      <c r="BG174" s="432">
        <v>0</v>
      </c>
      <c r="BH174" s="432">
        <v>0</v>
      </c>
      <c r="BI174" s="432">
        <v>0</v>
      </c>
      <c r="BJ174" s="432">
        <v>0</v>
      </c>
      <c r="BK174" s="432">
        <v>0</v>
      </c>
      <c r="BL174" s="432">
        <v>0</v>
      </c>
      <c r="BM174" s="432">
        <v>0</v>
      </c>
      <c r="BN174" s="432">
        <v>0</v>
      </c>
      <c r="BO174" s="432">
        <v>0</v>
      </c>
      <c r="BP174" s="432">
        <v>0</v>
      </c>
      <c r="BQ174" s="432">
        <v>0</v>
      </c>
      <c r="BR174" s="433">
        <f t="shared" si="63"/>
        <v>0</v>
      </c>
      <c r="BS174" s="432">
        <v>0</v>
      </c>
      <c r="BT174" s="432">
        <v>0</v>
      </c>
      <c r="BU174" s="432">
        <v>0</v>
      </c>
      <c r="BV174" s="432">
        <v>0</v>
      </c>
      <c r="BW174" s="432">
        <v>0</v>
      </c>
      <c r="BX174" s="432">
        <v>0</v>
      </c>
      <c r="BY174" s="432">
        <v>0</v>
      </c>
      <c r="BZ174" s="432">
        <v>0</v>
      </c>
      <c r="CA174" s="432">
        <v>0</v>
      </c>
      <c r="CB174" s="432">
        <v>0</v>
      </c>
      <c r="CC174" s="432">
        <v>0</v>
      </c>
      <c r="CD174" s="432">
        <v>0</v>
      </c>
      <c r="CE174" s="432">
        <v>0</v>
      </c>
      <c r="CF174" s="433">
        <f t="shared" si="64"/>
        <v>0</v>
      </c>
      <c r="CG174" s="432">
        <v>0</v>
      </c>
      <c r="CH174" s="432">
        <v>0</v>
      </c>
      <c r="CI174" s="432">
        <v>0</v>
      </c>
      <c r="CJ174" s="432">
        <v>0</v>
      </c>
      <c r="CK174" s="432">
        <v>0</v>
      </c>
      <c r="CL174" s="432">
        <v>0</v>
      </c>
      <c r="CM174" s="432">
        <v>0</v>
      </c>
      <c r="CN174" s="432">
        <v>0</v>
      </c>
      <c r="CO174" s="432">
        <v>0</v>
      </c>
      <c r="CP174" s="432">
        <v>0</v>
      </c>
      <c r="CQ174" s="432">
        <v>0</v>
      </c>
      <c r="CR174" s="432">
        <v>0</v>
      </c>
      <c r="CS174" s="432">
        <v>0</v>
      </c>
      <c r="CT174" s="433">
        <f t="shared" si="65"/>
        <v>0</v>
      </c>
      <c r="CU174" s="432">
        <v>0</v>
      </c>
      <c r="CV174" s="432">
        <v>0</v>
      </c>
      <c r="CW174" s="432">
        <v>0</v>
      </c>
      <c r="CX174" s="432">
        <v>0</v>
      </c>
      <c r="CY174" s="432">
        <v>0</v>
      </c>
      <c r="CZ174" s="432">
        <v>0</v>
      </c>
      <c r="DA174" s="432">
        <v>0</v>
      </c>
      <c r="DB174" s="432">
        <v>0</v>
      </c>
      <c r="DC174" s="432">
        <v>0</v>
      </c>
      <c r="DD174" s="432">
        <v>0</v>
      </c>
      <c r="DE174" s="432">
        <v>0</v>
      </c>
      <c r="DF174" s="432">
        <v>0</v>
      </c>
      <c r="DG174" s="432">
        <v>0</v>
      </c>
      <c r="DH174" s="433">
        <f t="shared" si="66"/>
        <v>0</v>
      </c>
    </row>
    <row r="175" spans="1:112" ht="12" hidden="1" customHeight="1" outlineLevel="1">
      <c r="A175" s="434"/>
      <c r="T175" s="437" t="s">
        <v>729</v>
      </c>
      <c r="X175" s="417" t="str">
        <f t="shared" si="67"/>
        <v>4703 - NV</v>
      </c>
      <c r="AA175" s="260">
        <f t="shared" si="68"/>
        <v>4703</v>
      </c>
      <c r="AB175" s="1" t="s">
        <v>203</v>
      </c>
      <c r="AC175" s="432">
        <v>0</v>
      </c>
      <c r="AD175" s="432">
        <v>0</v>
      </c>
      <c r="AE175" s="432">
        <v>0</v>
      </c>
      <c r="AF175" s="432">
        <v>0</v>
      </c>
      <c r="AG175" s="432">
        <v>0</v>
      </c>
      <c r="AH175" s="432">
        <v>0</v>
      </c>
      <c r="AI175" s="432">
        <v>0</v>
      </c>
      <c r="AJ175" s="432">
        <v>0</v>
      </c>
      <c r="AK175" s="432">
        <v>0</v>
      </c>
      <c r="AL175" s="432">
        <v>0</v>
      </c>
      <c r="AM175" s="432">
        <v>0</v>
      </c>
      <c r="AN175" s="432">
        <v>0</v>
      </c>
      <c r="AO175" s="432">
        <v>0</v>
      </c>
      <c r="AP175" s="433">
        <f t="shared" si="61"/>
        <v>0</v>
      </c>
      <c r="AQ175" s="432">
        <v>0</v>
      </c>
      <c r="AR175" s="432">
        <v>0</v>
      </c>
      <c r="AS175" s="432">
        <v>0</v>
      </c>
      <c r="AT175" s="432">
        <v>0</v>
      </c>
      <c r="AU175" s="432">
        <v>0</v>
      </c>
      <c r="AV175" s="432">
        <v>0</v>
      </c>
      <c r="AW175" s="432">
        <v>0</v>
      </c>
      <c r="AX175" s="432">
        <v>0</v>
      </c>
      <c r="AY175" s="432">
        <v>0</v>
      </c>
      <c r="AZ175" s="432">
        <v>0</v>
      </c>
      <c r="BA175" s="432">
        <v>0</v>
      </c>
      <c r="BB175" s="432">
        <v>0</v>
      </c>
      <c r="BC175" s="432">
        <v>0</v>
      </c>
      <c r="BD175" s="433">
        <f t="shared" si="62"/>
        <v>0</v>
      </c>
      <c r="BE175" s="432">
        <v>0</v>
      </c>
      <c r="BF175" s="432">
        <v>0</v>
      </c>
      <c r="BG175" s="432">
        <v>0</v>
      </c>
      <c r="BH175" s="432">
        <v>0</v>
      </c>
      <c r="BI175" s="432">
        <v>0</v>
      </c>
      <c r="BJ175" s="432">
        <v>0</v>
      </c>
      <c r="BK175" s="432">
        <v>0</v>
      </c>
      <c r="BL175" s="432">
        <v>0</v>
      </c>
      <c r="BM175" s="432">
        <v>0</v>
      </c>
      <c r="BN175" s="432">
        <v>0</v>
      </c>
      <c r="BO175" s="432">
        <v>0</v>
      </c>
      <c r="BP175" s="432">
        <v>0</v>
      </c>
      <c r="BQ175" s="432">
        <v>0</v>
      </c>
      <c r="BR175" s="433">
        <f t="shared" si="63"/>
        <v>0</v>
      </c>
      <c r="BS175" s="432">
        <v>0</v>
      </c>
      <c r="BT175" s="432">
        <v>0</v>
      </c>
      <c r="BU175" s="432">
        <v>0</v>
      </c>
      <c r="BV175" s="432">
        <v>0</v>
      </c>
      <c r="BW175" s="432">
        <v>0</v>
      </c>
      <c r="BX175" s="432">
        <v>0</v>
      </c>
      <c r="BY175" s="432">
        <v>0</v>
      </c>
      <c r="BZ175" s="432">
        <v>0</v>
      </c>
      <c r="CA175" s="432">
        <v>0</v>
      </c>
      <c r="CB175" s="432">
        <v>0</v>
      </c>
      <c r="CC175" s="432">
        <v>0</v>
      </c>
      <c r="CD175" s="432">
        <v>0</v>
      </c>
      <c r="CE175" s="432">
        <v>0</v>
      </c>
      <c r="CF175" s="433">
        <f t="shared" si="64"/>
        <v>0</v>
      </c>
      <c r="CG175" s="432">
        <v>0</v>
      </c>
      <c r="CH175" s="432">
        <v>0</v>
      </c>
      <c r="CI175" s="432">
        <v>0</v>
      </c>
      <c r="CJ175" s="432">
        <v>0</v>
      </c>
      <c r="CK175" s="432">
        <v>0</v>
      </c>
      <c r="CL175" s="432">
        <v>0</v>
      </c>
      <c r="CM175" s="432">
        <v>0</v>
      </c>
      <c r="CN175" s="432">
        <v>0</v>
      </c>
      <c r="CO175" s="432">
        <v>0</v>
      </c>
      <c r="CP175" s="432">
        <v>0</v>
      </c>
      <c r="CQ175" s="432">
        <v>0</v>
      </c>
      <c r="CR175" s="432">
        <v>0</v>
      </c>
      <c r="CS175" s="432">
        <v>0</v>
      </c>
      <c r="CT175" s="433">
        <f t="shared" si="65"/>
        <v>0</v>
      </c>
      <c r="CU175" s="432">
        <v>0</v>
      </c>
      <c r="CV175" s="432">
        <v>0</v>
      </c>
      <c r="CW175" s="432">
        <v>0</v>
      </c>
      <c r="CX175" s="432">
        <v>0</v>
      </c>
      <c r="CY175" s="432">
        <v>0</v>
      </c>
      <c r="CZ175" s="432">
        <v>0</v>
      </c>
      <c r="DA175" s="432">
        <v>0</v>
      </c>
      <c r="DB175" s="432">
        <v>0</v>
      </c>
      <c r="DC175" s="432">
        <v>0</v>
      </c>
      <c r="DD175" s="432">
        <v>0</v>
      </c>
      <c r="DE175" s="432">
        <v>0</v>
      </c>
      <c r="DF175" s="432">
        <v>0</v>
      </c>
      <c r="DG175" s="432">
        <v>0</v>
      </c>
      <c r="DH175" s="433">
        <f t="shared" si="66"/>
        <v>0</v>
      </c>
    </row>
    <row r="176" spans="1:112" ht="12" hidden="1" customHeight="1" outlineLevel="1">
      <c r="A176" s="434"/>
      <c r="T176" s="437" t="s">
        <v>730</v>
      </c>
      <c r="X176" s="417" t="str">
        <f t="shared" si="67"/>
        <v>4800 - NV</v>
      </c>
      <c r="AA176" s="260">
        <f t="shared" si="68"/>
        <v>4800</v>
      </c>
      <c r="AB176" s="1" t="s">
        <v>204</v>
      </c>
      <c r="AC176" s="432">
        <v>0</v>
      </c>
      <c r="AD176" s="432">
        <v>0</v>
      </c>
      <c r="AE176" s="432">
        <v>0</v>
      </c>
      <c r="AF176" s="432">
        <v>0</v>
      </c>
      <c r="AG176" s="432">
        <v>0</v>
      </c>
      <c r="AH176" s="432">
        <v>0</v>
      </c>
      <c r="AI176" s="432">
        <v>0</v>
      </c>
      <c r="AJ176" s="432">
        <v>0</v>
      </c>
      <c r="AK176" s="432">
        <v>0</v>
      </c>
      <c r="AL176" s="432">
        <v>0</v>
      </c>
      <c r="AM176" s="432">
        <v>0</v>
      </c>
      <c r="AN176" s="432">
        <v>0</v>
      </c>
      <c r="AO176" s="432">
        <v>0</v>
      </c>
      <c r="AP176" s="433">
        <f t="shared" si="61"/>
        <v>0</v>
      </c>
      <c r="AQ176" s="432">
        <v>0</v>
      </c>
      <c r="AR176" s="432">
        <v>0</v>
      </c>
      <c r="AS176" s="432">
        <v>0</v>
      </c>
      <c r="AT176" s="432">
        <v>0</v>
      </c>
      <c r="AU176" s="432">
        <v>0</v>
      </c>
      <c r="AV176" s="432">
        <v>0</v>
      </c>
      <c r="AW176" s="432">
        <v>0</v>
      </c>
      <c r="AX176" s="432">
        <v>0</v>
      </c>
      <c r="AY176" s="432">
        <v>0</v>
      </c>
      <c r="AZ176" s="432">
        <v>0</v>
      </c>
      <c r="BA176" s="432">
        <v>0</v>
      </c>
      <c r="BB176" s="432">
        <v>0</v>
      </c>
      <c r="BC176" s="432">
        <v>0</v>
      </c>
      <c r="BD176" s="433">
        <f t="shared" si="62"/>
        <v>0</v>
      </c>
      <c r="BE176" s="432">
        <v>0</v>
      </c>
      <c r="BF176" s="432">
        <v>0</v>
      </c>
      <c r="BG176" s="432">
        <v>0</v>
      </c>
      <c r="BH176" s="432">
        <v>0</v>
      </c>
      <c r="BI176" s="432">
        <v>0</v>
      </c>
      <c r="BJ176" s="432">
        <v>0</v>
      </c>
      <c r="BK176" s="432">
        <v>0</v>
      </c>
      <c r="BL176" s="432">
        <v>0</v>
      </c>
      <c r="BM176" s="432">
        <v>0</v>
      </c>
      <c r="BN176" s="432">
        <v>0</v>
      </c>
      <c r="BO176" s="432">
        <v>0</v>
      </c>
      <c r="BP176" s="432">
        <v>0</v>
      </c>
      <c r="BQ176" s="432">
        <v>0</v>
      </c>
      <c r="BR176" s="433">
        <f t="shared" si="63"/>
        <v>0</v>
      </c>
      <c r="BS176" s="432">
        <v>0</v>
      </c>
      <c r="BT176" s="432">
        <v>0</v>
      </c>
      <c r="BU176" s="432">
        <v>0</v>
      </c>
      <c r="BV176" s="432">
        <v>0</v>
      </c>
      <c r="BW176" s="432">
        <v>0</v>
      </c>
      <c r="BX176" s="432">
        <v>0</v>
      </c>
      <c r="BY176" s="432">
        <v>0</v>
      </c>
      <c r="BZ176" s="432">
        <v>0</v>
      </c>
      <c r="CA176" s="432">
        <v>0</v>
      </c>
      <c r="CB176" s="432">
        <v>0</v>
      </c>
      <c r="CC176" s="432">
        <v>0</v>
      </c>
      <c r="CD176" s="432">
        <v>0</v>
      </c>
      <c r="CE176" s="432">
        <v>0</v>
      </c>
      <c r="CF176" s="433">
        <f t="shared" si="64"/>
        <v>0</v>
      </c>
      <c r="CG176" s="432">
        <v>0</v>
      </c>
      <c r="CH176" s="432">
        <v>0</v>
      </c>
      <c r="CI176" s="432">
        <v>0</v>
      </c>
      <c r="CJ176" s="432">
        <v>0</v>
      </c>
      <c r="CK176" s="432">
        <v>0</v>
      </c>
      <c r="CL176" s="432">
        <v>0</v>
      </c>
      <c r="CM176" s="432">
        <v>0</v>
      </c>
      <c r="CN176" s="432">
        <v>0</v>
      </c>
      <c r="CO176" s="432">
        <v>0</v>
      </c>
      <c r="CP176" s="432">
        <v>0</v>
      </c>
      <c r="CQ176" s="432">
        <v>0</v>
      </c>
      <c r="CR176" s="432">
        <v>0</v>
      </c>
      <c r="CS176" s="432">
        <v>0</v>
      </c>
      <c r="CT176" s="433">
        <f t="shared" si="65"/>
        <v>0</v>
      </c>
      <c r="CU176" s="432">
        <v>0</v>
      </c>
      <c r="CV176" s="432">
        <v>0</v>
      </c>
      <c r="CW176" s="432">
        <v>0</v>
      </c>
      <c r="CX176" s="432">
        <v>0</v>
      </c>
      <c r="CY176" s="432">
        <v>0</v>
      </c>
      <c r="CZ176" s="432">
        <v>0</v>
      </c>
      <c r="DA176" s="432">
        <v>0</v>
      </c>
      <c r="DB176" s="432">
        <v>0</v>
      </c>
      <c r="DC176" s="432">
        <v>0</v>
      </c>
      <c r="DD176" s="432">
        <v>0</v>
      </c>
      <c r="DE176" s="432">
        <v>0</v>
      </c>
      <c r="DF176" s="432">
        <v>0</v>
      </c>
      <c r="DG176" s="432">
        <v>0</v>
      </c>
      <c r="DH176" s="433">
        <f t="shared" si="66"/>
        <v>0</v>
      </c>
    </row>
    <row r="177" spans="1:112" ht="12" hidden="1" customHeight="1" outlineLevel="1">
      <c r="A177" s="434"/>
      <c r="T177" s="437" t="s">
        <v>731</v>
      </c>
      <c r="X177" s="417" t="str">
        <f t="shared" si="67"/>
        <v>4900 - NV</v>
      </c>
      <c r="AA177" s="260">
        <f t="shared" si="68"/>
        <v>4900</v>
      </c>
      <c r="AB177" s="1" t="s">
        <v>205</v>
      </c>
      <c r="AC177" s="432">
        <v>0</v>
      </c>
      <c r="AD177" s="432">
        <v>0</v>
      </c>
      <c r="AE177" s="432">
        <v>0</v>
      </c>
      <c r="AF177" s="432">
        <v>0</v>
      </c>
      <c r="AG177" s="432">
        <v>0</v>
      </c>
      <c r="AH177" s="432">
        <v>0</v>
      </c>
      <c r="AI177" s="432">
        <v>0</v>
      </c>
      <c r="AJ177" s="432">
        <v>0</v>
      </c>
      <c r="AK177" s="432">
        <v>0</v>
      </c>
      <c r="AL177" s="432">
        <v>0</v>
      </c>
      <c r="AM177" s="432">
        <v>0</v>
      </c>
      <c r="AN177" s="432">
        <v>0</v>
      </c>
      <c r="AO177" s="432">
        <v>0</v>
      </c>
      <c r="AP177" s="433">
        <f t="shared" si="61"/>
        <v>0</v>
      </c>
      <c r="AQ177" s="432">
        <v>0</v>
      </c>
      <c r="AR177" s="432">
        <v>0</v>
      </c>
      <c r="AS177" s="432">
        <v>0</v>
      </c>
      <c r="AT177" s="432">
        <v>0</v>
      </c>
      <c r="AU177" s="432">
        <v>0</v>
      </c>
      <c r="AV177" s="432">
        <v>0</v>
      </c>
      <c r="AW177" s="432">
        <v>0</v>
      </c>
      <c r="AX177" s="432">
        <v>0</v>
      </c>
      <c r="AY177" s="432">
        <v>0</v>
      </c>
      <c r="AZ177" s="432">
        <v>0</v>
      </c>
      <c r="BA177" s="432">
        <v>0</v>
      </c>
      <c r="BB177" s="432">
        <v>0</v>
      </c>
      <c r="BC177" s="432">
        <v>0</v>
      </c>
      <c r="BD177" s="433">
        <f t="shared" si="62"/>
        <v>0</v>
      </c>
      <c r="BE177" s="432">
        <v>0</v>
      </c>
      <c r="BF177" s="432">
        <v>0</v>
      </c>
      <c r="BG177" s="432">
        <v>0</v>
      </c>
      <c r="BH177" s="432">
        <v>0</v>
      </c>
      <c r="BI177" s="432">
        <v>0</v>
      </c>
      <c r="BJ177" s="432">
        <v>0</v>
      </c>
      <c r="BK177" s="432">
        <v>0</v>
      </c>
      <c r="BL177" s="432">
        <v>0</v>
      </c>
      <c r="BM177" s="432">
        <v>0</v>
      </c>
      <c r="BN177" s="432">
        <v>0</v>
      </c>
      <c r="BO177" s="432">
        <v>0</v>
      </c>
      <c r="BP177" s="432">
        <v>0</v>
      </c>
      <c r="BQ177" s="432">
        <v>0</v>
      </c>
      <c r="BR177" s="433">
        <f t="shared" si="63"/>
        <v>0</v>
      </c>
      <c r="BS177" s="432">
        <v>0</v>
      </c>
      <c r="BT177" s="432">
        <v>0</v>
      </c>
      <c r="BU177" s="432">
        <v>0</v>
      </c>
      <c r="BV177" s="432">
        <v>0</v>
      </c>
      <c r="BW177" s="432">
        <v>0</v>
      </c>
      <c r="BX177" s="432">
        <v>0</v>
      </c>
      <c r="BY177" s="432">
        <v>0</v>
      </c>
      <c r="BZ177" s="432">
        <v>0</v>
      </c>
      <c r="CA177" s="432">
        <v>0</v>
      </c>
      <c r="CB177" s="432">
        <v>0</v>
      </c>
      <c r="CC177" s="432">
        <v>0</v>
      </c>
      <c r="CD177" s="432">
        <v>0</v>
      </c>
      <c r="CE177" s="432">
        <v>0</v>
      </c>
      <c r="CF177" s="433">
        <f t="shared" si="64"/>
        <v>0</v>
      </c>
      <c r="CG177" s="432">
        <v>0</v>
      </c>
      <c r="CH177" s="432">
        <v>0</v>
      </c>
      <c r="CI177" s="432">
        <v>0</v>
      </c>
      <c r="CJ177" s="432">
        <v>0</v>
      </c>
      <c r="CK177" s="432">
        <v>0</v>
      </c>
      <c r="CL177" s="432">
        <v>0</v>
      </c>
      <c r="CM177" s="432">
        <v>0</v>
      </c>
      <c r="CN177" s="432">
        <v>0</v>
      </c>
      <c r="CO177" s="432">
        <v>0</v>
      </c>
      <c r="CP177" s="432">
        <v>0</v>
      </c>
      <c r="CQ177" s="432">
        <v>0</v>
      </c>
      <c r="CR177" s="432">
        <v>0</v>
      </c>
      <c r="CS177" s="432">
        <v>0</v>
      </c>
      <c r="CT177" s="433">
        <f t="shared" si="65"/>
        <v>0</v>
      </c>
      <c r="CU177" s="432">
        <v>0</v>
      </c>
      <c r="CV177" s="432">
        <v>0</v>
      </c>
      <c r="CW177" s="432">
        <v>0</v>
      </c>
      <c r="CX177" s="432">
        <v>0</v>
      </c>
      <c r="CY177" s="432">
        <v>0</v>
      </c>
      <c r="CZ177" s="432">
        <v>0</v>
      </c>
      <c r="DA177" s="432">
        <v>0</v>
      </c>
      <c r="DB177" s="432">
        <v>0</v>
      </c>
      <c r="DC177" s="432">
        <v>0</v>
      </c>
      <c r="DD177" s="432">
        <v>0</v>
      </c>
      <c r="DE177" s="432">
        <v>0</v>
      </c>
      <c r="DF177" s="432">
        <v>0</v>
      </c>
      <c r="DG177" s="432">
        <v>0</v>
      </c>
      <c r="DH177" s="433">
        <f t="shared" si="66"/>
        <v>0</v>
      </c>
    </row>
    <row r="178" spans="1:112" ht="12" hidden="1" customHeight="1" outlineLevel="1">
      <c r="A178" s="434"/>
      <c r="AA178" s="260"/>
      <c r="AC178" s="432"/>
      <c r="AD178" s="432"/>
      <c r="AE178" s="432"/>
      <c r="AF178" s="432"/>
      <c r="AG178" s="432"/>
      <c r="AH178" s="432"/>
      <c r="AI178" s="432"/>
      <c r="AJ178" s="432"/>
      <c r="AK178" s="432"/>
      <c r="AL178" s="432"/>
      <c r="AM178" s="432"/>
      <c r="AN178" s="432"/>
      <c r="AO178" s="432"/>
      <c r="AP178" s="433"/>
      <c r="AQ178" s="432"/>
      <c r="AR178" s="432"/>
      <c r="AS178" s="432"/>
      <c r="AT178" s="432"/>
      <c r="AU178" s="432"/>
      <c r="AV178" s="432"/>
      <c r="AW178" s="432"/>
      <c r="AX178" s="432"/>
      <c r="AY178" s="432"/>
      <c r="AZ178" s="432"/>
      <c r="BA178" s="432"/>
      <c r="BB178" s="432"/>
      <c r="BC178" s="432"/>
      <c r="BD178" s="433"/>
      <c r="BE178" s="432"/>
      <c r="BF178" s="432"/>
      <c r="BG178" s="432"/>
      <c r="BH178" s="432"/>
      <c r="BI178" s="432"/>
      <c r="BJ178" s="432"/>
      <c r="BK178" s="432"/>
      <c r="BL178" s="432"/>
      <c r="BM178" s="432"/>
      <c r="BN178" s="432"/>
      <c r="BO178" s="432"/>
      <c r="BP178" s="432"/>
      <c r="BQ178" s="432"/>
      <c r="BR178" s="433"/>
      <c r="BS178" s="432"/>
      <c r="BT178" s="432"/>
      <c r="BU178" s="432"/>
      <c r="BV178" s="432"/>
      <c r="BW178" s="432"/>
      <c r="BX178" s="432"/>
      <c r="BY178" s="432"/>
      <c r="BZ178" s="432"/>
      <c r="CA178" s="432"/>
      <c r="CB178" s="432"/>
      <c r="CC178" s="432"/>
      <c r="CD178" s="432"/>
      <c r="CE178" s="432"/>
      <c r="CF178" s="433"/>
      <c r="CG178" s="432"/>
      <c r="CH178" s="432"/>
      <c r="CI178" s="432"/>
      <c r="CJ178" s="432"/>
      <c r="CK178" s="432"/>
      <c r="CL178" s="432"/>
      <c r="CM178" s="432"/>
      <c r="CN178" s="432"/>
      <c r="CO178" s="432"/>
      <c r="CP178" s="432"/>
      <c r="CQ178" s="432"/>
      <c r="CR178" s="432"/>
      <c r="CS178" s="432"/>
      <c r="CT178" s="433"/>
      <c r="CU178" s="432"/>
      <c r="CV178" s="432"/>
      <c r="CW178" s="432"/>
      <c r="CX178" s="432"/>
      <c r="CY178" s="432"/>
      <c r="CZ178" s="432"/>
      <c r="DA178" s="432"/>
      <c r="DB178" s="432"/>
      <c r="DC178" s="432"/>
      <c r="DD178" s="432"/>
      <c r="DE178" s="432"/>
      <c r="DF178" s="432"/>
      <c r="DG178" s="432"/>
      <c r="DH178" s="433"/>
    </row>
    <row r="179" spans="1:112" ht="12" customHeight="1" collapsed="1">
      <c r="A179" s="434"/>
      <c r="AA179" s="435"/>
      <c r="AB179" s="1" t="str">
        <f>AA150</f>
        <v>Federal Revenue</v>
      </c>
      <c r="AC179" s="432">
        <f t="shared" ref="AC179:AO179" si="69">SUM(AC151:AC178)</f>
        <v>-28875.34</v>
      </c>
      <c r="AD179" s="432">
        <f t="shared" si="69"/>
        <v>0</v>
      </c>
      <c r="AE179" s="432">
        <f t="shared" si="69"/>
        <v>34145.339999999997</v>
      </c>
      <c r="AF179" s="432">
        <f t="shared" si="69"/>
        <v>0</v>
      </c>
      <c r="AG179" s="432">
        <f t="shared" si="69"/>
        <v>122493.04</v>
      </c>
      <c r="AH179" s="432">
        <f t="shared" si="69"/>
        <v>15999.34</v>
      </c>
      <c r="AI179" s="432">
        <f t="shared" si="69"/>
        <v>19000.34</v>
      </c>
      <c r="AJ179" s="432">
        <f t="shared" si="69"/>
        <v>25000</v>
      </c>
      <c r="AK179" s="432">
        <f t="shared" si="69"/>
        <v>35000</v>
      </c>
      <c r="AL179" s="432">
        <f t="shared" si="69"/>
        <v>76254</v>
      </c>
      <c r="AM179" s="432">
        <f t="shared" si="69"/>
        <v>65523</v>
      </c>
      <c r="AN179" s="432">
        <f t="shared" si="69"/>
        <v>95884</v>
      </c>
      <c r="AO179" s="432">
        <f t="shared" si="69"/>
        <v>516891.96</v>
      </c>
      <c r="AP179" s="433">
        <f>AO179-SUM(AC179:AN179)</f>
        <v>56468.240000000049</v>
      </c>
      <c r="AQ179" s="432">
        <f t="shared" ref="AQ179:BC179" si="70">SUM(AQ151:AQ178)</f>
        <v>-9643.0013512111891</v>
      </c>
      <c r="AR179" s="432">
        <f t="shared" si="70"/>
        <v>0</v>
      </c>
      <c r="AS179" s="432">
        <f t="shared" si="70"/>
        <v>11402.932736292099</v>
      </c>
      <c r="AT179" s="432">
        <f t="shared" si="70"/>
        <v>0</v>
      </c>
      <c r="AU179" s="432">
        <f t="shared" si="70"/>
        <v>71642.596688799706</v>
      </c>
      <c r="AV179" s="432">
        <f t="shared" si="70"/>
        <v>13936.22478303242</v>
      </c>
      <c r="AW179" s="432">
        <f t="shared" si="70"/>
        <v>14938.41720933752</v>
      </c>
      <c r="AX179" s="432">
        <f t="shared" si="70"/>
        <v>39084.520612338412</v>
      </c>
      <c r="AY179" s="432">
        <f t="shared" si="70"/>
        <v>16942.020612338412</v>
      </c>
      <c r="AZ179" s="432">
        <f t="shared" si="70"/>
        <v>25709.618066591702</v>
      </c>
      <c r="BA179" s="432">
        <f t="shared" si="70"/>
        <v>49277.762674354599</v>
      </c>
      <c r="BB179" s="432">
        <f t="shared" si="70"/>
        <v>37274.404378802901</v>
      </c>
      <c r="BC179" s="432">
        <f t="shared" si="70"/>
        <v>347119.53</v>
      </c>
      <c r="BD179" s="433">
        <f>BC179-SUM(AQ179:BB179)</f>
        <v>76554.033589323401</v>
      </c>
      <c r="BE179" s="432">
        <f t="shared" ref="BE179:BQ179" si="71">SUM(BE151:BE178)</f>
        <v>10654.583333333332</v>
      </c>
      <c r="BF179" s="432">
        <f t="shared" si="71"/>
        <v>10654.583333333332</v>
      </c>
      <c r="BG179" s="432">
        <f t="shared" si="71"/>
        <v>10654.583333333332</v>
      </c>
      <c r="BH179" s="432">
        <f t="shared" si="71"/>
        <v>10654.583333333332</v>
      </c>
      <c r="BI179" s="432">
        <f t="shared" si="71"/>
        <v>23544.383333333331</v>
      </c>
      <c r="BJ179" s="432">
        <f t="shared" si="71"/>
        <v>23544.383333333331</v>
      </c>
      <c r="BK179" s="432">
        <f t="shared" si="71"/>
        <v>23544.383333333331</v>
      </c>
      <c r="BL179" s="432">
        <f t="shared" si="71"/>
        <v>23544.383333333331</v>
      </c>
      <c r="BM179" s="432">
        <f t="shared" si="71"/>
        <v>23544.383333333331</v>
      </c>
      <c r="BN179" s="432">
        <f t="shared" si="71"/>
        <v>23544.383333333331</v>
      </c>
      <c r="BO179" s="432">
        <f t="shared" si="71"/>
        <v>23544.383333333331</v>
      </c>
      <c r="BP179" s="432">
        <f t="shared" si="71"/>
        <v>23544.383333333331</v>
      </c>
      <c r="BQ179" s="432">
        <f t="shared" si="71"/>
        <v>256753</v>
      </c>
      <c r="BR179" s="433">
        <f>BQ179-SUM(BE179:BP179)</f>
        <v>25779.600000000035</v>
      </c>
      <c r="BS179" s="432">
        <f t="shared" ref="BS179:CE179" si="72">SUM(BS151:BS178)</f>
        <v>13928.333333333332</v>
      </c>
      <c r="BT179" s="432">
        <f t="shared" si="72"/>
        <v>13928.333333333332</v>
      </c>
      <c r="BU179" s="432">
        <f t="shared" si="72"/>
        <v>13928.333333333332</v>
      </c>
      <c r="BV179" s="432">
        <f t="shared" si="72"/>
        <v>13928.333333333332</v>
      </c>
      <c r="BW179" s="432">
        <f t="shared" si="72"/>
        <v>31114.733333333334</v>
      </c>
      <c r="BX179" s="432">
        <f t="shared" si="72"/>
        <v>31114.733333333334</v>
      </c>
      <c r="BY179" s="432">
        <f t="shared" si="72"/>
        <v>31114.733333333334</v>
      </c>
      <c r="BZ179" s="432">
        <f t="shared" si="72"/>
        <v>31114.733333333334</v>
      </c>
      <c r="CA179" s="432">
        <f t="shared" si="72"/>
        <v>31114.733333333334</v>
      </c>
      <c r="CB179" s="432">
        <f t="shared" si="72"/>
        <v>31114.733333333334</v>
      </c>
      <c r="CC179" s="432">
        <f t="shared" si="72"/>
        <v>31114.733333333334</v>
      </c>
      <c r="CD179" s="432">
        <f t="shared" si="72"/>
        <v>31114.733333333334</v>
      </c>
      <c r="CE179" s="432">
        <f t="shared" si="72"/>
        <v>339004</v>
      </c>
      <c r="CF179" s="433">
        <f>CE179-SUM(BS179:CD179)</f>
        <v>34372.799999999988</v>
      </c>
      <c r="CG179" s="432">
        <f t="shared" ref="CG179:CS179" si="73">SUM(CG151:CG178)</f>
        <v>17202.083333333332</v>
      </c>
      <c r="CH179" s="432">
        <f t="shared" si="73"/>
        <v>17202.083333333332</v>
      </c>
      <c r="CI179" s="432">
        <f t="shared" si="73"/>
        <v>17202.083333333332</v>
      </c>
      <c r="CJ179" s="432">
        <f t="shared" si="73"/>
        <v>17202.083333333332</v>
      </c>
      <c r="CK179" s="432">
        <f t="shared" si="73"/>
        <v>38685.083333333328</v>
      </c>
      <c r="CL179" s="432">
        <f t="shared" si="73"/>
        <v>38685.083333333328</v>
      </c>
      <c r="CM179" s="432">
        <f t="shared" si="73"/>
        <v>38685.083333333328</v>
      </c>
      <c r="CN179" s="432">
        <f t="shared" si="73"/>
        <v>38685.083333333328</v>
      </c>
      <c r="CO179" s="432">
        <f t="shared" si="73"/>
        <v>38685.083333333328</v>
      </c>
      <c r="CP179" s="432">
        <f t="shared" si="73"/>
        <v>38685.083333333328</v>
      </c>
      <c r="CQ179" s="432">
        <f t="shared" si="73"/>
        <v>38685.083333333328</v>
      </c>
      <c r="CR179" s="432">
        <f t="shared" si="73"/>
        <v>38685.083333333328</v>
      </c>
      <c r="CS179" s="432">
        <f t="shared" si="73"/>
        <v>421255</v>
      </c>
      <c r="CT179" s="433">
        <f>CS179-SUM(CG179:CR179)</f>
        <v>42966.000000000116</v>
      </c>
      <c r="CU179" s="432">
        <f t="shared" ref="CU179:DG179" si="74">SUM(CU151:CU178)</f>
        <v>20475.833333333332</v>
      </c>
      <c r="CV179" s="432">
        <f t="shared" si="74"/>
        <v>20475.833333333332</v>
      </c>
      <c r="CW179" s="432">
        <f t="shared" si="74"/>
        <v>20475.833333333332</v>
      </c>
      <c r="CX179" s="432">
        <f t="shared" si="74"/>
        <v>20475.833333333332</v>
      </c>
      <c r="CY179" s="432">
        <f t="shared" si="74"/>
        <v>46255.433333333334</v>
      </c>
      <c r="CZ179" s="432">
        <f t="shared" si="74"/>
        <v>46255.433333333334</v>
      </c>
      <c r="DA179" s="432">
        <f t="shared" si="74"/>
        <v>46255.433333333334</v>
      </c>
      <c r="DB179" s="432">
        <f t="shared" si="74"/>
        <v>46255.433333333334</v>
      </c>
      <c r="DC179" s="432">
        <f t="shared" si="74"/>
        <v>46255.433333333334</v>
      </c>
      <c r="DD179" s="432">
        <f t="shared" si="74"/>
        <v>46255.433333333334</v>
      </c>
      <c r="DE179" s="432">
        <f t="shared" si="74"/>
        <v>46255.433333333334</v>
      </c>
      <c r="DF179" s="432">
        <f t="shared" si="74"/>
        <v>46255.433333333334</v>
      </c>
      <c r="DG179" s="432">
        <f t="shared" si="74"/>
        <v>503506</v>
      </c>
      <c r="DH179" s="433">
        <f>DG179-SUM(CU179:DF179)</f>
        <v>51559.199999999895</v>
      </c>
    </row>
    <row r="180" spans="1:112" ht="12" hidden="1" customHeight="1" outlineLevel="1">
      <c r="A180" s="2"/>
      <c r="AA180" s="435"/>
      <c r="AB180" s="436"/>
      <c r="AC180" s="432"/>
      <c r="AD180" s="432"/>
      <c r="AE180" s="432"/>
      <c r="AF180" s="432"/>
      <c r="AG180" s="432"/>
      <c r="AH180" s="432"/>
      <c r="AI180" s="432"/>
      <c r="AJ180" s="432"/>
      <c r="AK180" s="432"/>
      <c r="AL180" s="432"/>
      <c r="AM180" s="432"/>
      <c r="AN180" s="432"/>
      <c r="AO180" s="432"/>
      <c r="AP180" s="433"/>
      <c r="AQ180" s="432"/>
      <c r="AR180" s="432"/>
      <c r="AS180" s="432"/>
      <c r="AT180" s="432"/>
      <c r="AU180" s="432"/>
      <c r="AV180" s="432"/>
      <c r="AW180" s="432"/>
      <c r="AX180" s="432"/>
      <c r="AY180" s="432"/>
      <c r="AZ180" s="432"/>
      <c r="BA180" s="432"/>
      <c r="BB180" s="432"/>
      <c r="BC180" s="432"/>
      <c r="BD180" s="433"/>
      <c r="BE180" s="432"/>
      <c r="BF180" s="432"/>
      <c r="BG180" s="432"/>
      <c r="BH180" s="432"/>
      <c r="BI180" s="432"/>
      <c r="BJ180" s="432"/>
      <c r="BK180" s="432"/>
      <c r="BL180" s="432"/>
      <c r="BM180" s="432"/>
      <c r="BN180" s="432"/>
      <c r="BO180" s="432"/>
      <c r="BP180" s="432"/>
      <c r="BQ180" s="432"/>
      <c r="BR180" s="433"/>
      <c r="BS180" s="432"/>
      <c r="BT180" s="432"/>
      <c r="BU180" s="432"/>
      <c r="BV180" s="432"/>
      <c r="BW180" s="432"/>
      <c r="BX180" s="432"/>
      <c r="BY180" s="432"/>
      <c r="BZ180" s="432"/>
      <c r="CA180" s="432"/>
      <c r="CB180" s="432"/>
      <c r="CC180" s="432"/>
      <c r="CD180" s="432"/>
      <c r="CE180" s="432"/>
      <c r="CF180" s="433"/>
      <c r="CG180" s="432"/>
      <c r="CH180" s="432"/>
      <c r="CI180" s="432"/>
      <c r="CJ180" s="432"/>
      <c r="CK180" s="432"/>
      <c r="CL180" s="432"/>
      <c r="CM180" s="432"/>
      <c r="CN180" s="432"/>
      <c r="CO180" s="432"/>
      <c r="CP180" s="432"/>
      <c r="CQ180" s="432"/>
      <c r="CR180" s="432"/>
      <c r="CS180" s="432"/>
      <c r="CT180" s="433"/>
      <c r="CU180" s="432"/>
      <c r="CV180" s="432"/>
      <c r="CW180" s="432"/>
      <c r="CX180" s="432"/>
      <c r="CY180" s="432"/>
      <c r="CZ180" s="432"/>
      <c r="DA180" s="432"/>
      <c r="DB180" s="432"/>
      <c r="DC180" s="432"/>
      <c r="DD180" s="432"/>
      <c r="DE180" s="432"/>
      <c r="DF180" s="432"/>
      <c r="DG180" s="432"/>
      <c r="DH180" s="433"/>
    </row>
    <row r="181" spans="1:112" ht="12" hidden="1" customHeight="1" outlineLevel="1">
      <c r="A181" s="2"/>
      <c r="AA181" s="431" t="str">
        <f>[1]MYP!H82</f>
        <v>Other Financing Sources</v>
      </c>
      <c r="AB181" s="436"/>
      <c r="AC181" s="432"/>
      <c r="AD181" s="432" t="s">
        <v>560</v>
      </c>
      <c r="AE181" s="432" t="s">
        <v>560</v>
      </c>
      <c r="AF181" s="432" t="s">
        <v>560</v>
      </c>
      <c r="AG181" s="432" t="s">
        <v>560</v>
      </c>
      <c r="AH181" s="432" t="s">
        <v>560</v>
      </c>
      <c r="AI181" s="432" t="s">
        <v>560</v>
      </c>
      <c r="AJ181" s="432" t="s">
        <v>560</v>
      </c>
      <c r="AK181" s="432" t="s">
        <v>560</v>
      </c>
      <c r="AL181" s="432" t="s">
        <v>560</v>
      </c>
      <c r="AM181" s="432" t="s">
        <v>560</v>
      </c>
      <c r="AN181" s="432" t="s">
        <v>560</v>
      </c>
      <c r="AO181" s="432" t="s">
        <v>560</v>
      </c>
      <c r="AP181" s="433" t="s">
        <v>560</v>
      </c>
      <c r="AQ181" s="432"/>
      <c r="AR181" s="432" t="s">
        <v>560</v>
      </c>
      <c r="AS181" s="432" t="s">
        <v>560</v>
      </c>
      <c r="AT181" s="432" t="s">
        <v>560</v>
      </c>
      <c r="AU181" s="432" t="s">
        <v>560</v>
      </c>
      <c r="AV181" s="432" t="s">
        <v>560</v>
      </c>
      <c r="AW181" s="432" t="s">
        <v>560</v>
      </c>
      <c r="AX181" s="432" t="s">
        <v>560</v>
      </c>
      <c r="AY181" s="432" t="s">
        <v>560</v>
      </c>
      <c r="AZ181" s="432" t="s">
        <v>560</v>
      </c>
      <c r="BA181" s="432" t="s">
        <v>560</v>
      </c>
      <c r="BB181" s="432" t="s">
        <v>560</v>
      </c>
      <c r="BC181" s="432" t="s">
        <v>560</v>
      </c>
      <c r="BD181" s="433" t="s">
        <v>560</v>
      </c>
      <c r="BE181" s="432"/>
      <c r="BF181" s="432" t="s">
        <v>560</v>
      </c>
      <c r="BG181" s="432" t="s">
        <v>560</v>
      </c>
      <c r="BH181" s="432" t="s">
        <v>560</v>
      </c>
      <c r="BI181" s="432" t="s">
        <v>560</v>
      </c>
      <c r="BJ181" s="432" t="s">
        <v>560</v>
      </c>
      <c r="BK181" s="432" t="s">
        <v>560</v>
      </c>
      <c r="BL181" s="432" t="s">
        <v>560</v>
      </c>
      <c r="BM181" s="432" t="s">
        <v>560</v>
      </c>
      <c r="BN181" s="432" t="s">
        <v>560</v>
      </c>
      <c r="BO181" s="432" t="s">
        <v>560</v>
      </c>
      <c r="BP181" s="432" t="s">
        <v>560</v>
      </c>
      <c r="BQ181" s="432" t="s">
        <v>560</v>
      </c>
      <c r="BR181" s="433" t="s">
        <v>560</v>
      </c>
      <c r="BS181" s="432"/>
      <c r="BT181" s="432" t="s">
        <v>560</v>
      </c>
      <c r="BU181" s="432" t="s">
        <v>560</v>
      </c>
      <c r="BV181" s="432" t="s">
        <v>560</v>
      </c>
      <c r="BW181" s="432" t="s">
        <v>560</v>
      </c>
      <c r="BX181" s="432" t="s">
        <v>560</v>
      </c>
      <c r="BY181" s="432" t="s">
        <v>560</v>
      </c>
      <c r="BZ181" s="432" t="s">
        <v>560</v>
      </c>
      <c r="CA181" s="432" t="s">
        <v>560</v>
      </c>
      <c r="CB181" s="432" t="s">
        <v>560</v>
      </c>
      <c r="CC181" s="432" t="s">
        <v>560</v>
      </c>
      <c r="CD181" s="432" t="s">
        <v>560</v>
      </c>
      <c r="CE181" s="432" t="s">
        <v>560</v>
      </c>
      <c r="CF181" s="433" t="s">
        <v>560</v>
      </c>
      <c r="CG181" s="432"/>
      <c r="CH181" s="432" t="s">
        <v>560</v>
      </c>
      <c r="CI181" s="432" t="s">
        <v>560</v>
      </c>
      <c r="CJ181" s="432" t="s">
        <v>560</v>
      </c>
      <c r="CK181" s="432" t="s">
        <v>560</v>
      </c>
      <c r="CL181" s="432" t="s">
        <v>560</v>
      </c>
      <c r="CM181" s="432" t="s">
        <v>560</v>
      </c>
      <c r="CN181" s="432" t="s">
        <v>560</v>
      </c>
      <c r="CO181" s="432" t="s">
        <v>560</v>
      </c>
      <c r="CP181" s="432" t="s">
        <v>560</v>
      </c>
      <c r="CQ181" s="432" t="s">
        <v>560</v>
      </c>
      <c r="CR181" s="432" t="s">
        <v>560</v>
      </c>
      <c r="CS181" s="432" t="s">
        <v>560</v>
      </c>
      <c r="CT181" s="433" t="s">
        <v>560</v>
      </c>
      <c r="CU181" s="432"/>
      <c r="CV181" s="432" t="s">
        <v>560</v>
      </c>
      <c r="CW181" s="432" t="s">
        <v>560</v>
      </c>
      <c r="CX181" s="432" t="s">
        <v>560</v>
      </c>
      <c r="CY181" s="432" t="s">
        <v>560</v>
      </c>
      <c r="CZ181" s="432" t="s">
        <v>560</v>
      </c>
      <c r="DA181" s="432" t="s">
        <v>560</v>
      </c>
      <c r="DB181" s="432" t="s">
        <v>560</v>
      </c>
      <c r="DC181" s="432" t="s">
        <v>560</v>
      </c>
      <c r="DD181" s="432" t="s">
        <v>560</v>
      </c>
      <c r="DE181" s="432" t="s">
        <v>560</v>
      </c>
      <c r="DF181" s="432" t="s">
        <v>560</v>
      </c>
      <c r="DG181" s="432" t="s">
        <v>560</v>
      </c>
      <c r="DH181" s="433" t="s">
        <v>560</v>
      </c>
    </row>
    <row r="182" spans="1:112" ht="12" hidden="1" customHeight="1" outlineLevel="1">
      <c r="A182" s="434"/>
      <c r="T182" s="437" t="s">
        <v>732</v>
      </c>
      <c r="X182" s="417" t="str">
        <f>T182</f>
        <v>Revenue Group 5 - (Bottom Level)</v>
      </c>
      <c r="AA182" s="260" t="str">
        <f>IFERROR(_xlfn.NUMBERVALUE(LEFT(T182,FIND("-",T182)-2)),"")</f>
        <v/>
      </c>
      <c r="AC182" s="432"/>
      <c r="AD182" s="432"/>
      <c r="AE182" s="432"/>
      <c r="AF182" s="432"/>
      <c r="AG182" s="432"/>
      <c r="AH182" s="432"/>
      <c r="AI182" s="432"/>
      <c r="AJ182" s="432"/>
      <c r="AK182" s="432"/>
      <c r="AL182" s="432"/>
      <c r="AM182" s="432"/>
      <c r="AN182" s="432"/>
      <c r="AO182" s="432"/>
      <c r="AP182" s="433">
        <f t="shared" ref="AP182:AP185" si="75">AO182-SUM(AC182:AN182)</f>
        <v>0</v>
      </c>
      <c r="AQ182" s="432"/>
      <c r="AR182" s="432"/>
      <c r="AS182" s="432"/>
      <c r="AT182" s="432"/>
      <c r="AU182" s="432"/>
      <c r="AV182" s="432"/>
      <c r="AW182" s="432"/>
      <c r="AX182" s="432"/>
      <c r="AY182" s="432"/>
      <c r="AZ182" s="432"/>
      <c r="BA182" s="432"/>
      <c r="BB182" s="432"/>
      <c r="BC182" s="432"/>
      <c r="BD182" s="433">
        <f t="shared" ref="BD182:BD185" si="76">BC182-SUM(AQ182:BB182)</f>
        <v>0</v>
      </c>
      <c r="BE182" s="432"/>
      <c r="BF182" s="432"/>
      <c r="BG182" s="432"/>
      <c r="BH182" s="432"/>
      <c r="BI182" s="432"/>
      <c r="BJ182" s="432"/>
      <c r="BK182" s="432"/>
      <c r="BL182" s="432"/>
      <c r="BM182" s="432"/>
      <c r="BN182" s="432"/>
      <c r="BO182" s="432"/>
      <c r="BP182" s="432"/>
      <c r="BQ182" s="432"/>
      <c r="BR182" s="433">
        <f t="shared" ref="BR182:BR187" si="77">BQ182-SUM(BE182:BP182)</f>
        <v>0</v>
      </c>
      <c r="BS182" s="432"/>
      <c r="BT182" s="432"/>
      <c r="BU182" s="432"/>
      <c r="BV182" s="432"/>
      <c r="BW182" s="432"/>
      <c r="BX182" s="432"/>
      <c r="BY182" s="432"/>
      <c r="BZ182" s="432"/>
      <c r="CA182" s="432"/>
      <c r="CB182" s="432"/>
      <c r="CC182" s="432"/>
      <c r="CD182" s="432"/>
      <c r="CE182" s="432"/>
      <c r="CF182" s="433">
        <f t="shared" ref="CF182:CF187" si="78">CE182-SUM(BS182:CD182)</f>
        <v>0</v>
      </c>
      <c r="CG182" s="432"/>
      <c r="CH182" s="432"/>
      <c r="CI182" s="432"/>
      <c r="CJ182" s="432"/>
      <c r="CK182" s="432"/>
      <c r="CL182" s="432"/>
      <c r="CM182" s="432"/>
      <c r="CN182" s="432"/>
      <c r="CO182" s="432"/>
      <c r="CP182" s="432"/>
      <c r="CQ182" s="432"/>
      <c r="CR182" s="432"/>
      <c r="CS182" s="432"/>
      <c r="CT182" s="433">
        <f t="shared" ref="CT182:CT187" si="79">CS182-SUM(CG182:CR182)</f>
        <v>0</v>
      </c>
      <c r="CU182" s="432"/>
      <c r="CV182" s="432"/>
      <c r="CW182" s="432"/>
      <c r="CX182" s="432"/>
      <c r="CY182" s="432"/>
      <c r="CZ182" s="432"/>
      <c r="DA182" s="432"/>
      <c r="DB182" s="432"/>
      <c r="DC182" s="432"/>
      <c r="DD182" s="432"/>
      <c r="DE182" s="432"/>
      <c r="DF182" s="432"/>
      <c r="DG182" s="432"/>
      <c r="DH182" s="433">
        <f t="shared" ref="DH182:DH187" si="80">DG182-SUM(CU182:DF182)</f>
        <v>0</v>
      </c>
    </row>
    <row r="183" spans="1:112" ht="12" hidden="1" customHeight="1" outlineLevel="1">
      <c r="A183" s="434"/>
      <c r="T183" s="437" t="s">
        <v>733</v>
      </c>
      <c r="X183" s="417" t="str">
        <f t="shared" ref="X183:X185" si="81">T183</f>
        <v>5000 - NV</v>
      </c>
      <c r="AA183" s="260">
        <f t="shared" ref="AA183:AA185" si="82">IFERROR(_xlfn.NUMBERVALUE(LEFT(T183,FIND("-",T183)-2)),"")</f>
        <v>5000</v>
      </c>
      <c r="AB183" s="1" t="s">
        <v>135</v>
      </c>
      <c r="AC183" s="432">
        <v>0</v>
      </c>
      <c r="AD183" s="432">
        <v>0</v>
      </c>
      <c r="AE183" s="432">
        <v>0</v>
      </c>
      <c r="AF183" s="432">
        <v>0</v>
      </c>
      <c r="AG183" s="432">
        <v>0</v>
      </c>
      <c r="AH183" s="432">
        <v>0</v>
      </c>
      <c r="AI183" s="432">
        <v>0</v>
      </c>
      <c r="AJ183" s="432">
        <v>0</v>
      </c>
      <c r="AK183" s="432">
        <v>0</v>
      </c>
      <c r="AL183" s="432">
        <v>0</v>
      </c>
      <c r="AM183" s="432">
        <v>0</v>
      </c>
      <c r="AN183" s="432">
        <v>0</v>
      </c>
      <c r="AO183" s="432">
        <v>0</v>
      </c>
      <c r="AP183" s="433">
        <f t="shared" si="75"/>
        <v>0</v>
      </c>
      <c r="AQ183" s="432">
        <v>0</v>
      </c>
      <c r="AR183" s="432">
        <v>0</v>
      </c>
      <c r="AS183" s="432">
        <v>0</v>
      </c>
      <c r="AT183" s="432">
        <v>0</v>
      </c>
      <c r="AU183" s="432">
        <v>0</v>
      </c>
      <c r="AV183" s="432">
        <v>0</v>
      </c>
      <c r="AW183" s="432">
        <v>0</v>
      </c>
      <c r="AX183" s="432">
        <v>0</v>
      </c>
      <c r="AY183" s="432">
        <v>0</v>
      </c>
      <c r="AZ183" s="432">
        <v>0</v>
      </c>
      <c r="BA183" s="432">
        <v>0</v>
      </c>
      <c r="BB183" s="432">
        <v>0</v>
      </c>
      <c r="BC183" s="432">
        <v>0</v>
      </c>
      <c r="BD183" s="433">
        <f t="shared" si="76"/>
        <v>0</v>
      </c>
      <c r="BE183" s="432">
        <v>0</v>
      </c>
      <c r="BF183" s="432">
        <v>0</v>
      </c>
      <c r="BG183" s="432">
        <v>0</v>
      </c>
      <c r="BH183" s="432">
        <v>0</v>
      </c>
      <c r="BI183" s="432">
        <v>0</v>
      </c>
      <c r="BJ183" s="432">
        <v>0</v>
      </c>
      <c r="BK183" s="432">
        <v>0</v>
      </c>
      <c r="BL183" s="432">
        <v>0</v>
      </c>
      <c r="BM183" s="432">
        <v>0</v>
      </c>
      <c r="BN183" s="432">
        <v>0</v>
      </c>
      <c r="BO183" s="432">
        <v>0</v>
      </c>
      <c r="BP183" s="432">
        <v>0</v>
      </c>
      <c r="BQ183" s="432">
        <v>0</v>
      </c>
      <c r="BR183" s="433">
        <f t="shared" si="77"/>
        <v>0</v>
      </c>
      <c r="BS183" s="432">
        <v>0</v>
      </c>
      <c r="BT183" s="432">
        <v>0</v>
      </c>
      <c r="BU183" s="432">
        <v>0</v>
      </c>
      <c r="BV183" s="432">
        <v>0</v>
      </c>
      <c r="BW183" s="432">
        <v>0</v>
      </c>
      <c r="BX183" s="432">
        <v>0</v>
      </c>
      <c r="BY183" s="432">
        <v>0</v>
      </c>
      <c r="BZ183" s="432">
        <v>0</v>
      </c>
      <c r="CA183" s="432">
        <v>0</v>
      </c>
      <c r="CB183" s="432">
        <v>0</v>
      </c>
      <c r="CC183" s="432">
        <v>0</v>
      </c>
      <c r="CD183" s="432">
        <v>0</v>
      </c>
      <c r="CE183" s="432">
        <v>0</v>
      </c>
      <c r="CF183" s="433">
        <f t="shared" si="78"/>
        <v>0</v>
      </c>
      <c r="CG183" s="432">
        <v>0</v>
      </c>
      <c r="CH183" s="432">
        <v>0</v>
      </c>
      <c r="CI183" s="432">
        <v>0</v>
      </c>
      <c r="CJ183" s="432">
        <v>0</v>
      </c>
      <c r="CK183" s="432">
        <v>0</v>
      </c>
      <c r="CL183" s="432">
        <v>0</v>
      </c>
      <c r="CM183" s="432">
        <v>0</v>
      </c>
      <c r="CN183" s="432">
        <v>0</v>
      </c>
      <c r="CO183" s="432">
        <v>0</v>
      </c>
      <c r="CP183" s="432">
        <v>0</v>
      </c>
      <c r="CQ183" s="432">
        <v>0</v>
      </c>
      <c r="CR183" s="432">
        <v>0</v>
      </c>
      <c r="CS183" s="432">
        <v>0</v>
      </c>
      <c r="CT183" s="433">
        <f t="shared" si="79"/>
        <v>0</v>
      </c>
      <c r="CU183" s="432">
        <v>0</v>
      </c>
      <c r="CV183" s="432">
        <v>0</v>
      </c>
      <c r="CW183" s="432">
        <v>0</v>
      </c>
      <c r="CX183" s="432">
        <v>0</v>
      </c>
      <c r="CY183" s="432">
        <v>0</v>
      </c>
      <c r="CZ183" s="432">
        <v>0</v>
      </c>
      <c r="DA183" s="432">
        <v>0</v>
      </c>
      <c r="DB183" s="432">
        <v>0</v>
      </c>
      <c r="DC183" s="432">
        <v>0</v>
      </c>
      <c r="DD183" s="432">
        <v>0</v>
      </c>
      <c r="DE183" s="432">
        <v>0</v>
      </c>
      <c r="DF183" s="432">
        <v>0</v>
      </c>
      <c r="DG183" s="432">
        <v>0</v>
      </c>
      <c r="DH183" s="433">
        <f t="shared" si="80"/>
        <v>0</v>
      </c>
    </row>
    <row r="184" spans="1:112" ht="12" hidden="1" customHeight="1" outlineLevel="1">
      <c r="A184" s="434"/>
      <c r="T184" s="437" t="s">
        <v>734</v>
      </c>
      <c r="X184" s="417" t="str">
        <f t="shared" si="81"/>
        <v>5200 - NV</v>
      </c>
      <c r="AA184" s="260">
        <f t="shared" si="82"/>
        <v>5200</v>
      </c>
      <c r="AB184" s="1" t="s">
        <v>206</v>
      </c>
      <c r="AC184" s="432">
        <v>0</v>
      </c>
      <c r="AD184" s="432">
        <v>0</v>
      </c>
      <c r="AE184" s="432">
        <v>0</v>
      </c>
      <c r="AF184" s="432">
        <v>0</v>
      </c>
      <c r="AG184" s="432">
        <v>0</v>
      </c>
      <c r="AH184" s="432">
        <v>0</v>
      </c>
      <c r="AI184" s="432">
        <v>0</v>
      </c>
      <c r="AJ184" s="432">
        <v>0</v>
      </c>
      <c r="AK184" s="432">
        <v>0</v>
      </c>
      <c r="AL184" s="432">
        <v>0</v>
      </c>
      <c r="AM184" s="432">
        <v>0</v>
      </c>
      <c r="AN184" s="432">
        <v>0</v>
      </c>
      <c r="AO184" s="432">
        <v>0</v>
      </c>
      <c r="AP184" s="433">
        <f t="shared" si="75"/>
        <v>0</v>
      </c>
      <c r="AQ184" s="432">
        <v>0</v>
      </c>
      <c r="AR184" s="432">
        <v>0</v>
      </c>
      <c r="AS184" s="432">
        <v>0</v>
      </c>
      <c r="AT184" s="432">
        <v>0</v>
      </c>
      <c r="AU184" s="432">
        <v>0</v>
      </c>
      <c r="AV184" s="432">
        <v>0</v>
      </c>
      <c r="AW184" s="432">
        <v>0</v>
      </c>
      <c r="AX184" s="432">
        <v>0</v>
      </c>
      <c r="AY184" s="432">
        <v>0</v>
      </c>
      <c r="AZ184" s="432">
        <v>0</v>
      </c>
      <c r="BA184" s="432">
        <v>0</v>
      </c>
      <c r="BB184" s="432">
        <v>0</v>
      </c>
      <c r="BC184" s="432">
        <v>0</v>
      </c>
      <c r="BD184" s="433">
        <f t="shared" si="76"/>
        <v>0</v>
      </c>
      <c r="BE184" s="432">
        <v>0</v>
      </c>
      <c r="BF184" s="432">
        <v>0</v>
      </c>
      <c r="BG184" s="432">
        <v>0</v>
      </c>
      <c r="BH184" s="432">
        <v>0</v>
      </c>
      <c r="BI184" s="432">
        <v>0</v>
      </c>
      <c r="BJ184" s="432">
        <v>0</v>
      </c>
      <c r="BK184" s="432">
        <v>0</v>
      </c>
      <c r="BL184" s="432">
        <v>0</v>
      </c>
      <c r="BM184" s="432">
        <v>0</v>
      </c>
      <c r="BN184" s="432">
        <v>0</v>
      </c>
      <c r="BO184" s="432">
        <v>0</v>
      </c>
      <c r="BP184" s="432">
        <v>0</v>
      </c>
      <c r="BQ184" s="432">
        <v>0</v>
      </c>
      <c r="BR184" s="433">
        <f t="shared" si="77"/>
        <v>0</v>
      </c>
      <c r="BS184" s="432">
        <v>0</v>
      </c>
      <c r="BT184" s="432">
        <v>0</v>
      </c>
      <c r="BU184" s="432">
        <v>0</v>
      </c>
      <c r="BV184" s="432">
        <v>0</v>
      </c>
      <c r="BW184" s="432">
        <v>0</v>
      </c>
      <c r="BX184" s="432">
        <v>0</v>
      </c>
      <c r="BY184" s="432">
        <v>0</v>
      </c>
      <c r="BZ184" s="432">
        <v>0</v>
      </c>
      <c r="CA184" s="432">
        <v>0</v>
      </c>
      <c r="CB184" s="432">
        <v>0</v>
      </c>
      <c r="CC184" s="432">
        <v>0</v>
      </c>
      <c r="CD184" s="432">
        <v>0</v>
      </c>
      <c r="CE184" s="432">
        <v>0</v>
      </c>
      <c r="CF184" s="433">
        <f t="shared" si="78"/>
        <v>0</v>
      </c>
      <c r="CG184" s="432">
        <v>0</v>
      </c>
      <c r="CH184" s="432">
        <v>0</v>
      </c>
      <c r="CI184" s="432">
        <v>0</v>
      </c>
      <c r="CJ184" s="432">
        <v>0</v>
      </c>
      <c r="CK184" s="432">
        <v>0</v>
      </c>
      <c r="CL184" s="432">
        <v>0</v>
      </c>
      <c r="CM184" s="432">
        <v>0</v>
      </c>
      <c r="CN184" s="432">
        <v>0</v>
      </c>
      <c r="CO184" s="432">
        <v>0</v>
      </c>
      <c r="CP184" s="432">
        <v>0</v>
      </c>
      <c r="CQ184" s="432">
        <v>0</v>
      </c>
      <c r="CR184" s="432">
        <v>0</v>
      </c>
      <c r="CS184" s="432">
        <v>0</v>
      </c>
      <c r="CT184" s="433">
        <f t="shared" si="79"/>
        <v>0</v>
      </c>
      <c r="CU184" s="432">
        <v>0</v>
      </c>
      <c r="CV184" s="432">
        <v>0</v>
      </c>
      <c r="CW184" s="432">
        <v>0</v>
      </c>
      <c r="CX184" s="432">
        <v>0</v>
      </c>
      <c r="CY184" s="432">
        <v>0</v>
      </c>
      <c r="CZ184" s="432">
        <v>0</v>
      </c>
      <c r="DA184" s="432">
        <v>0</v>
      </c>
      <c r="DB184" s="432">
        <v>0</v>
      </c>
      <c r="DC184" s="432">
        <v>0</v>
      </c>
      <c r="DD184" s="432">
        <v>0</v>
      </c>
      <c r="DE184" s="432">
        <v>0</v>
      </c>
      <c r="DF184" s="432">
        <v>0</v>
      </c>
      <c r="DG184" s="432">
        <v>0</v>
      </c>
      <c r="DH184" s="433">
        <f t="shared" si="80"/>
        <v>0</v>
      </c>
    </row>
    <row r="185" spans="1:112" ht="12" hidden="1" customHeight="1" outlineLevel="1">
      <c r="A185" s="434"/>
      <c r="T185" s="437" t="s">
        <v>735</v>
      </c>
      <c r="X185" s="417" t="str">
        <f t="shared" si="81"/>
        <v>5400 - NV</v>
      </c>
      <c r="AA185" s="260">
        <f t="shared" si="82"/>
        <v>5400</v>
      </c>
      <c r="AB185" s="1" t="s">
        <v>207</v>
      </c>
      <c r="AC185" s="432">
        <v>0</v>
      </c>
      <c r="AD185" s="432">
        <v>0</v>
      </c>
      <c r="AE185" s="432">
        <v>0</v>
      </c>
      <c r="AF185" s="432">
        <v>0</v>
      </c>
      <c r="AG185" s="432">
        <v>0</v>
      </c>
      <c r="AH185" s="432">
        <v>0</v>
      </c>
      <c r="AI185" s="432">
        <v>0</v>
      </c>
      <c r="AJ185" s="432">
        <v>0</v>
      </c>
      <c r="AK185" s="432">
        <v>0</v>
      </c>
      <c r="AL185" s="432">
        <v>0</v>
      </c>
      <c r="AM185" s="432">
        <v>0</v>
      </c>
      <c r="AN185" s="432">
        <v>0</v>
      </c>
      <c r="AO185" s="432">
        <v>0</v>
      </c>
      <c r="AP185" s="433">
        <f t="shared" si="75"/>
        <v>0</v>
      </c>
      <c r="AQ185" s="432">
        <v>0</v>
      </c>
      <c r="AR185" s="432">
        <v>0</v>
      </c>
      <c r="AS185" s="432">
        <v>0</v>
      </c>
      <c r="AT185" s="432">
        <v>0</v>
      </c>
      <c r="AU185" s="432">
        <v>0</v>
      </c>
      <c r="AV185" s="432">
        <v>0</v>
      </c>
      <c r="AW185" s="432">
        <v>0</v>
      </c>
      <c r="AX185" s="432">
        <v>0</v>
      </c>
      <c r="AY185" s="432">
        <v>0</v>
      </c>
      <c r="AZ185" s="432">
        <v>0</v>
      </c>
      <c r="BA185" s="432">
        <v>0</v>
      </c>
      <c r="BB185" s="432">
        <v>0</v>
      </c>
      <c r="BC185" s="432">
        <v>0</v>
      </c>
      <c r="BD185" s="433">
        <f t="shared" si="76"/>
        <v>0</v>
      </c>
      <c r="BE185" s="432">
        <v>0</v>
      </c>
      <c r="BF185" s="432">
        <v>0</v>
      </c>
      <c r="BG185" s="432">
        <v>0</v>
      </c>
      <c r="BH185" s="432">
        <v>0</v>
      </c>
      <c r="BI185" s="432">
        <v>0</v>
      </c>
      <c r="BJ185" s="432">
        <v>0</v>
      </c>
      <c r="BK185" s="432">
        <v>0</v>
      </c>
      <c r="BL185" s="432">
        <v>0</v>
      </c>
      <c r="BM185" s="432">
        <v>0</v>
      </c>
      <c r="BN185" s="432">
        <v>0</v>
      </c>
      <c r="BO185" s="432">
        <v>0</v>
      </c>
      <c r="BP185" s="432">
        <v>0</v>
      </c>
      <c r="BQ185" s="432">
        <v>0</v>
      </c>
      <c r="BR185" s="433">
        <f t="shared" si="77"/>
        <v>0</v>
      </c>
      <c r="BS185" s="432">
        <v>0</v>
      </c>
      <c r="BT185" s="432">
        <v>0</v>
      </c>
      <c r="BU185" s="432">
        <v>0</v>
      </c>
      <c r="BV185" s="432">
        <v>0</v>
      </c>
      <c r="BW185" s="432">
        <v>0</v>
      </c>
      <c r="BX185" s="432">
        <v>0</v>
      </c>
      <c r="BY185" s="432">
        <v>0</v>
      </c>
      <c r="BZ185" s="432">
        <v>0</v>
      </c>
      <c r="CA185" s="432">
        <v>0</v>
      </c>
      <c r="CB185" s="432">
        <v>0</v>
      </c>
      <c r="CC185" s="432">
        <v>0</v>
      </c>
      <c r="CD185" s="432">
        <v>0</v>
      </c>
      <c r="CE185" s="432">
        <v>0</v>
      </c>
      <c r="CF185" s="433">
        <f t="shared" si="78"/>
        <v>0</v>
      </c>
      <c r="CG185" s="432">
        <v>0</v>
      </c>
      <c r="CH185" s="432">
        <v>0</v>
      </c>
      <c r="CI185" s="432">
        <v>0</v>
      </c>
      <c r="CJ185" s="432">
        <v>0</v>
      </c>
      <c r="CK185" s="432">
        <v>0</v>
      </c>
      <c r="CL185" s="432">
        <v>0</v>
      </c>
      <c r="CM185" s="432">
        <v>0</v>
      </c>
      <c r="CN185" s="432">
        <v>0</v>
      </c>
      <c r="CO185" s="432">
        <v>0</v>
      </c>
      <c r="CP185" s="432">
        <v>0</v>
      </c>
      <c r="CQ185" s="432">
        <v>0</v>
      </c>
      <c r="CR185" s="432">
        <v>0</v>
      </c>
      <c r="CS185" s="432">
        <v>0</v>
      </c>
      <c r="CT185" s="433">
        <f t="shared" si="79"/>
        <v>0</v>
      </c>
      <c r="CU185" s="432">
        <v>0</v>
      </c>
      <c r="CV185" s="432">
        <v>0</v>
      </c>
      <c r="CW185" s="432">
        <v>0</v>
      </c>
      <c r="CX185" s="432">
        <v>0</v>
      </c>
      <c r="CY185" s="432">
        <v>0</v>
      </c>
      <c r="CZ185" s="432">
        <v>0</v>
      </c>
      <c r="DA185" s="432">
        <v>0</v>
      </c>
      <c r="DB185" s="432">
        <v>0</v>
      </c>
      <c r="DC185" s="432">
        <v>0</v>
      </c>
      <c r="DD185" s="432">
        <v>0</v>
      </c>
      <c r="DE185" s="432">
        <v>0</v>
      </c>
      <c r="DF185" s="432">
        <v>0</v>
      </c>
      <c r="DG185" s="432">
        <v>0</v>
      </c>
      <c r="DH185" s="433">
        <f t="shared" si="80"/>
        <v>0</v>
      </c>
    </row>
    <row r="186" spans="1:112" ht="12" hidden="1" customHeight="1" outlineLevel="1">
      <c r="A186" s="434"/>
      <c r="AA186" s="260"/>
      <c r="AC186" s="432"/>
      <c r="AD186" s="432"/>
      <c r="AE186" s="432"/>
      <c r="AF186" s="432"/>
      <c r="AG186" s="432"/>
      <c r="AH186" s="432"/>
      <c r="AI186" s="432"/>
      <c r="AJ186" s="432"/>
      <c r="AK186" s="432"/>
      <c r="AL186" s="432"/>
      <c r="AM186" s="432"/>
      <c r="AN186" s="432"/>
      <c r="AO186" s="432"/>
      <c r="AP186" s="433"/>
      <c r="AQ186" s="432"/>
      <c r="AR186" s="432"/>
      <c r="AS186" s="432"/>
      <c r="AT186" s="432"/>
      <c r="AU186" s="432"/>
      <c r="AV186" s="432"/>
      <c r="AW186" s="432"/>
      <c r="AX186" s="432"/>
      <c r="AY186" s="432"/>
      <c r="AZ186" s="432"/>
      <c r="BA186" s="432"/>
      <c r="BB186" s="432"/>
      <c r="BC186" s="432"/>
      <c r="BD186" s="433"/>
      <c r="BE186" s="432"/>
      <c r="BF186" s="432"/>
      <c r="BG186" s="432"/>
      <c r="BH186" s="432"/>
      <c r="BI186" s="432"/>
      <c r="BJ186" s="432"/>
      <c r="BK186" s="432"/>
      <c r="BL186" s="432"/>
      <c r="BM186" s="432"/>
      <c r="BN186" s="432"/>
      <c r="BO186" s="432"/>
      <c r="BP186" s="432"/>
      <c r="BQ186" s="432"/>
      <c r="BR186" s="433"/>
      <c r="BS186" s="432"/>
      <c r="BT186" s="432"/>
      <c r="BU186" s="432"/>
      <c r="BV186" s="432"/>
      <c r="BW186" s="432"/>
      <c r="BX186" s="432"/>
      <c r="BY186" s="432"/>
      <c r="BZ186" s="432"/>
      <c r="CA186" s="432"/>
      <c r="CB186" s="432"/>
      <c r="CC186" s="432"/>
      <c r="CD186" s="432"/>
      <c r="CE186" s="432"/>
      <c r="CF186" s="433"/>
      <c r="CG186" s="432"/>
      <c r="CH186" s="432"/>
      <c r="CI186" s="432"/>
      <c r="CJ186" s="432"/>
      <c r="CK186" s="432"/>
      <c r="CL186" s="432"/>
      <c r="CM186" s="432"/>
      <c r="CN186" s="432"/>
      <c r="CO186" s="432"/>
      <c r="CP186" s="432"/>
      <c r="CQ186" s="432"/>
      <c r="CR186" s="432"/>
      <c r="CS186" s="432"/>
      <c r="CT186" s="433"/>
      <c r="CU186" s="432"/>
      <c r="CV186" s="432"/>
      <c r="CW186" s="432"/>
      <c r="CX186" s="432"/>
      <c r="CY186" s="432"/>
      <c r="CZ186" s="432"/>
      <c r="DA186" s="432"/>
      <c r="DB186" s="432"/>
      <c r="DC186" s="432"/>
      <c r="DD186" s="432"/>
      <c r="DE186" s="432"/>
      <c r="DF186" s="432"/>
      <c r="DG186" s="432"/>
      <c r="DH186" s="433"/>
    </row>
    <row r="187" spans="1:112" ht="12" customHeight="1" collapsed="1">
      <c r="A187" s="434"/>
      <c r="AA187" s="431"/>
      <c r="AB187" s="1" t="str">
        <f>AA181</f>
        <v>Other Financing Sources</v>
      </c>
      <c r="AC187" s="432">
        <f t="shared" ref="AC187:AO187" si="83">SUM(AC182:AC186)</f>
        <v>0</v>
      </c>
      <c r="AD187" s="432">
        <f t="shared" si="83"/>
        <v>0</v>
      </c>
      <c r="AE187" s="432">
        <f t="shared" si="83"/>
        <v>0</v>
      </c>
      <c r="AF187" s="432">
        <f t="shared" si="83"/>
        <v>0</v>
      </c>
      <c r="AG187" s="432">
        <f t="shared" si="83"/>
        <v>0</v>
      </c>
      <c r="AH187" s="432">
        <f t="shared" si="83"/>
        <v>0</v>
      </c>
      <c r="AI187" s="432">
        <f t="shared" si="83"/>
        <v>0</v>
      </c>
      <c r="AJ187" s="432">
        <f t="shared" si="83"/>
        <v>0</v>
      </c>
      <c r="AK187" s="432">
        <f t="shared" si="83"/>
        <v>0</v>
      </c>
      <c r="AL187" s="432">
        <f t="shared" si="83"/>
        <v>0</v>
      </c>
      <c r="AM187" s="432">
        <f t="shared" si="83"/>
        <v>0</v>
      </c>
      <c r="AN187" s="432">
        <f t="shared" si="83"/>
        <v>0</v>
      </c>
      <c r="AO187" s="432">
        <f t="shared" si="83"/>
        <v>0</v>
      </c>
      <c r="AP187" s="433">
        <f t="shared" ref="AP187" si="84">AO187-SUM(AC187:AN187)</f>
        <v>0</v>
      </c>
      <c r="AQ187" s="432">
        <f t="shared" ref="AQ187:BC187" si="85">SUM(AQ182:AQ186)</f>
        <v>0</v>
      </c>
      <c r="AR187" s="432">
        <f t="shared" si="85"/>
        <v>0</v>
      </c>
      <c r="AS187" s="432">
        <f t="shared" si="85"/>
        <v>0</v>
      </c>
      <c r="AT187" s="432">
        <f t="shared" si="85"/>
        <v>0</v>
      </c>
      <c r="AU187" s="432">
        <f t="shared" si="85"/>
        <v>0</v>
      </c>
      <c r="AV187" s="432">
        <f t="shared" si="85"/>
        <v>0</v>
      </c>
      <c r="AW187" s="432">
        <f t="shared" si="85"/>
        <v>0</v>
      </c>
      <c r="AX187" s="432">
        <f t="shared" si="85"/>
        <v>0</v>
      </c>
      <c r="AY187" s="432">
        <f t="shared" si="85"/>
        <v>0</v>
      </c>
      <c r="AZ187" s="432">
        <f t="shared" si="85"/>
        <v>0</v>
      </c>
      <c r="BA187" s="432">
        <f t="shared" si="85"/>
        <v>0</v>
      </c>
      <c r="BB187" s="432">
        <f t="shared" si="85"/>
        <v>0</v>
      </c>
      <c r="BC187" s="432">
        <f t="shared" si="85"/>
        <v>0</v>
      </c>
      <c r="BD187" s="433">
        <f t="shared" ref="BD187" si="86">BC187-SUM(AQ187:BB187)</f>
        <v>0</v>
      </c>
      <c r="BE187" s="432">
        <f t="shared" ref="BE187:BQ187" si="87">SUM(BE182:BE186)</f>
        <v>0</v>
      </c>
      <c r="BF187" s="432">
        <f t="shared" si="87"/>
        <v>0</v>
      </c>
      <c r="BG187" s="432">
        <f t="shared" si="87"/>
        <v>0</v>
      </c>
      <c r="BH187" s="432">
        <f t="shared" si="87"/>
        <v>0</v>
      </c>
      <c r="BI187" s="432">
        <f t="shared" si="87"/>
        <v>0</v>
      </c>
      <c r="BJ187" s="432">
        <f t="shared" si="87"/>
        <v>0</v>
      </c>
      <c r="BK187" s="432">
        <f t="shared" si="87"/>
        <v>0</v>
      </c>
      <c r="BL187" s="432">
        <f t="shared" si="87"/>
        <v>0</v>
      </c>
      <c r="BM187" s="432">
        <f t="shared" si="87"/>
        <v>0</v>
      </c>
      <c r="BN187" s="432">
        <f t="shared" si="87"/>
        <v>0</v>
      </c>
      <c r="BO187" s="432">
        <f t="shared" si="87"/>
        <v>0</v>
      </c>
      <c r="BP187" s="432">
        <f t="shared" si="87"/>
        <v>0</v>
      </c>
      <c r="BQ187" s="432">
        <f t="shared" si="87"/>
        <v>0</v>
      </c>
      <c r="BR187" s="433">
        <f t="shared" si="77"/>
        <v>0</v>
      </c>
      <c r="BS187" s="432">
        <f t="shared" ref="BS187:CE187" si="88">SUM(BS182:BS186)</f>
        <v>0</v>
      </c>
      <c r="BT187" s="432">
        <f t="shared" si="88"/>
        <v>0</v>
      </c>
      <c r="BU187" s="432">
        <f t="shared" si="88"/>
        <v>0</v>
      </c>
      <c r="BV187" s="432">
        <f t="shared" si="88"/>
        <v>0</v>
      </c>
      <c r="BW187" s="432">
        <f t="shared" si="88"/>
        <v>0</v>
      </c>
      <c r="BX187" s="432">
        <f t="shared" si="88"/>
        <v>0</v>
      </c>
      <c r="BY187" s="432">
        <f t="shared" si="88"/>
        <v>0</v>
      </c>
      <c r="BZ187" s="432">
        <f t="shared" si="88"/>
        <v>0</v>
      </c>
      <c r="CA187" s="432">
        <f t="shared" si="88"/>
        <v>0</v>
      </c>
      <c r="CB187" s="432">
        <f t="shared" si="88"/>
        <v>0</v>
      </c>
      <c r="CC187" s="432">
        <f t="shared" si="88"/>
        <v>0</v>
      </c>
      <c r="CD187" s="432">
        <f t="shared" si="88"/>
        <v>0</v>
      </c>
      <c r="CE187" s="432">
        <f t="shared" si="88"/>
        <v>0</v>
      </c>
      <c r="CF187" s="433">
        <f t="shared" si="78"/>
        <v>0</v>
      </c>
      <c r="CG187" s="432">
        <f t="shared" ref="CG187:CS187" si="89">SUM(CG182:CG186)</f>
        <v>0</v>
      </c>
      <c r="CH187" s="432">
        <f t="shared" si="89"/>
        <v>0</v>
      </c>
      <c r="CI187" s="432">
        <f t="shared" si="89"/>
        <v>0</v>
      </c>
      <c r="CJ187" s="432">
        <f t="shared" si="89"/>
        <v>0</v>
      </c>
      <c r="CK187" s="432">
        <f t="shared" si="89"/>
        <v>0</v>
      </c>
      <c r="CL187" s="432">
        <f t="shared" si="89"/>
        <v>0</v>
      </c>
      <c r="CM187" s="432">
        <f t="shared" si="89"/>
        <v>0</v>
      </c>
      <c r="CN187" s="432">
        <f t="shared" si="89"/>
        <v>0</v>
      </c>
      <c r="CO187" s="432">
        <f t="shared" si="89"/>
        <v>0</v>
      </c>
      <c r="CP187" s="432">
        <f t="shared" si="89"/>
        <v>0</v>
      </c>
      <c r="CQ187" s="432">
        <f t="shared" si="89"/>
        <v>0</v>
      </c>
      <c r="CR187" s="432">
        <f t="shared" si="89"/>
        <v>0</v>
      </c>
      <c r="CS187" s="432">
        <f t="shared" si="89"/>
        <v>0</v>
      </c>
      <c r="CT187" s="433">
        <f t="shared" si="79"/>
        <v>0</v>
      </c>
      <c r="CU187" s="432">
        <f t="shared" ref="CU187:DG187" si="90">SUM(CU182:CU186)</f>
        <v>0</v>
      </c>
      <c r="CV187" s="432">
        <f t="shared" si="90"/>
        <v>0</v>
      </c>
      <c r="CW187" s="432">
        <f t="shared" si="90"/>
        <v>0</v>
      </c>
      <c r="CX187" s="432">
        <f t="shared" si="90"/>
        <v>0</v>
      </c>
      <c r="CY187" s="432">
        <f t="shared" si="90"/>
        <v>0</v>
      </c>
      <c r="CZ187" s="432">
        <f t="shared" si="90"/>
        <v>0</v>
      </c>
      <c r="DA187" s="432">
        <f t="shared" si="90"/>
        <v>0</v>
      </c>
      <c r="DB187" s="432">
        <f t="shared" si="90"/>
        <v>0</v>
      </c>
      <c r="DC187" s="432">
        <f t="shared" si="90"/>
        <v>0</v>
      </c>
      <c r="DD187" s="432">
        <f t="shared" si="90"/>
        <v>0</v>
      </c>
      <c r="DE187" s="432">
        <f t="shared" si="90"/>
        <v>0</v>
      </c>
      <c r="DF187" s="432">
        <f t="shared" si="90"/>
        <v>0</v>
      </c>
      <c r="DG187" s="432">
        <f t="shared" si="90"/>
        <v>0</v>
      </c>
      <c r="DH187" s="433">
        <f t="shared" si="80"/>
        <v>0</v>
      </c>
    </row>
    <row r="188" spans="1:112" ht="12" hidden="1" customHeight="1" outlineLevel="1">
      <c r="A188" s="2"/>
      <c r="AA188" s="431"/>
      <c r="AB188" s="436"/>
      <c r="AC188" s="432"/>
      <c r="AD188" s="432"/>
      <c r="AE188" s="432"/>
      <c r="AF188" s="432"/>
      <c r="AG188" s="432"/>
      <c r="AH188" s="432"/>
      <c r="AI188" s="432"/>
      <c r="AJ188" s="432"/>
      <c r="AK188" s="432"/>
      <c r="AL188" s="432"/>
      <c r="AM188" s="432"/>
      <c r="AN188" s="432"/>
      <c r="AO188" s="432"/>
      <c r="AP188" s="433"/>
      <c r="AQ188" s="432"/>
      <c r="AR188" s="432"/>
      <c r="AS188" s="432"/>
      <c r="AT188" s="432"/>
      <c r="AU188" s="432"/>
      <c r="AV188" s="432"/>
      <c r="AW188" s="432"/>
      <c r="AX188" s="432"/>
      <c r="AY188" s="432"/>
      <c r="AZ188" s="432"/>
      <c r="BA188" s="432"/>
      <c r="BB188" s="432"/>
      <c r="BC188" s="432"/>
      <c r="BD188" s="433"/>
      <c r="BE188" s="432"/>
      <c r="BF188" s="432"/>
      <c r="BG188" s="432"/>
      <c r="BH188" s="432"/>
      <c r="BI188" s="432"/>
      <c r="BJ188" s="432"/>
      <c r="BK188" s="432"/>
      <c r="BL188" s="432"/>
      <c r="BM188" s="432"/>
      <c r="BN188" s="432"/>
      <c r="BO188" s="432"/>
      <c r="BP188" s="432"/>
      <c r="BQ188" s="432"/>
      <c r="BR188" s="433"/>
      <c r="BS188" s="432"/>
      <c r="BT188" s="432"/>
      <c r="BU188" s="432"/>
      <c r="BV188" s="432"/>
      <c r="BW188" s="432"/>
      <c r="BX188" s="432"/>
      <c r="BY188" s="432"/>
      <c r="BZ188" s="432"/>
      <c r="CA188" s="432"/>
      <c r="CB188" s="432"/>
      <c r="CC188" s="432"/>
      <c r="CD188" s="432"/>
      <c r="CE188" s="432"/>
      <c r="CF188" s="433"/>
      <c r="CG188" s="432"/>
      <c r="CH188" s="432"/>
      <c r="CI188" s="432"/>
      <c r="CJ188" s="432"/>
      <c r="CK188" s="432"/>
      <c r="CL188" s="432"/>
      <c r="CM188" s="432"/>
      <c r="CN188" s="432"/>
      <c r="CO188" s="432"/>
      <c r="CP188" s="432"/>
      <c r="CQ188" s="432"/>
      <c r="CR188" s="432"/>
      <c r="CS188" s="432"/>
      <c r="CT188" s="433"/>
      <c r="CU188" s="432"/>
      <c r="CV188" s="432"/>
      <c r="CW188" s="432"/>
      <c r="CX188" s="432"/>
      <c r="CY188" s="432"/>
      <c r="CZ188" s="432"/>
      <c r="DA188" s="432"/>
      <c r="DB188" s="432"/>
      <c r="DC188" s="432"/>
      <c r="DD188" s="432"/>
      <c r="DE188" s="432"/>
      <c r="DF188" s="432"/>
      <c r="DG188" s="432"/>
      <c r="DH188" s="433"/>
    </row>
    <row r="189" spans="1:112" ht="12" hidden="1" customHeight="1" outlineLevel="1">
      <c r="A189" s="2"/>
      <c r="AA189" s="431" t="str">
        <f>[1]MYP!H83</f>
        <v>Other Items</v>
      </c>
      <c r="AB189" s="436"/>
      <c r="AC189" s="432"/>
      <c r="AD189" s="432" t="s">
        <v>560</v>
      </c>
      <c r="AE189" s="432" t="s">
        <v>560</v>
      </c>
      <c r="AF189" s="432" t="s">
        <v>560</v>
      </c>
      <c r="AG189" s="432" t="s">
        <v>560</v>
      </c>
      <c r="AH189" s="432" t="s">
        <v>560</v>
      </c>
      <c r="AI189" s="432" t="s">
        <v>560</v>
      </c>
      <c r="AJ189" s="432" t="s">
        <v>560</v>
      </c>
      <c r="AK189" s="432" t="s">
        <v>560</v>
      </c>
      <c r="AL189" s="432" t="s">
        <v>560</v>
      </c>
      <c r="AM189" s="432" t="s">
        <v>560</v>
      </c>
      <c r="AN189" s="432" t="s">
        <v>560</v>
      </c>
      <c r="AO189" s="432" t="s">
        <v>560</v>
      </c>
      <c r="AP189" s="433" t="s">
        <v>560</v>
      </c>
      <c r="AQ189" s="432"/>
      <c r="AR189" s="432" t="s">
        <v>560</v>
      </c>
      <c r="AS189" s="432" t="s">
        <v>560</v>
      </c>
      <c r="AT189" s="432" t="s">
        <v>560</v>
      </c>
      <c r="AU189" s="432" t="s">
        <v>560</v>
      </c>
      <c r="AV189" s="432" t="s">
        <v>560</v>
      </c>
      <c r="AW189" s="432" t="s">
        <v>560</v>
      </c>
      <c r="AX189" s="432" t="s">
        <v>560</v>
      </c>
      <c r="AY189" s="432" t="s">
        <v>560</v>
      </c>
      <c r="AZ189" s="432" t="s">
        <v>560</v>
      </c>
      <c r="BA189" s="432" t="s">
        <v>560</v>
      </c>
      <c r="BB189" s="432" t="s">
        <v>560</v>
      </c>
      <c r="BC189" s="432" t="s">
        <v>560</v>
      </c>
      <c r="BD189" s="433" t="s">
        <v>560</v>
      </c>
      <c r="BE189" s="432"/>
      <c r="BF189" s="432" t="s">
        <v>560</v>
      </c>
      <c r="BG189" s="432" t="s">
        <v>560</v>
      </c>
      <c r="BH189" s="432" t="s">
        <v>560</v>
      </c>
      <c r="BI189" s="432" t="s">
        <v>560</v>
      </c>
      <c r="BJ189" s="432" t="s">
        <v>560</v>
      </c>
      <c r="BK189" s="432" t="s">
        <v>560</v>
      </c>
      <c r="BL189" s="432" t="s">
        <v>560</v>
      </c>
      <c r="BM189" s="432" t="s">
        <v>560</v>
      </c>
      <c r="BN189" s="432" t="s">
        <v>560</v>
      </c>
      <c r="BO189" s="432" t="s">
        <v>560</v>
      </c>
      <c r="BP189" s="432" t="s">
        <v>560</v>
      </c>
      <c r="BQ189" s="432" t="s">
        <v>560</v>
      </c>
      <c r="BR189" s="433" t="s">
        <v>560</v>
      </c>
      <c r="BS189" s="432"/>
      <c r="BT189" s="432" t="s">
        <v>560</v>
      </c>
      <c r="BU189" s="432" t="s">
        <v>560</v>
      </c>
      <c r="BV189" s="432" t="s">
        <v>560</v>
      </c>
      <c r="BW189" s="432" t="s">
        <v>560</v>
      </c>
      <c r="BX189" s="432" t="s">
        <v>560</v>
      </c>
      <c r="BY189" s="432" t="s">
        <v>560</v>
      </c>
      <c r="BZ189" s="432" t="s">
        <v>560</v>
      </c>
      <c r="CA189" s="432" t="s">
        <v>560</v>
      </c>
      <c r="CB189" s="432" t="s">
        <v>560</v>
      </c>
      <c r="CC189" s="432" t="s">
        <v>560</v>
      </c>
      <c r="CD189" s="432" t="s">
        <v>560</v>
      </c>
      <c r="CE189" s="432" t="s">
        <v>560</v>
      </c>
      <c r="CF189" s="433" t="s">
        <v>560</v>
      </c>
      <c r="CG189" s="432"/>
      <c r="CH189" s="432" t="s">
        <v>560</v>
      </c>
      <c r="CI189" s="432" t="s">
        <v>560</v>
      </c>
      <c r="CJ189" s="432" t="s">
        <v>560</v>
      </c>
      <c r="CK189" s="432" t="s">
        <v>560</v>
      </c>
      <c r="CL189" s="432" t="s">
        <v>560</v>
      </c>
      <c r="CM189" s="432" t="s">
        <v>560</v>
      </c>
      <c r="CN189" s="432" t="s">
        <v>560</v>
      </c>
      <c r="CO189" s="432" t="s">
        <v>560</v>
      </c>
      <c r="CP189" s="432" t="s">
        <v>560</v>
      </c>
      <c r="CQ189" s="432" t="s">
        <v>560</v>
      </c>
      <c r="CR189" s="432" t="s">
        <v>560</v>
      </c>
      <c r="CS189" s="432" t="s">
        <v>560</v>
      </c>
      <c r="CT189" s="433" t="s">
        <v>560</v>
      </c>
      <c r="CU189" s="432"/>
      <c r="CV189" s="432" t="s">
        <v>560</v>
      </c>
      <c r="CW189" s="432" t="s">
        <v>560</v>
      </c>
      <c r="CX189" s="432" t="s">
        <v>560</v>
      </c>
      <c r="CY189" s="432" t="s">
        <v>560</v>
      </c>
      <c r="CZ189" s="432" t="s">
        <v>560</v>
      </c>
      <c r="DA189" s="432" t="s">
        <v>560</v>
      </c>
      <c r="DB189" s="432" t="s">
        <v>560</v>
      </c>
      <c r="DC189" s="432" t="s">
        <v>560</v>
      </c>
      <c r="DD189" s="432" t="s">
        <v>560</v>
      </c>
      <c r="DE189" s="432" t="s">
        <v>560</v>
      </c>
      <c r="DF189" s="432" t="s">
        <v>560</v>
      </c>
      <c r="DG189" s="432" t="s">
        <v>560</v>
      </c>
      <c r="DH189" s="433" t="s">
        <v>560</v>
      </c>
    </row>
    <row r="190" spans="1:112" ht="12" hidden="1" customHeight="1" outlineLevel="1">
      <c r="A190" s="434"/>
      <c r="T190" s="437" t="s">
        <v>736</v>
      </c>
      <c r="X190" s="417" t="str">
        <f>T190</f>
        <v>Revenue Group 6 - (Bottom Level)</v>
      </c>
      <c r="AA190" s="260" t="str">
        <f>IFERROR(_xlfn.NUMBERVALUE(LEFT(T190,FIND("-",T190)-2)),"")</f>
        <v/>
      </c>
      <c r="AC190" s="432"/>
      <c r="AD190" s="432"/>
      <c r="AE190" s="432"/>
      <c r="AF190" s="432"/>
      <c r="AG190" s="432"/>
      <c r="AH190" s="432"/>
      <c r="AI190" s="432"/>
      <c r="AJ190" s="432"/>
      <c r="AK190" s="432"/>
      <c r="AL190" s="432"/>
      <c r="AM190" s="432"/>
      <c r="AN190" s="432"/>
      <c r="AO190" s="432"/>
      <c r="AP190" s="433">
        <f t="shared" ref="AP190:AP191" si="91">AO190-SUM(AC190:AN190)</f>
        <v>0</v>
      </c>
      <c r="AQ190" s="432"/>
      <c r="AR190" s="432"/>
      <c r="AS190" s="432"/>
      <c r="AT190" s="432"/>
      <c r="AU190" s="432"/>
      <c r="AV190" s="432"/>
      <c r="AW190" s="432"/>
      <c r="AX190" s="432"/>
      <c r="AY190" s="432"/>
      <c r="AZ190" s="432"/>
      <c r="BA190" s="432"/>
      <c r="BB190" s="432"/>
      <c r="BC190" s="432"/>
      <c r="BD190" s="433">
        <f t="shared" ref="BD190:BD191" si="92">BC190-SUM(AQ190:BB190)</f>
        <v>0</v>
      </c>
      <c r="BE190" s="432"/>
      <c r="BF190" s="432"/>
      <c r="BG190" s="432"/>
      <c r="BH190" s="432"/>
      <c r="BI190" s="432"/>
      <c r="BJ190" s="432"/>
      <c r="BK190" s="432"/>
      <c r="BL190" s="432"/>
      <c r="BM190" s="432"/>
      <c r="BN190" s="432"/>
      <c r="BO190" s="432"/>
      <c r="BP190" s="432"/>
      <c r="BQ190" s="432"/>
      <c r="BR190" s="433">
        <f t="shared" ref="BR190:BR191" si="93">BQ190-SUM(BE190:BP190)</f>
        <v>0</v>
      </c>
      <c r="BS190" s="432"/>
      <c r="BT190" s="432"/>
      <c r="BU190" s="432"/>
      <c r="BV190" s="432"/>
      <c r="BW190" s="432"/>
      <c r="BX190" s="432"/>
      <c r="BY190" s="432"/>
      <c r="BZ190" s="432"/>
      <c r="CA190" s="432"/>
      <c r="CB190" s="432"/>
      <c r="CC190" s="432"/>
      <c r="CD190" s="432"/>
      <c r="CE190" s="432"/>
      <c r="CF190" s="433">
        <f t="shared" ref="CF190:CF191" si="94">CE190-SUM(BS190:CD190)</f>
        <v>0</v>
      </c>
      <c r="CG190" s="432"/>
      <c r="CH190" s="432"/>
      <c r="CI190" s="432"/>
      <c r="CJ190" s="432"/>
      <c r="CK190" s="432"/>
      <c r="CL190" s="432"/>
      <c r="CM190" s="432"/>
      <c r="CN190" s="432"/>
      <c r="CO190" s="432"/>
      <c r="CP190" s="432"/>
      <c r="CQ190" s="432"/>
      <c r="CR190" s="432"/>
      <c r="CS190" s="432"/>
      <c r="CT190" s="433">
        <f t="shared" ref="CT190:CT191" si="95">CS190-SUM(CG190:CR190)</f>
        <v>0</v>
      </c>
      <c r="CU190" s="432"/>
      <c r="CV190" s="432"/>
      <c r="CW190" s="432"/>
      <c r="CX190" s="432"/>
      <c r="CY190" s="432"/>
      <c r="CZ190" s="432"/>
      <c r="DA190" s="432"/>
      <c r="DB190" s="432"/>
      <c r="DC190" s="432"/>
      <c r="DD190" s="432"/>
      <c r="DE190" s="432"/>
      <c r="DF190" s="432"/>
      <c r="DG190" s="432"/>
      <c r="DH190" s="433">
        <f t="shared" ref="DH190:DH191" si="96">DG190-SUM(CU190:DF190)</f>
        <v>0</v>
      </c>
    </row>
    <row r="191" spans="1:112" ht="12" hidden="1" customHeight="1" outlineLevel="1">
      <c r="A191" s="434"/>
      <c r="T191" s="437" t="s">
        <v>737</v>
      </c>
      <c r="X191" s="417" t="str">
        <f>T191</f>
        <v>6000 - NV</v>
      </c>
      <c r="AA191" s="260">
        <f>IFERROR(_xlfn.NUMBERVALUE(LEFT(T191,FIND("-",T191)-2)),"")</f>
        <v>6000</v>
      </c>
      <c r="AB191" s="1" t="s">
        <v>136</v>
      </c>
      <c r="AC191" s="432">
        <v>0</v>
      </c>
      <c r="AD191" s="432">
        <v>0</v>
      </c>
      <c r="AE191" s="432">
        <v>0</v>
      </c>
      <c r="AF191" s="432">
        <v>0</v>
      </c>
      <c r="AG191" s="432">
        <v>0</v>
      </c>
      <c r="AH191" s="432">
        <v>0</v>
      </c>
      <c r="AI191" s="432">
        <v>0</v>
      </c>
      <c r="AJ191" s="432">
        <v>0</v>
      </c>
      <c r="AK191" s="432">
        <v>0</v>
      </c>
      <c r="AL191" s="432">
        <v>0</v>
      </c>
      <c r="AM191" s="432">
        <v>0</v>
      </c>
      <c r="AN191" s="432">
        <v>0</v>
      </c>
      <c r="AO191" s="432">
        <v>0</v>
      </c>
      <c r="AP191" s="433">
        <f t="shared" si="91"/>
        <v>0</v>
      </c>
      <c r="AQ191" s="432">
        <v>0</v>
      </c>
      <c r="AR191" s="432">
        <v>0</v>
      </c>
      <c r="AS191" s="432">
        <v>0</v>
      </c>
      <c r="AT191" s="432">
        <v>0</v>
      </c>
      <c r="AU191" s="432">
        <v>0</v>
      </c>
      <c r="AV191" s="432">
        <v>0</v>
      </c>
      <c r="AW191" s="432">
        <v>0</v>
      </c>
      <c r="AX191" s="432">
        <v>0</v>
      </c>
      <c r="AY191" s="432">
        <v>0</v>
      </c>
      <c r="AZ191" s="432">
        <v>0</v>
      </c>
      <c r="BA191" s="432">
        <v>0</v>
      </c>
      <c r="BB191" s="432">
        <v>0</v>
      </c>
      <c r="BC191" s="432">
        <v>0</v>
      </c>
      <c r="BD191" s="433">
        <f t="shared" si="92"/>
        <v>0</v>
      </c>
      <c r="BE191" s="432">
        <v>0</v>
      </c>
      <c r="BF191" s="432">
        <v>0</v>
      </c>
      <c r="BG191" s="432">
        <v>0</v>
      </c>
      <c r="BH191" s="432">
        <v>0</v>
      </c>
      <c r="BI191" s="432">
        <v>0</v>
      </c>
      <c r="BJ191" s="432">
        <v>0</v>
      </c>
      <c r="BK191" s="432">
        <v>0</v>
      </c>
      <c r="BL191" s="432">
        <v>0</v>
      </c>
      <c r="BM191" s="432">
        <v>0</v>
      </c>
      <c r="BN191" s="432">
        <v>0</v>
      </c>
      <c r="BO191" s="432">
        <v>0</v>
      </c>
      <c r="BP191" s="432">
        <v>0</v>
      </c>
      <c r="BQ191" s="432">
        <v>0</v>
      </c>
      <c r="BR191" s="433">
        <f t="shared" si="93"/>
        <v>0</v>
      </c>
      <c r="BS191" s="432">
        <v>0</v>
      </c>
      <c r="BT191" s="432">
        <v>0</v>
      </c>
      <c r="BU191" s="432">
        <v>0</v>
      </c>
      <c r="BV191" s="432">
        <v>0</v>
      </c>
      <c r="BW191" s="432">
        <v>0</v>
      </c>
      <c r="BX191" s="432">
        <v>0</v>
      </c>
      <c r="BY191" s="432">
        <v>0</v>
      </c>
      <c r="BZ191" s="432">
        <v>0</v>
      </c>
      <c r="CA191" s="432">
        <v>0</v>
      </c>
      <c r="CB191" s="432">
        <v>0</v>
      </c>
      <c r="CC191" s="432">
        <v>0</v>
      </c>
      <c r="CD191" s="432">
        <v>0</v>
      </c>
      <c r="CE191" s="432">
        <v>0</v>
      </c>
      <c r="CF191" s="433">
        <f t="shared" si="94"/>
        <v>0</v>
      </c>
      <c r="CG191" s="432">
        <v>0</v>
      </c>
      <c r="CH191" s="432">
        <v>0</v>
      </c>
      <c r="CI191" s="432">
        <v>0</v>
      </c>
      <c r="CJ191" s="432">
        <v>0</v>
      </c>
      <c r="CK191" s="432">
        <v>0</v>
      </c>
      <c r="CL191" s="432">
        <v>0</v>
      </c>
      <c r="CM191" s="432">
        <v>0</v>
      </c>
      <c r="CN191" s="432">
        <v>0</v>
      </c>
      <c r="CO191" s="432">
        <v>0</v>
      </c>
      <c r="CP191" s="432">
        <v>0</v>
      </c>
      <c r="CQ191" s="432">
        <v>0</v>
      </c>
      <c r="CR191" s="432">
        <v>0</v>
      </c>
      <c r="CS191" s="432">
        <v>0</v>
      </c>
      <c r="CT191" s="433">
        <f t="shared" si="95"/>
        <v>0</v>
      </c>
      <c r="CU191" s="432">
        <v>0</v>
      </c>
      <c r="CV191" s="432">
        <v>0</v>
      </c>
      <c r="CW191" s="432">
        <v>0</v>
      </c>
      <c r="CX191" s="432">
        <v>0</v>
      </c>
      <c r="CY191" s="432">
        <v>0</v>
      </c>
      <c r="CZ191" s="432">
        <v>0</v>
      </c>
      <c r="DA191" s="432">
        <v>0</v>
      </c>
      <c r="DB191" s="432">
        <v>0</v>
      </c>
      <c r="DC191" s="432">
        <v>0</v>
      </c>
      <c r="DD191" s="432">
        <v>0</v>
      </c>
      <c r="DE191" s="432">
        <v>0</v>
      </c>
      <c r="DF191" s="432">
        <v>0</v>
      </c>
      <c r="DG191" s="432">
        <v>0</v>
      </c>
      <c r="DH191" s="433">
        <f t="shared" si="96"/>
        <v>0</v>
      </c>
    </row>
    <row r="192" spans="1:112" ht="12" hidden="1" customHeight="1" outlineLevel="1">
      <c r="A192" s="434"/>
      <c r="AA192" s="260"/>
      <c r="AC192" s="432"/>
      <c r="AD192" s="432"/>
      <c r="AE192" s="432"/>
      <c r="AF192" s="432"/>
      <c r="AG192" s="432"/>
      <c r="AH192" s="432"/>
      <c r="AI192" s="432"/>
      <c r="AJ192" s="432"/>
      <c r="AK192" s="432"/>
      <c r="AL192" s="432"/>
      <c r="AM192" s="432"/>
      <c r="AN192" s="432"/>
      <c r="AO192" s="432"/>
      <c r="AP192" s="433"/>
      <c r="AQ192" s="432"/>
      <c r="AR192" s="432"/>
      <c r="AS192" s="432"/>
      <c r="AT192" s="432"/>
      <c r="AU192" s="432"/>
      <c r="AV192" s="432"/>
      <c r="AW192" s="432"/>
      <c r="AX192" s="432"/>
      <c r="AY192" s="432"/>
      <c r="AZ192" s="432"/>
      <c r="BA192" s="432"/>
      <c r="BB192" s="432"/>
      <c r="BC192" s="432"/>
      <c r="BD192" s="433"/>
      <c r="BE192" s="432"/>
      <c r="BF192" s="432"/>
      <c r="BG192" s="432"/>
      <c r="BH192" s="432"/>
      <c r="BI192" s="432"/>
      <c r="BJ192" s="432"/>
      <c r="BK192" s="432"/>
      <c r="BL192" s="432"/>
      <c r="BM192" s="432"/>
      <c r="BN192" s="432"/>
      <c r="BO192" s="432"/>
      <c r="BP192" s="432"/>
      <c r="BQ192" s="432"/>
      <c r="BR192" s="433"/>
      <c r="BS192" s="432"/>
      <c r="BT192" s="432"/>
      <c r="BU192" s="432"/>
      <c r="BV192" s="432"/>
      <c r="BW192" s="432"/>
      <c r="BX192" s="432"/>
      <c r="BY192" s="432"/>
      <c r="BZ192" s="432"/>
      <c r="CA192" s="432"/>
      <c r="CB192" s="432"/>
      <c r="CC192" s="432"/>
      <c r="CD192" s="432"/>
      <c r="CE192" s="432"/>
      <c r="CF192" s="433"/>
      <c r="CG192" s="432"/>
      <c r="CH192" s="432"/>
      <c r="CI192" s="432"/>
      <c r="CJ192" s="432"/>
      <c r="CK192" s="432"/>
      <c r="CL192" s="432"/>
      <c r="CM192" s="432"/>
      <c r="CN192" s="432"/>
      <c r="CO192" s="432"/>
      <c r="CP192" s="432"/>
      <c r="CQ192" s="432"/>
      <c r="CR192" s="432"/>
      <c r="CS192" s="432"/>
      <c r="CT192" s="433"/>
      <c r="CU192" s="432"/>
      <c r="CV192" s="432"/>
      <c r="CW192" s="432"/>
      <c r="CX192" s="432"/>
      <c r="CY192" s="432"/>
      <c r="CZ192" s="432"/>
      <c r="DA192" s="432"/>
      <c r="DB192" s="432"/>
      <c r="DC192" s="432"/>
      <c r="DD192" s="432"/>
      <c r="DE192" s="432"/>
      <c r="DF192" s="432"/>
      <c r="DG192" s="432"/>
      <c r="DH192" s="433"/>
    </row>
    <row r="193" spans="1:112" ht="12" customHeight="1" collapsed="1">
      <c r="A193" s="434"/>
      <c r="AA193" s="431"/>
      <c r="AB193" s="1" t="str">
        <f>AA189</f>
        <v>Other Items</v>
      </c>
      <c r="AC193" s="432">
        <f t="shared" ref="AC193:AO193" si="97">SUM(AC190:AC192)</f>
        <v>0</v>
      </c>
      <c r="AD193" s="432">
        <f t="shared" si="97"/>
        <v>0</v>
      </c>
      <c r="AE193" s="432">
        <f t="shared" si="97"/>
        <v>0</v>
      </c>
      <c r="AF193" s="432">
        <f t="shared" si="97"/>
        <v>0</v>
      </c>
      <c r="AG193" s="432">
        <f t="shared" si="97"/>
        <v>0</v>
      </c>
      <c r="AH193" s="432">
        <f t="shared" si="97"/>
        <v>0</v>
      </c>
      <c r="AI193" s="432">
        <f t="shared" si="97"/>
        <v>0</v>
      </c>
      <c r="AJ193" s="432">
        <f t="shared" si="97"/>
        <v>0</v>
      </c>
      <c r="AK193" s="432">
        <f t="shared" si="97"/>
        <v>0</v>
      </c>
      <c r="AL193" s="432">
        <f t="shared" si="97"/>
        <v>0</v>
      </c>
      <c r="AM193" s="432">
        <f t="shared" si="97"/>
        <v>0</v>
      </c>
      <c r="AN193" s="432">
        <f t="shared" si="97"/>
        <v>0</v>
      </c>
      <c r="AO193" s="432">
        <f t="shared" si="97"/>
        <v>0</v>
      </c>
      <c r="AP193" s="433">
        <f t="shared" ref="AP193" si="98">AO193-SUM(AC193:AN193)</f>
        <v>0</v>
      </c>
      <c r="AQ193" s="432">
        <f t="shared" ref="AQ193:BC193" si="99">SUM(AQ190:AQ192)</f>
        <v>0</v>
      </c>
      <c r="AR193" s="432">
        <f t="shared" si="99"/>
        <v>0</v>
      </c>
      <c r="AS193" s="432">
        <f t="shared" si="99"/>
        <v>0</v>
      </c>
      <c r="AT193" s="432">
        <f t="shared" si="99"/>
        <v>0</v>
      </c>
      <c r="AU193" s="432">
        <f t="shared" si="99"/>
        <v>0</v>
      </c>
      <c r="AV193" s="432">
        <f t="shared" si="99"/>
        <v>0</v>
      </c>
      <c r="AW193" s="432">
        <f t="shared" si="99"/>
        <v>0</v>
      </c>
      <c r="AX193" s="432">
        <f t="shared" si="99"/>
        <v>0</v>
      </c>
      <c r="AY193" s="432">
        <f t="shared" si="99"/>
        <v>0</v>
      </c>
      <c r="AZ193" s="432">
        <f t="shared" si="99"/>
        <v>0</v>
      </c>
      <c r="BA193" s="432">
        <f t="shared" si="99"/>
        <v>0</v>
      </c>
      <c r="BB193" s="432">
        <f t="shared" si="99"/>
        <v>0</v>
      </c>
      <c r="BC193" s="432">
        <f t="shared" si="99"/>
        <v>0</v>
      </c>
      <c r="BD193" s="433">
        <f t="shared" ref="BD193" si="100">BC193-SUM(AQ193:BB193)</f>
        <v>0</v>
      </c>
      <c r="BE193" s="432">
        <f t="shared" ref="BE193:BQ193" si="101">SUM(BE190:BE192)</f>
        <v>0</v>
      </c>
      <c r="BF193" s="432">
        <f t="shared" si="101"/>
        <v>0</v>
      </c>
      <c r="BG193" s="432">
        <f t="shared" si="101"/>
        <v>0</v>
      </c>
      <c r="BH193" s="432">
        <f t="shared" si="101"/>
        <v>0</v>
      </c>
      <c r="BI193" s="432">
        <f t="shared" si="101"/>
        <v>0</v>
      </c>
      <c r="BJ193" s="432">
        <f t="shared" si="101"/>
        <v>0</v>
      </c>
      <c r="BK193" s="432">
        <f t="shared" si="101"/>
        <v>0</v>
      </c>
      <c r="BL193" s="432">
        <f t="shared" si="101"/>
        <v>0</v>
      </c>
      <c r="BM193" s="432">
        <f t="shared" si="101"/>
        <v>0</v>
      </c>
      <c r="BN193" s="432">
        <f t="shared" si="101"/>
        <v>0</v>
      </c>
      <c r="BO193" s="432">
        <f t="shared" si="101"/>
        <v>0</v>
      </c>
      <c r="BP193" s="432">
        <f t="shared" si="101"/>
        <v>0</v>
      </c>
      <c r="BQ193" s="432">
        <f t="shared" si="101"/>
        <v>0</v>
      </c>
      <c r="BR193" s="433">
        <f t="shared" ref="BR193" si="102">BQ193-SUM(BE193:BP193)</f>
        <v>0</v>
      </c>
      <c r="BS193" s="432">
        <f t="shared" ref="BS193:CE193" si="103">SUM(BS190:BS192)</f>
        <v>0</v>
      </c>
      <c r="BT193" s="432">
        <f t="shared" si="103"/>
        <v>0</v>
      </c>
      <c r="BU193" s="432">
        <f t="shared" si="103"/>
        <v>0</v>
      </c>
      <c r="BV193" s="432">
        <f t="shared" si="103"/>
        <v>0</v>
      </c>
      <c r="BW193" s="432">
        <f t="shared" si="103"/>
        <v>0</v>
      </c>
      <c r="BX193" s="432">
        <f t="shared" si="103"/>
        <v>0</v>
      </c>
      <c r="BY193" s="432">
        <f t="shared" si="103"/>
        <v>0</v>
      </c>
      <c r="BZ193" s="432">
        <f t="shared" si="103"/>
        <v>0</v>
      </c>
      <c r="CA193" s="432">
        <f t="shared" si="103"/>
        <v>0</v>
      </c>
      <c r="CB193" s="432">
        <f t="shared" si="103"/>
        <v>0</v>
      </c>
      <c r="CC193" s="432">
        <f t="shared" si="103"/>
        <v>0</v>
      </c>
      <c r="CD193" s="432">
        <f t="shared" si="103"/>
        <v>0</v>
      </c>
      <c r="CE193" s="432">
        <f t="shared" si="103"/>
        <v>0</v>
      </c>
      <c r="CF193" s="433">
        <f t="shared" ref="CF193" si="104">CE193-SUM(BS193:CD193)</f>
        <v>0</v>
      </c>
      <c r="CG193" s="432">
        <f t="shared" ref="CG193:CS193" si="105">SUM(CG190:CG192)</f>
        <v>0</v>
      </c>
      <c r="CH193" s="432">
        <f t="shared" si="105"/>
        <v>0</v>
      </c>
      <c r="CI193" s="432">
        <f t="shared" si="105"/>
        <v>0</v>
      </c>
      <c r="CJ193" s="432">
        <f t="shared" si="105"/>
        <v>0</v>
      </c>
      <c r="CK193" s="432">
        <f t="shared" si="105"/>
        <v>0</v>
      </c>
      <c r="CL193" s="432">
        <f t="shared" si="105"/>
        <v>0</v>
      </c>
      <c r="CM193" s="432">
        <f t="shared" si="105"/>
        <v>0</v>
      </c>
      <c r="CN193" s="432">
        <f t="shared" si="105"/>
        <v>0</v>
      </c>
      <c r="CO193" s="432">
        <f t="shared" si="105"/>
        <v>0</v>
      </c>
      <c r="CP193" s="432">
        <f t="shared" si="105"/>
        <v>0</v>
      </c>
      <c r="CQ193" s="432">
        <f t="shared" si="105"/>
        <v>0</v>
      </c>
      <c r="CR193" s="432">
        <f t="shared" si="105"/>
        <v>0</v>
      </c>
      <c r="CS193" s="432">
        <f t="shared" si="105"/>
        <v>0</v>
      </c>
      <c r="CT193" s="433">
        <f t="shared" ref="CT193" si="106">CS193-SUM(CG193:CR193)</f>
        <v>0</v>
      </c>
      <c r="CU193" s="432">
        <f t="shared" ref="CU193:DG193" si="107">SUM(CU190:CU192)</f>
        <v>0</v>
      </c>
      <c r="CV193" s="432">
        <f t="shared" si="107"/>
        <v>0</v>
      </c>
      <c r="CW193" s="432">
        <f t="shared" si="107"/>
        <v>0</v>
      </c>
      <c r="CX193" s="432">
        <f t="shared" si="107"/>
        <v>0</v>
      </c>
      <c r="CY193" s="432">
        <f t="shared" si="107"/>
        <v>0</v>
      </c>
      <c r="CZ193" s="432">
        <f t="shared" si="107"/>
        <v>0</v>
      </c>
      <c r="DA193" s="432">
        <f t="shared" si="107"/>
        <v>0</v>
      </c>
      <c r="DB193" s="432">
        <f t="shared" si="107"/>
        <v>0</v>
      </c>
      <c r="DC193" s="432">
        <f t="shared" si="107"/>
        <v>0</v>
      </c>
      <c r="DD193" s="432">
        <f t="shared" si="107"/>
        <v>0</v>
      </c>
      <c r="DE193" s="432">
        <f t="shared" si="107"/>
        <v>0</v>
      </c>
      <c r="DF193" s="432">
        <f t="shared" si="107"/>
        <v>0</v>
      </c>
      <c r="DG193" s="432">
        <f t="shared" si="107"/>
        <v>0</v>
      </c>
      <c r="DH193" s="433">
        <f t="shared" ref="DH193" si="108">DG193-SUM(CU193:DF193)</f>
        <v>0</v>
      </c>
    </row>
    <row r="194" spans="1:112" ht="12" customHeight="1">
      <c r="A194" s="2"/>
      <c r="AA194" s="431"/>
      <c r="AB194" s="436"/>
      <c r="AC194" s="432"/>
      <c r="AD194" s="432"/>
      <c r="AE194" s="432"/>
      <c r="AF194" s="432"/>
      <c r="AG194" s="432"/>
      <c r="AH194" s="432"/>
      <c r="AI194" s="432"/>
      <c r="AJ194" s="432"/>
      <c r="AK194" s="432"/>
      <c r="AL194" s="432"/>
      <c r="AM194" s="432"/>
      <c r="AN194" s="432"/>
      <c r="AO194" s="432"/>
      <c r="AP194" s="433"/>
      <c r="AQ194" s="432"/>
      <c r="AR194" s="432"/>
      <c r="AS194" s="432"/>
      <c r="AT194" s="432"/>
      <c r="AU194" s="432"/>
      <c r="AV194" s="432"/>
      <c r="AW194" s="432"/>
      <c r="AX194" s="432"/>
      <c r="AY194" s="432"/>
      <c r="AZ194" s="432"/>
      <c r="BA194" s="432"/>
      <c r="BB194" s="432"/>
      <c r="BC194" s="432"/>
      <c r="BD194" s="433"/>
      <c r="BE194" s="432"/>
      <c r="BF194" s="432"/>
      <c r="BG194" s="432"/>
      <c r="BH194" s="432"/>
      <c r="BI194" s="432"/>
      <c r="BJ194" s="432"/>
      <c r="BK194" s="432"/>
      <c r="BL194" s="432"/>
      <c r="BM194" s="432"/>
      <c r="BN194" s="432"/>
      <c r="BO194" s="432"/>
      <c r="BP194" s="432"/>
      <c r="BQ194" s="432"/>
      <c r="BR194" s="433"/>
      <c r="BS194" s="432"/>
      <c r="BT194" s="432"/>
      <c r="BU194" s="432"/>
      <c r="BV194" s="432"/>
      <c r="BW194" s="432"/>
      <c r="BX194" s="432"/>
      <c r="BY194" s="432"/>
      <c r="BZ194" s="432"/>
      <c r="CA194" s="432"/>
      <c r="CB194" s="432"/>
      <c r="CC194" s="432"/>
      <c r="CD194" s="432"/>
      <c r="CE194" s="432"/>
      <c r="CF194" s="433"/>
      <c r="CG194" s="432"/>
      <c r="CH194" s="432"/>
      <c r="CI194" s="432"/>
      <c r="CJ194" s="432"/>
      <c r="CK194" s="432"/>
      <c r="CL194" s="432"/>
      <c r="CM194" s="432"/>
      <c r="CN194" s="432"/>
      <c r="CO194" s="432"/>
      <c r="CP194" s="432"/>
      <c r="CQ194" s="432"/>
      <c r="CR194" s="432"/>
      <c r="CS194" s="432"/>
      <c r="CT194" s="433"/>
      <c r="CU194" s="432"/>
      <c r="CV194" s="432"/>
      <c r="CW194" s="432"/>
      <c r="CX194" s="432"/>
      <c r="CY194" s="432"/>
      <c r="CZ194" s="432"/>
      <c r="DA194" s="432"/>
      <c r="DB194" s="432"/>
      <c r="DC194" s="432"/>
      <c r="DD194" s="432"/>
      <c r="DE194" s="432"/>
      <c r="DF194" s="432"/>
      <c r="DG194" s="432"/>
      <c r="DH194" s="433"/>
    </row>
    <row r="195" spans="1:112" s="55" customFormat="1" ht="12" customHeight="1">
      <c r="A195" s="54"/>
      <c r="AA195" s="431"/>
      <c r="AB195" s="438" t="s">
        <v>24</v>
      </c>
      <c r="AC195" s="427">
        <f t="shared" ref="AC195:AO195" si="109">SUM(AC179,AC148,AC136,AC127,AC187,AC193)</f>
        <v>-28780.04</v>
      </c>
      <c r="AD195" s="427">
        <f t="shared" si="109"/>
        <v>142.80000000000001</v>
      </c>
      <c r="AE195" s="427">
        <f t="shared" si="109"/>
        <v>34240.639999999999</v>
      </c>
      <c r="AF195" s="427">
        <f t="shared" si="109"/>
        <v>95.3</v>
      </c>
      <c r="AG195" s="427">
        <f t="shared" si="109"/>
        <v>122588.34</v>
      </c>
      <c r="AH195" s="427">
        <f t="shared" si="109"/>
        <v>16094.64</v>
      </c>
      <c r="AI195" s="427">
        <f t="shared" si="109"/>
        <v>18961.04</v>
      </c>
      <c r="AJ195" s="427">
        <f t="shared" si="109"/>
        <v>25110</v>
      </c>
      <c r="AK195" s="427">
        <f t="shared" si="109"/>
        <v>35110</v>
      </c>
      <c r="AL195" s="427">
        <f t="shared" si="109"/>
        <v>76364</v>
      </c>
      <c r="AM195" s="427">
        <f t="shared" si="109"/>
        <v>65613</v>
      </c>
      <c r="AN195" s="427">
        <f t="shared" si="109"/>
        <v>95884</v>
      </c>
      <c r="AO195" s="427">
        <f t="shared" si="109"/>
        <v>517891.96</v>
      </c>
      <c r="AP195" s="439">
        <f>AO195-SUM(AC195:AN195)</f>
        <v>56468.240000000049</v>
      </c>
      <c r="AQ195" s="427">
        <f t="shared" ref="AQ195:BC195" si="110">SUM(AQ179,AQ148,AQ136,AQ127,AQ187,AQ193)</f>
        <v>-9643.0013512111891</v>
      </c>
      <c r="AR195" s="427">
        <f t="shared" si="110"/>
        <v>251818.875</v>
      </c>
      <c r="AS195" s="427">
        <f t="shared" si="110"/>
        <v>11652.932736292099</v>
      </c>
      <c r="AT195" s="427">
        <f t="shared" si="110"/>
        <v>0</v>
      </c>
      <c r="AU195" s="427">
        <f t="shared" si="110"/>
        <v>412338.59668879968</v>
      </c>
      <c r="AV195" s="427">
        <f t="shared" si="110"/>
        <v>14186.22478303242</v>
      </c>
      <c r="AW195" s="427">
        <f t="shared" si="110"/>
        <v>14938.41720933752</v>
      </c>
      <c r="AX195" s="427">
        <f t="shared" si="110"/>
        <v>285648.58311233844</v>
      </c>
      <c r="AY195" s="427">
        <f t="shared" si="110"/>
        <v>17192.020612338412</v>
      </c>
      <c r="AZ195" s="427">
        <f t="shared" si="110"/>
        <v>25709.618066591702</v>
      </c>
      <c r="BA195" s="427">
        <f t="shared" si="110"/>
        <v>295841.8251743546</v>
      </c>
      <c r="BB195" s="427">
        <f t="shared" si="110"/>
        <v>37524.404378802901</v>
      </c>
      <c r="BC195" s="427">
        <f t="shared" si="110"/>
        <v>1433762.53</v>
      </c>
      <c r="BD195" s="439">
        <f>BC195-SUM(AQ195:BB195)</f>
        <v>76554.033589323284</v>
      </c>
      <c r="BE195" s="427">
        <f t="shared" ref="BE195:BQ195" si="111">SUM(BE179,BE148,BE136,BE127,BE187,BE193)</f>
        <v>14954.583333333332</v>
      </c>
      <c r="BF195" s="427">
        <f t="shared" si="111"/>
        <v>291793.54833333334</v>
      </c>
      <c r="BG195" s="427">
        <f t="shared" si="111"/>
        <v>15204.583333333332</v>
      </c>
      <c r="BH195" s="427">
        <f t="shared" si="111"/>
        <v>14954.583333333332</v>
      </c>
      <c r="BI195" s="427">
        <f t="shared" si="111"/>
        <v>581522.31333333335</v>
      </c>
      <c r="BJ195" s="427">
        <f t="shared" si="111"/>
        <v>28094.383333333331</v>
      </c>
      <c r="BK195" s="427">
        <f t="shared" si="111"/>
        <v>27844.383333333331</v>
      </c>
      <c r="BL195" s="427">
        <f t="shared" si="111"/>
        <v>443102.83083333331</v>
      </c>
      <c r="BM195" s="427">
        <f t="shared" si="111"/>
        <v>28094.383333333331</v>
      </c>
      <c r="BN195" s="427">
        <f t="shared" si="111"/>
        <v>27844.383333333331</v>
      </c>
      <c r="BO195" s="427">
        <f t="shared" si="111"/>
        <v>443102.83083333331</v>
      </c>
      <c r="BP195" s="427">
        <f t="shared" si="111"/>
        <v>28094.383333333331</v>
      </c>
      <c r="BQ195" s="427">
        <f t="shared" si="111"/>
        <v>1970386.79</v>
      </c>
      <c r="BR195" s="439">
        <f>BQ195-SUM(BE195:BP195)</f>
        <v>25779.600000000326</v>
      </c>
      <c r="BS195" s="427">
        <f t="shared" ref="BS195:CE195" si="112">SUM(BS179,BS148,BS136,BS127,BS187,BS193)</f>
        <v>20378.333333333332</v>
      </c>
      <c r="BT195" s="427">
        <f t="shared" si="112"/>
        <v>443941.94978333329</v>
      </c>
      <c r="BU195" s="427">
        <f t="shared" si="112"/>
        <v>20628.333333333332</v>
      </c>
      <c r="BV195" s="427">
        <f t="shared" si="112"/>
        <v>20378.333333333332</v>
      </c>
      <c r="BW195" s="427">
        <f t="shared" si="112"/>
        <v>367003.10168333334</v>
      </c>
      <c r="BX195" s="427">
        <f t="shared" si="112"/>
        <v>226065.22953333333</v>
      </c>
      <c r="BY195" s="427">
        <f t="shared" si="112"/>
        <v>225815.22953333333</v>
      </c>
      <c r="BZ195" s="427">
        <f t="shared" si="112"/>
        <v>225815.22953333333</v>
      </c>
      <c r="CA195" s="427">
        <f t="shared" si="112"/>
        <v>226065.22953333333</v>
      </c>
      <c r="CB195" s="427">
        <f t="shared" si="112"/>
        <v>225815.22953333333</v>
      </c>
      <c r="CC195" s="427">
        <f t="shared" si="112"/>
        <v>225815.22953333333</v>
      </c>
      <c r="CD195" s="427">
        <f t="shared" si="112"/>
        <v>226065.22953333333</v>
      </c>
      <c r="CE195" s="427">
        <f t="shared" si="112"/>
        <v>2676409.9544000002</v>
      </c>
      <c r="CF195" s="439">
        <f>CE195-SUM(BS195:CD195)</f>
        <v>222623.29620000022</v>
      </c>
      <c r="CG195" s="427">
        <f t="shared" ref="CG195:CS195" si="113">SUM(CG179,CG148,CG136,CG127,CG187,CG193)</f>
        <v>25802.083333333332</v>
      </c>
      <c r="CH195" s="427">
        <f t="shared" si="113"/>
        <v>217817.58945733335</v>
      </c>
      <c r="CI195" s="427">
        <f t="shared" si="113"/>
        <v>218067.58945733335</v>
      </c>
      <c r="CJ195" s="427">
        <f t="shared" si="113"/>
        <v>217817.58945733335</v>
      </c>
      <c r="CK195" s="427">
        <f t="shared" si="113"/>
        <v>431316.09558133333</v>
      </c>
      <c r="CL195" s="427">
        <f t="shared" si="113"/>
        <v>287554.46598833334</v>
      </c>
      <c r="CM195" s="427">
        <f t="shared" si="113"/>
        <v>287304.46598833334</v>
      </c>
      <c r="CN195" s="427">
        <f t="shared" si="113"/>
        <v>287304.46598833334</v>
      </c>
      <c r="CO195" s="427">
        <f t="shared" si="113"/>
        <v>287554.46598833334</v>
      </c>
      <c r="CP195" s="427">
        <f t="shared" si="113"/>
        <v>287304.46598833334</v>
      </c>
      <c r="CQ195" s="427">
        <f t="shared" si="113"/>
        <v>287304.46598833334</v>
      </c>
      <c r="CR195" s="427">
        <f t="shared" si="113"/>
        <v>287554.46598833334</v>
      </c>
      <c r="CS195" s="427">
        <f t="shared" si="113"/>
        <v>3405687.59186</v>
      </c>
      <c r="CT195" s="439">
        <f>CS195-SUM(CG195:CR195)</f>
        <v>282985.38265500031</v>
      </c>
      <c r="CU195" s="427">
        <f t="shared" ref="CU195:DG195" si="114">SUM(CU179,CU148,CU136,CU127,CU187,CU193)</f>
        <v>31494.583333333332</v>
      </c>
      <c r="CV195" s="427">
        <f t="shared" si="114"/>
        <v>276314.35364143335</v>
      </c>
      <c r="CW195" s="427">
        <f t="shared" si="114"/>
        <v>276564.35364143335</v>
      </c>
      <c r="CX195" s="427">
        <f t="shared" si="114"/>
        <v>276314.35364143335</v>
      </c>
      <c r="CY195" s="427">
        <f t="shared" si="114"/>
        <v>497949.76988791337</v>
      </c>
      <c r="CZ195" s="427">
        <f t="shared" si="114"/>
        <v>351307.90770305332</v>
      </c>
      <c r="DA195" s="427">
        <f t="shared" si="114"/>
        <v>351057.90770305332</v>
      </c>
      <c r="DB195" s="427">
        <f t="shared" si="114"/>
        <v>351057.90770305332</v>
      </c>
      <c r="DC195" s="427">
        <f t="shared" si="114"/>
        <v>351307.90770305332</v>
      </c>
      <c r="DD195" s="427">
        <f t="shared" si="114"/>
        <v>351057.90770305332</v>
      </c>
      <c r="DE195" s="427">
        <f t="shared" si="114"/>
        <v>351057.90770305332</v>
      </c>
      <c r="DF195" s="427">
        <f t="shared" si="114"/>
        <v>351307.90770305332</v>
      </c>
      <c r="DG195" s="427">
        <f t="shared" si="114"/>
        <v>4162135.6924366402</v>
      </c>
      <c r="DH195" s="439">
        <f>DG195-SUM(CU195:DF195)</f>
        <v>345342.92436972074</v>
      </c>
    </row>
    <row r="196" spans="1:112" ht="12" customHeight="1">
      <c r="A196" s="2"/>
      <c r="AA196" s="5"/>
      <c r="AB196" s="436" t="s">
        <v>560</v>
      </c>
      <c r="AC196" s="4"/>
      <c r="AD196" s="4" t="s">
        <v>560</v>
      </c>
      <c r="AE196" s="4" t="s">
        <v>560</v>
      </c>
      <c r="AF196" s="4" t="s">
        <v>560</v>
      </c>
      <c r="AG196" s="4" t="s">
        <v>560</v>
      </c>
      <c r="AH196" s="4" t="s">
        <v>560</v>
      </c>
      <c r="AI196" s="4" t="s">
        <v>560</v>
      </c>
      <c r="AJ196" s="4" t="s">
        <v>560</v>
      </c>
      <c r="AK196" s="4" t="s">
        <v>560</v>
      </c>
      <c r="AL196" s="4" t="s">
        <v>560</v>
      </c>
      <c r="AM196" s="4" t="s">
        <v>560</v>
      </c>
      <c r="AN196" s="4" t="s">
        <v>560</v>
      </c>
      <c r="AO196" s="4" t="s">
        <v>560</v>
      </c>
      <c r="AP196" s="12" t="s">
        <v>560</v>
      </c>
      <c r="AQ196" s="4"/>
      <c r="AR196" s="4" t="s">
        <v>560</v>
      </c>
      <c r="AS196" s="4" t="s">
        <v>560</v>
      </c>
      <c r="AT196" s="4" t="s">
        <v>560</v>
      </c>
      <c r="AU196" s="4" t="s">
        <v>560</v>
      </c>
      <c r="AV196" s="4" t="s">
        <v>560</v>
      </c>
      <c r="AW196" s="4" t="s">
        <v>560</v>
      </c>
      <c r="AX196" s="4" t="s">
        <v>560</v>
      </c>
      <c r="AY196" s="4" t="s">
        <v>560</v>
      </c>
      <c r="AZ196" s="4" t="s">
        <v>560</v>
      </c>
      <c r="BA196" s="4" t="s">
        <v>560</v>
      </c>
      <c r="BB196" s="4" t="s">
        <v>560</v>
      </c>
      <c r="BC196" s="4" t="s">
        <v>560</v>
      </c>
      <c r="BD196" s="12" t="s">
        <v>560</v>
      </c>
      <c r="BE196" s="4"/>
      <c r="BF196" s="4" t="s">
        <v>560</v>
      </c>
      <c r="BG196" s="4" t="s">
        <v>560</v>
      </c>
      <c r="BH196" s="4" t="s">
        <v>560</v>
      </c>
      <c r="BI196" s="4" t="s">
        <v>560</v>
      </c>
      <c r="BJ196" s="4" t="s">
        <v>560</v>
      </c>
      <c r="BK196" s="4" t="s">
        <v>560</v>
      </c>
      <c r="BL196" s="4" t="s">
        <v>560</v>
      </c>
      <c r="BM196" s="4" t="s">
        <v>560</v>
      </c>
      <c r="BN196" s="4" t="s">
        <v>560</v>
      </c>
      <c r="BO196" s="4" t="s">
        <v>560</v>
      </c>
      <c r="BP196" s="4" t="s">
        <v>560</v>
      </c>
      <c r="BQ196" s="4" t="s">
        <v>560</v>
      </c>
      <c r="BR196" s="12" t="s">
        <v>560</v>
      </c>
      <c r="BS196" s="4"/>
      <c r="BT196" s="4" t="s">
        <v>560</v>
      </c>
      <c r="BU196" s="4" t="s">
        <v>560</v>
      </c>
      <c r="BV196" s="4" t="s">
        <v>560</v>
      </c>
      <c r="BW196" s="4" t="s">
        <v>560</v>
      </c>
      <c r="BX196" s="4" t="s">
        <v>560</v>
      </c>
      <c r="BY196" s="4" t="s">
        <v>560</v>
      </c>
      <c r="BZ196" s="4" t="s">
        <v>560</v>
      </c>
      <c r="CA196" s="4" t="s">
        <v>560</v>
      </c>
      <c r="CB196" s="4" t="s">
        <v>560</v>
      </c>
      <c r="CC196" s="4" t="s">
        <v>560</v>
      </c>
      <c r="CD196" s="4" t="s">
        <v>560</v>
      </c>
      <c r="CE196" s="4" t="s">
        <v>560</v>
      </c>
      <c r="CF196" s="12" t="s">
        <v>560</v>
      </c>
      <c r="CG196" s="4"/>
      <c r="CH196" s="4" t="s">
        <v>560</v>
      </c>
      <c r="CI196" s="4" t="s">
        <v>560</v>
      </c>
      <c r="CJ196" s="4" t="s">
        <v>560</v>
      </c>
      <c r="CK196" s="4" t="s">
        <v>560</v>
      </c>
      <c r="CL196" s="4" t="s">
        <v>560</v>
      </c>
      <c r="CM196" s="4" t="s">
        <v>560</v>
      </c>
      <c r="CN196" s="4" t="s">
        <v>560</v>
      </c>
      <c r="CO196" s="4" t="s">
        <v>560</v>
      </c>
      <c r="CP196" s="4" t="s">
        <v>560</v>
      </c>
      <c r="CQ196" s="4" t="s">
        <v>560</v>
      </c>
      <c r="CR196" s="4" t="s">
        <v>560</v>
      </c>
      <c r="CS196" s="4" t="s">
        <v>560</v>
      </c>
      <c r="CT196" s="12" t="s">
        <v>560</v>
      </c>
      <c r="CU196" s="4"/>
      <c r="CV196" s="4" t="s">
        <v>560</v>
      </c>
      <c r="CW196" s="4" t="s">
        <v>560</v>
      </c>
      <c r="CX196" s="4" t="s">
        <v>560</v>
      </c>
      <c r="CY196" s="4" t="s">
        <v>560</v>
      </c>
      <c r="CZ196" s="4" t="s">
        <v>560</v>
      </c>
      <c r="DA196" s="4" t="s">
        <v>560</v>
      </c>
      <c r="DB196" s="4" t="s">
        <v>560</v>
      </c>
      <c r="DC196" s="4" t="s">
        <v>560</v>
      </c>
      <c r="DD196" s="4" t="s">
        <v>560</v>
      </c>
      <c r="DE196" s="4" t="s">
        <v>560</v>
      </c>
      <c r="DF196" s="4" t="s">
        <v>560</v>
      </c>
      <c r="DG196" s="4" t="s">
        <v>560</v>
      </c>
      <c r="DH196" s="12" t="s">
        <v>560</v>
      </c>
    </row>
    <row r="197" spans="1:112" ht="12" customHeight="1">
      <c r="A197" s="2"/>
      <c r="AA197" s="431" t="s">
        <v>25</v>
      </c>
      <c r="AC197" s="4" t="s">
        <v>560</v>
      </c>
      <c r="AD197" s="4" t="s">
        <v>560</v>
      </c>
      <c r="AE197" s="4" t="s">
        <v>560</v>
      </c>
      <c r="AF197" s="4" t="s">
        <v>560</v>
      </c>
      <c r="AG197" s="4" t="s">
        <v>560</v>
      </c>
      <c r="AH197" s="4" t="s">
        <v>560</v>
      </c>
      <c r="AI197" s="4" t="s">
        <v>560</v>
      </c>
      <c r="AJ197" s="4" t="s">
        <v>560</v>
      </c>
      <c r="AK197" s="4" t="s">
        <v>560</v>
      </c>
      <c r="AL197" s="4" t="s">
        <v>560</v>
      </c>
      <c r="AM197" s="4" t="s">
        <v>560</v>
      </c>
      <c r="AN197" s="4" t="s">
        <v>560</v>
      </c>
      <c r="AO197" s="4" t="s">
        <v>560</v>
      </c>
      <c r="AP197" s="12" t="s">
        <v>560</v>
      </c>
      <c r="AQ197" s="4" t="s">
        <v>560</v>
      </c>
      <c r="AR197" s="4" t="s">
        <v>560</v>
      </c>
      <c r="AS197" s="4" t="s">
        <v>560</v>
      </c>
      <c r="AT197" s="4" t="s">
        <v>560</v>
      </c>
      <c r="AU197" s="4" t="s">
        <v>560</v>
      </c>
      <c r="AV197" s="4" t="s">
        <v>560</v>
      </c>
      <c r="AW197" s="4" t="s">
        <v>560</v>
      </c>
      <c r="AX197" s="4" t="s">
        <v>560</v>
      </c>
      <c r="AY197" s="4" t="s">
        <v>560</v>
      </c>
      <c r="AZ197" s="4" t="s">
        <v>560</v>
      </c>
      <c r="BA197" s="4" t="s">
        <v>560</v>
      </c>
      <c r="BB197" s="4" t="s">
        <v>560</v>
      </c>
      <c r="BC197" s="4" t="s">
        <v>560</v>
      </c>
      <c r="BD197" s="12" t="s">
        <v>560</v>
      </c>
      <c r="BE197" s="4" t="s">
        <v>560</v>
      </c>
      <c r="BF197" s="4" t="s">
        <v>560</v>
      </c>
      <c r="BG197" s="4" t="s">
        <v>560</v>
      </c>
      <c r="BH197" s="4" t="s">
        <v>560</v>
      </c>
      <c r="BI197" s="4" t="s">
        <v>560</v>
      </c>
      <c r="BJ197" s="4" t="s">
        <v>560</v>
      </c>
      <c r="BK197" s="4" t="s">
        <v>560</v>
      </c>
      <c r="BL197" s="4" t="s">
        <v>560</v>
      </c>
      <c r="BM197" s="4" t="s">
        <v>560</v>
      </c>
      <c r="BN197" s="4" t="s">
        <v>560</v>
      </c>
      <c r="BO197" s="4" t="s">
        <v>560</v>
      </c>
      <c r="BP197" s="4" t="s">
        <v>560</v>
      </c>
      <c r="BQ197" s="4" t="s">
        <v>560</v>
      </c>
      <c r="BR197" s="12" t="s">
        <v>560</v>
      </c>
      <c r="BS197" s="4" t="s">
        <v>560</v>
      </c>
      <c r="BT197" s="4" t="s">
        <v>560</v>
      </c>
      <c r="BU197" s="4" t="s">
        <v>560</v>
      </c>
      <c r="BV197" s="4" t="s">
        <v>560</v>
      </c>
      <c r="BW197" s="4" t="s">
        <v>560</v>
      </c>
      <c r="BX197" s="4" t="s">
        <v>560</v>
      </c>
      <c r="BY197" s="4" t="s">
        <v>560</v>
      </c>
      <c r="BZ197" s="4" t="s">
        <v>560</v>
      </c>
      <c r="CA197" s="4" t="s">
        <v>560</v>
      </c>
      <c r="CB197" s="4" t="s">
        <v>560</v>
      </c>
      <c r="CC197" s="4" t="s">
        <v>560</v>
      </c>
      <c r="CD197" s="4" t="s">
        <v>560</v>
      </c>
      <c r="CE197" s="4" t="s">
        <v>560</v>
      </c>
      <c r="CF197" s="12" t="s">
        <v>560</v>
      </c>
      <c r="CG197" s="4" t="s">
        <v>560</v>
      </c>
      <c r="CH197" s="4" t="s">
        <v>560</v>
      </c>
      <c r="CI197" s="4" t="s">
        <v>560</v>
      </c>
      <c r="CJ197" s="4" t="s">
        <v>560</v>
      </c>
      <c r="CK197" s="4" t="s">
        <v>560</v>
      </c>
      <c r="CL197" s="4" t="s">
        <v>560</v>
      </c>
      <c r="CM197" s="4" t="s">
        <v>560</v>
      </c>
      <c r="CN197" s="4" t="s">
        <v>560</v>
      </c>
      <c r="CO197" s="4" t="s">
        <v>560</v>
      </c>
      <c r="CP197" s="4" t="s">
        <v>560</v>
      </c>
      <c r="CQ197" s="4" t="s">
        <v>560</v>
      </c>
      <c r="CR197" s="4" t="s">
        <v>560</v>
      </c>
      <c r="CS197" s="4" t="s">
        <v>560</v>
      </c>
      <c r="CT197" s="12" t="s">
        <v>560</v>
      </c>
      <c r="CU197" s="4" t="s">
        <v>560</v>
      </c>
      <c r="CV197" s="4" t="s">
        <v>560</v>
      </c>
      <c r="CW197" s="4" t="s">
        <v>560</v>
      </c>
      <c r="CX197" s="4" t="s">
        <v>560</v>
      </c>
      <c r="CY197" s="4" t="s">
        <v>560</v>
      </c>
      <c r="CZ197" s="4" t="s">
        <v>560</v>
      </c>
      <c r="DA197" s="4" t="s">
        <v>560</v>
      </c>
      <c r="DB197" s="4" t="s">
        <v>560</v>
      </c>
      <c r="DC197" s="4" t="s">
        <v>560</v>
      </c>
      <c r="DD197" s="4" t="s">
        <v>560</v>
      </c>
      <c r="DE197" s="4" t="s">
        <v>560</v>
      </c>
      <c r="DF197" s="4" t="s">
        <v>560</v>
      </c>
      <c r="DG197" s="4" t="s">
        <v>560</v>
      </c>
      <c r="DH197" s="12" t="s">
        <v>560</v>
      </c>
    </row>
    <row r="198" spans="1:112" ht="12" customHeight="1">
      <c r="A198" s="2"/>
      <c r="AA198" s="431"/>
      <c r="AB198" s="1" t="s">
        <v>560</v>
      </c>
      <c r="AC198" s="4" t="s">
        <v>560</v>
      </c>
      <c r="AD198" s="4" t="s">
        <v>560</v>
      </c>
      <c r="AE198" s="4" t="s">
        <v>560</v>
      </c>
      <c r="AF198" s="4" t="s">
        <v>560</v>
      </c>
      <c r="AG198" s="4" t="s">
        <v>560</v>
      </c>
      <c r="AH198" s="4" t="s">
        <v>560</v>
      </c>
      <c r="AI198" s="4" t="s">
        <v>560</v>
      </c>
      <c r="AJ198" s="4" t="s">
        <v>560</v>
      </c>
      <c r="AK198" s="4" t="s">
        <v>560</v>
      </c>
      <c r="AL198" s="4" t="s">
        <v>560</v>
      </c>
      <c r="AM198" s="4" t="s">
        <v>560</v>
      </c>
      <c r="AN198" s="4" t="s">
        <v>560</v>
      </c>
      <c r="AO198" s="4" t="s">
        <v>560</v>
      </c>
      <c r="AP198" s="12" t="s">
        <v>560</v>
      </c>
      <c r="AQ198" s="4" t="s">
        <v>560</v>
      </c>
      <c r="AR198" s="4" t="s">
        <v>560</v>
      </c>
      <c r="AS198" s="4" t="s">
        <v>560</v>
      </c>
      <c r="AT198" s="4" t="s">
        <v>560</v>
      </c>
      <c r="AU198" s="4" t="s">
        <v>560</v>
      </c>
      <c r="AV198" s="4" t="s">
        <v>560</v>
      </c>
      <c r="AW198" s="4" t="s">
        <v>560</v>
      </c>
      <c r="AX198" s="4" t="s">
        <v>560</v>
      </c>
      <c r="AY198" s="4" t="s">
        <v>560</v>
      </c>
      <c r="AZ198" s="4" t="s">
        <v>560</v>
      </c>
      <c r="BA198" s="4" t="s">
        <v>560</v>
      </c>
      <c r="BB198" s="4" t="s">
        <v>560</v>
      </c>
      <c r="BC198" s="4" t="s">
        <v>560</v>
      </c>
      <c r="BD198" s="12" t="s">
        <v>560</v>
      </c>
      <c r="BE198" s="4" t="s">
        <v>560</v>
      </c>
      <c r="BF198" s="4" t="s">
        <v>560</v>
      </c>
      <c r="BG198" s="4" t="s">
        <v>560</v>
      </c>
      <c r="BH198" s="4" t="s">
        <v>560</v>
      </c>
      <c r="BI198" s="4" t="s">
        <v>560</v>
      </c>
      <c r="BJ198" s="4" t="s">
        <v>560</v>
      </c>
      <c r="BK198" s="4" t="s">
        <v>560</v>
      </c>
      <c r="BL198" s="4" t="s">
        <v>560</v>
      </c>
      <c r="BM198" s="4" t="s">
        <v>560</v>
      </c>
      <c r="BN198" s="4" t="s">
        <v>560</v>
      </c>
      <c r="BO198" s="4" t="s">
        <v>560</v>
      </c>
      <c r="BP198" s="4" t="s">
        <v>560</v>
      </c>
      <c r="BQ198" s="4" t="s">
        <v>560</v>
      </c>
      <c r="BR198" s="12" t="s">
        <v>560</v>
      </c>
      <c r="BS198" s="4" t="s">
        <v>560</v>
      </c>
      <c r="BT198" s="4" t="s">
        <v>560</v>
      </c>
      <c r="BU198" s="4" t="s">
        <v>560</v>
      </c>
      <c r="BV198" s="4" t="s">
        <v>560</v>
      </c>
      <c r="BW198" s="4" t="s">
        <v>560</v>
      </c>
      <c r="BX198" s="4" t="s">
        <v>560</v>
      </c>
      <c r="BY198" s="4" t="s">
        <v>560</v>
      </c>
      <c r="BZ198" s="4" t="s">
        <v>560</v>
      </c>
      <c r="CA198" s="4" t="s">
        <v>560</v>
      </c>
      <c r="CB198" s="4" t="s">
        <v>560</v>
      </c>
      <c r="CC198" s="4" t="s">
        <v>560</v>
      </c>
      <c r="CD198" s="4" t="s">
        <v>560</v>
      </c>
      <c r="CE198" s="4" t="s">
        <v>560</v>
      </c>
      <c r="CF198" s="12" t="s">
        <v>560</v>
      </c>
      <c r="CG198" s="4" t="s">
        <v>560</v>
      </c>
      <c r="CH198" s="4" t="s">
        <v>560</v>
      </c>
      <c r="CI198" s="4" t="s">
        <v>560</v>
      </c>
      <c r="CJ198" s="4" t="s">
        <v>560</v>
      </c>
      <c r="CK198" s="4" t="s">
        <v>560</v>
      </c>
      <c r="CL198" s="4" t="s">
        <v>560</v>
      </c>
      <c r="CM198" s="4" t="s">
        <v>560</v>
      </c>
      <c r="CN198" s="4" t="s">
        <v>560</v>
      </c>
      <c r="CO198" s="4" t="s">
        <v>560</v>
      </c>
      <c r="CP198" s="4" t="s">
        <v>560</v>
      </c>
      <c r="CQ198" s="4" t="s">
        <v>560</v>
      </c>
      <c r="CR198" s="4" t="s">
        <v>560</v>
      </c>
      <c r="CS198" s="4" t="s">
        <v>560</v>
      </c>
      <c r="CT198" s="12" t="s">
        <v>560</v>
      </c>
      <c r="CU198" s="4" t="s">
        <v>560</v>
      </c>
      <c r="CV198" s="4" t="s">
        <v>560</v>
      </c>
      <c r="CW198" s="4" t="s">
        <v>560</v>
      </c>
      <c r="CX198" s="4" t="s">
        <v>560</v>
      </c>
      <c r="CY198" s="4" t="s">
        <v>560</v>
      </c>
      <c r="CZ198" s="4" t="s">
        <v>560</v>
      </c>
      <c r="DA198" s="4" t="s">
        <v>560</v>
      </c>
      <c r="DB198" s="4" t="s">
        <v>560</v>
      </c>
      <c r="DC198" s="4" t="s">
        <v>560</v>
      </c>
      <c r="DD198" s="4" t="s">
        <v>560</v>
      </c>
      <c r="DE198" s="4" t="s">
        <v>560</v>
      </c>
      <c r="DF198" s="4" t="s">
        <v>560</v>
      </c>
      <c r="DG198" s="4" t="s">
        <v>560</v>
      </c>
      <c r="DH198" s="12" t="s">
        <v>560</v>
      </c>
    </row>
    <row r="199" spans="1:112" ht="12" hidden="1" customHeight="1" outlineLevel="1">
      <c r="A199" s="2"/>
      <c r="AA199" s="431" t="str">
        <f>[1]MYP!H85</f>
        <v>Personnel Services-Salaries</v>
      </c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12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12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12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12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12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12"/>
    </row>
    <row r="200" spans="1:112" ht="12" hidden="1" customHeight="1" outlineLevel="1">
      <c r="A200" s="434"/>
      <c r="T200" s="437" t="s">
        <v>738</v>
      </c>
      <c r="X200" s="417" t="str">
        <f>T200</f>
        <v>Expense Group 1 (Personnel Services-Compensation) - (Bottom Level)</v>
      </c>
      <c r="AA200" s="260" t="str">
        <f>IFERROR(_xlfn.NUMBERVALUE(LEFT(T200,FIND("-",T200)-2)),"")</f>
        <v/>
      </c>
      <c r="AC200" s="432"/>
      <c r="AD200" s="432"/>
      <c r="AE200" s="432"/>
      <c r="AF200" s="432"/>
      <c r="AG200" s="432"/>
      <c r="AH200" s="432"/>
      <c r="AI200" s="432"/>
      <c r="AJ200" s="432"/>
      <c r="AK200" s="432"/>
      <c r="AL200" s="432"/>
      <c r="AM200" s="432"/>
      <c r="AN200" s="432"/>
      <c r="AO200" s="432"/>
      <c r="AP200" s="12"/>
      <c r="AQ200" s="432"/>
      <c r="AR200" s="432"/>
      <c r="AS200" s="432"/>
      <c r="AT200" s="432"/>
      <c r="AU200" s="432"/>
      <c r="AV200" s="432"/>
      <c r="AW200" s="432"/>
      <c r="AX200" s="432"/>
      <c r="AY200" s="432"/>
      <c r="AZ200" s="432"/>
      <c r="BA200" s="432"/>
      <c r="BB200" s="432"/>
      <c r="BC200" s="432"/>
      <c r="BD200" s="12"/>
      <c r="BE200" s="432"/>
      <c r="BF200" s="432"/>
      <c r="BG200" s="432"/>
      <c r="BH200" s="432"/>
      <c r="BI200" s="432"/>
      <c r="BJ200" s="432"/>
      <c r="BK200" s="432"/>
      <c r="BL200" s="432"/>
      <c r="BM200" s="432"/>
      <c r="BN200" s="432"/>
      <c r="BO200" s="432"/>
      <c r="BP200" s="432"/>
      <c r="BQ200" s="432"/>
      <c r="BR200" s="12"/>
      <c r="BS200" s="432"/>
      <c r="BT200" s="432"/>
      <c r="BU200" s="432"/>
      <c r="BV200" s="432"/>
      <c r="BW200" s="432"/>
      <c r="BX200" s="432"/>
      <c r="BY200" s="432"/>
      <c r="BZ200" s="432"/>
      <c r="CA200" s="432"/>
      <c r="CB200" s="432"/>
      <c r="CC200" s="432"/>
      <c r="CD200" s="432"/>
      <c r="CE200" s="432"/>
      <c r="CF200" s="12"/>
      <c r="CG200" s="432"/>
      <c r="CH200" s="432"/>
      <c r="CI200" s="432"/>
      <c r="CJ200" s="432"/>
      <c r="CK200" s="432"/>
      <c r="CL200" s="432"/>
      <c r="CM200" s="432"/>
      <c r="CN200" s="432"/>
      <c r="CO200" s="432"/>
      <c r="CP200" s="432"/>
      <c r="CQ200" s="432"/>
      <c r="CR200" s="432"/>
      <c r="CS200" s="432"/>
      <c r="CT200" s="12"/>
      <c r="CU200" s="432"/>
      <c r="CV200" s="432"/>
      <c r="CW200" s="432"/>
      <c r="CX200" s="432"/>
      <c r="CY200" s="432"/>
      <c r="CZ200" s="432"/>
      <c r="DA200" s="432"/>
      <c r="DB200" s="432"/>
      <c r="DC200" s="432"/>
      <c r="DD200" s="432"/>
      <c r="DE200" s="432"/>
      <c r="DF200" s="432"/>
      <c r="DG200" s="432"/>
      <c r="DH200" s="12"/>
    </row>
    <row r="201" spans="1:112" ht="12" hidden="1" customHeight="1" outlineLevel="1">
      <c r="A201" s="434"/>
      <c r="T201" s="437" t="s">
        <v>739</v>
      </c>
      <c r="X201" s="417" t="str">
        <f t="shared" ref="X201:X256" si="115">T201</f>
        <v>100 - NV</v>
      </c>
      <c r="AA201" s="260">
        <f t="shared" ref="AA201:AA256" si="116">IFERROR(_xlfn.NUMBERVALUE(LEFT(T201,FIND("-",T201)-2)),"")</f>
        <v>100</v>
      </c>
      <c r="AB201" s="1" t="s">
        <v>146</v>
      </c>
      <c r="AC201" s="432">
        <v>0</v>
      </c>
      <c r="AD201" s="432">
        <v>0</v>
      </c>
      <c r="AE201" s="432">
        <v>0</v>
      </c>
      <c r="AF201" s="432">
        <v>0</v>
      </c>
      <c r="AG201" s="432">
        <v>0</v>
      </c>
      <c r="AH201" s="432">
        <v>0</v>
      </c>
      <c r="AI201" s="432">
        <v>0</v>
      </c>
      <c r="AJ201" s="432">
        <v>0</v>
      </c>
      <c r="AK201" s="432">
        <v>0</v>
      </c>
      <c r="AL201" s="432">
        <v>0</v>
      </c>
      <c r="AM201" s="432">
        <v>0</v>
      </c>
      <c r="AN201" s="432">
        <v>0</v>
      </c>
      <c r="AO201" s="432">
        <v>0</v>
      </c>
      <c r="AP201" s="12"/>
      <c r="AQ201" s="432">
        <v>0</v>
      </c>
      <c r="AR201" s="432">
        <v>0</v>
      </c>
      <c r="AS201" s="432">
        <v>0</v>
      </c>
      <c r="AT201" s="432">
        <v>0</v>
      </c>
      <c r="AU201" s="432">
        <v>0</v>
      </c>
      <c r="AV201" s="432">
        <v>0</v>
      </c>
      <c r="AW201" s="432">
        <v>0</v>
      </c>
      <c r="AX201" s="432">
        <v>0</v>
      </c>
      <c r="AY201" s="432">
        <v>0</v>
      </c>
      <c r="AZ201" s="432">
        <v>0</v>
      </c>
      <c r="BA201" s="432">
        <v>0</v>
      </c>
      <c r="BB201" s="432">
        <v>0</v>
      </c>
      <c r="BC201" s="432">
        <v>0</v>
      </c>
      <c r="BD201" s="12"/>
      <c r="BE201" s="432">
        <v>0</v>
      </c>
      <c r="BF201" s="432">
        <v>0</v>
      </c>
      <c r="BG201" s="432">
        <v>0</v>
      </c>
      <c r="BH201" s="432">
        <v>0</v>
      </c>
      <c r="BI201" s="432">
        <v>0</v>
      </c>
      <c r="BJ201" s="432">
        <v>0</v>
      </c>
      <c r="BK201" s="432">
        <v>0</v>
      </c>
      <c r="BL201" s="432">
        <v>0</v>
      </c>
      <c r="BM201" s="432">
        <v>0</v>
      </c>
      <c r="BN201" s="432">
        <v>0</v>
      </c>
      <c r="BO201" s="432">
        <v>0</v>
      </c>
      <c r="BP201" s="432">
        <v>0</v>
      </c>
      <c r="BQ201" s="432">
        <v>0</v>
      </c>
      <c r="BR201" s="12"/>
      <c r="BS201" s="432">
        <v>0</v>
      </c>
      <c r="BT201" s="432">
        <v>0</v>
      </c>
      <c r="BU201" s="432">
        <v>0</v>
      </c>
      <c r="BV201" s="432">
        <v>0</v>
      </c>
      <c r="BW201" s="432">
        <v>0</v>
      </c>
      <c r="BX201" s="432">
        <v>0</v>
      </c>
      <c r="BY201" s="432">
        <v>0</v>
      </c>
      <c r="BZ201" s="432">
        <v>0</v>
      </c>
      <c r="CA201" s="432">
        <v>0</v>
      </c>
      <c r="CB201" s="432">
        <v>0</v>
      </c>
      <c r="CC201" s="432">
        <v>0</v>
      </c>
      <c r="CD201" s="432">
        <v>0</v>
      </c>
      <c r="CE201" s="432">
        <v>0</v>
      </c>
      <c r="CF201" s="12"/>
      <c r="CG201" s="432">
        <v>0</v>
      </c>
      <c r="CH201" s="432">
        <v>0</v>
      </c>
      <c r="CI201" s="432">
        <v>0</v>
      </c>
      <c r="CJ201" s="432">
        <v>0</v>
      </c>
      <c r="CK201" s="432">
        <v>0</v>
      </c>
      <c r="CL201" s="432">
        <v>0</v>
      </c>
      <c r="CM201" s="432">
        <v>0</v>
      </c>
      <c r="CN201" s="432">
        <v>0</v>
      </c>
      <c r="CO201" s="432">
        <v>0</v>
      </c>
      <c r="CP201" s="432">
        <v>0</v>
      </c>
      <c r="CQ201" s="432">
        <v>0</v>
      </c>
      <c r="CR201" s="432">
        <v>0</v>
      </c>
      <c r="CS201" s="432">
        <v>0</v>
      </c>
      <c r="CT201" s="12"/>
      <c r="CU201" s="432">
        <v>0</v>
      </c>
      <c r="CV201" s="432">
        <v>0</v>
      </c>
      <c r="CW201" s="432">
        <v>0</v>
      </c>
      <c r="CX201" s="432">
        <v>0</v>
      </c>
      <c r="CY201" s="432">
        <v>0</v>
      </c>
      <c r="CZ201" s="432">
        <v>0</v>
      </c>
      <c r="DA201" s="432">
        <v>0</v>
      </c>
      <c r="DB201" s="432">
        <v>0</v>
      </c>
      <c r="DC201" s="432">
        <v>0</v>
      </c>
      <c r="DD201" s="432">
        <v>0</v>
      </c>
      <c r="DE201" s="432">
        <v>0</v>
      </c>
      <c r="DF201" s="432">
        <v>0</v>
      </c>
      <c r="DG201" s="432">
        <v>0</v>
      </c>
      <c r="DH201" s="12"/>
    </row>
    <row r="202" spans="1:112" ht="12" hidden="1" customHeight="1" outlineLevel="1">
      <c r="A202" s="434"/>
      <c r="T202" s="437" t="s">
        <v>740</v>
      </c>
      <c r="X202" s="417" t="str">
        <f t="shared" si="115"/>
        <v>101 - NV</v>
      </c>
      <c r="AA202" s="260">
        <f t="shared" si="116"/>
        <v>101</v>
      </c>
      <c r="AB202" s="1" t="s">
        <v>208</v>
      </c>
      <c r="AC202" s="432">
        <v>0</v>
      </c>
      <c r="AD202" s="432">
        <v>0</v>
      </c>
      <c r="AE202" s="432">
        <v>0</v>
      </c>
      <c r="AF202" s="432">
        <v>0</v>
      </c>
      <c r="AG202" s="432">
        <v>0</v>
      </c>
      <c r="AH202" s="432">
        <v>0</v>
      </c>
      <c r="AI202" s="432">
        <v>0</v>
      </c>
      <c r="AJ202" s="432">
        <v>0</v>
      </c>
      <c r="AK202" s="432">
        <v>0</v>
      </c>
      <c r="AL202" s="432">
        <v>0</v>
      </c>
      <c r="AM202" s="432">
        <v>0</v>
      </c>
      <c r="AN202" s="432">
        <v>0</v>
      </c>
      <c r="AO202" s="432">
        <v>0</v>
      </c>
      <c r="AP202" s="12"/>
      <c r="AQ202" s="432">
        <v>16000</v>
      </c>
      <c r="AR202" s="432">
        <v>32000</v>
      </c>
      <c r="AS202" s="432">
        <v>32000</v>
      </c>
      <c r="AT202" s="432">
        <v>32000</v>
      </c>
      <c r="AU202" s="432">
        <v>32000</v>
      </c>
      <c r="AV202" s="432">
        <v>32000</v>
      </c>
      <c r="AW202" s="432">
        <v>32000</v>
      </c>
      <c r="AX202" s="432">
        <v>32000</v>
      </c>
      <c r="AY202" s="432">
        <v>32000</v>
      </c>
      <c r="AZ202" s="432">
        <v>32000</v>
      </c>
      <c r="BA202" s="432">
        <v>32000</v>
      </c>
      <c r="BB202" s="432">
        <v>32000</v>
      </c>
      <c r="BC202" s="432">
        <v>384000</v>
      </c>
      <c r="BD202" s="12"/>
      <c r="BE202" s="432">
        <v>22445</v>
      </c>
      <c r="BF202" s="432">
        <v>44890</v>
      </c>
      <c r="BG202" s="432">
        <v>44890</v>
      </c>
      <c r="BH202" s="432">
        <v>44890</v>
      </c>
      <c r="BI202" s="432">
        <v>44890</v>
      </c>
      <c r="BJ202" s="432">
        <v>44890</v>
      </c>
      <c r="BK202" s="432">
        <v>44890</v>
      </c>
      <c r="BL202" s="432">
        <v>44890</v>
      </c>
      <c r="BM202" s="432">
        <v>44890</v>
      </c>
      <c r="BN202" s="432">
        <v>44890</v>
      </c>
      <c r="BO202" s="432">
        <v>44890</v>
      </c>
      <c r="BP202" s="432">
        <v>44890</v>
      </c>
      <c r="BQ202" s="432">
        <v>538680</v>
      </c>
      <c r="BR202" s="12"/>
      <c r="BS202" s="432">
        <v>35643.9</v>
      </c>
      <c r="BT202" s="432">
        <v>71287.8</v>
      </c>
      <c r="BU202" s="432">
        <v>71287.8</v>
      </c>
      <c r="BV202" s="432">
        <v>71287.8</v>
      </c>
      <c r="BW202" s="432">
        <v>71287.8</v>
      </c>
      <c r="BX202" s="432">
        <v>71287.8</v>
      </c>
      <c r="BY202" s="432">
        <v>71287.8</v>
      </c>
      <c r="BZ202" s="432">
        <v>71287.8</v>
      </c>
      <c r="CA202" s="432">
        <v>71287.8</v>
      </c>
      <c r="CB202" s="432">
        <v>71287.8</v>
      </c>
      <c r="CC202" s="432">
        <v>71287.8</v>
      </c>
      <c r="CD202" s="432">
        <v>71287.8</v>
      </c>
      <c r="CE202" s="432">
        <v>855453.6</v>
      </c>
      <c r="CF202" s="12"/>
      <c r="CG202" s="432">
        <v>42794.277999999998</v>
      </c>
      <c r="CH202" s="432">
        <v>85588.555999999997</v>
      </c>
      <c r="CI202" s="432">
        <v>85588.555999999997</v>
      </c>
      <c r="CJ202" s="432">
        <v>85588.555999999997</v>
      </c>
      <c r="CK202" s="432">
        <v>85588.555999999997</v>
      </c>
      <c r="CL202" s="432">
        <v>85588.555999999997</v>
      </c>
      <c r="CM202" s="432">
        <v>85588.555999999997</v>
      </c>
      <c r="CN202" s="432">
        <v>85588.555999999997</v>
      </c>
      <c r="CO202" s="432">
        <v>85588.555999999997</v>
      </c>
      <c r="CP202" s="432">
        <v>85588.555999999997</v>
      </c>
      <c r="CQ202" s="432">
        <v>85588.555999999997</v>
      </c>
      <c r="CR202" s="432">
        <v>85588.555999999997</v>
      </c>
      <c r="CS202" s="432">
        <v>1027062.672</v>
      </c>
      <c r="CT202" s="12"/>
      <c r="CU202" s="432">
        <v>54483.4968933333</v>
      </c>
      <c r="CV202" s="432">
        <v>108966.99378666699</v>
      </c>
      <c r="CW202" s="432">
        <v>108966.99378666699</v>
      </c>
      <c r="CX202" s="432">
        <v>108966.99378666699</v>
      </c>
      <c r="CY202" s="432">
        <v>108966.99378666699</v>
      </c>
      <c r="CZ202" s="432">
        <v>108966.99378666699</v>
      </c>
      <c r="DA202" s="432">
        <v>108966.99378666699</v>
      </c>
      <c r="DB202" s="432">
        <v>108966.99378666699</v>
      </c>
      <c r="DC202" s="432">
        <v>108966.99378666699</v>
      </c>
      <c r="DD202" s="432">
        <v>108966.99378666699</v>
      </c>
      <c r="DE202" s="432">
        <v>108966.99378666699</v>
      </c>
      <c r="DF202" s="432">
        <v>108966.99378666699</v>
      </c>
      <c r="DG202" s="432">
        <v>1307603.9254399999</v>
      </c>
      <c r="DH202" s="12"/>
    </row>
    <row r="203" spans="1:112" ht="12" hidden="1" customHeight="1" outlineLevel="1">
      <c r="A203" s="434"/>
      <c r="T203" s="437" t="s">
        <v>741</v>
      </c>
      <c r="X203" s="417" t="str">
        <f t="shared" si="115"/>
        <v>102 - NV</v>
      </c>
      <c r="AA203" s="260">
        <f t="shared" si="116"/>
        <v>102</v>
      </c>
      <c r="AB203" s="1" t="s">
        <v>209</v>
      </c>
      <c r="AC203" s="432">
        <v>0</v>
      </c>
      <c r="AD203" s="432">
        <v>0</v>
      </c>
      <c r="AE203" s="432">
        <v>0</v>
      </c>
      <c r="AF203" s="432">
        <v>0</v>
      </c>
      <c r="AG203" s="432">
        <v>0</v>
      </c>
      <c r="AH203" s="432">
        <v>0</v>
      </c>
      <c r="AI203" s="432">
        <v>0</v>
      </c>
      <c r="AJ203" s="432">
        <v>0</v>
      </c>
      <c r="AK203" s="432">
        <v>0</v>
      </c>
      <c r="AL203" s="432">
        <v>0</v>
      </c>
      <c r="AM203" s="432">
        <v>0</v>
      </c>
      <c r="AN203" s="432">
        <v>0</v>
      </c>
      <c r="AO203" s="432">
        <v>0</v>
      </c>
      <c r="AP203" s="12"/>
      <c r="AQ203" s="432">
        <v>0</v>
      </c>
      <c r="AR203" s="432">
        <v>1227.27272727273</v>
      </c>
      <c r="AS203" s="432">
        <v>1227.27272727273</v>
      </c>
      <c r="AT203" s="432">
        <v>1227.27272727273</v>
      </c>
      <c r="AU203" s="432">
        <v>1227.27272727273</v>
      </c>
      <c r="AV203" s="432">
        <v>1227.27272727273</v>
      </c>
      <c r="AW203" s="432">
        <v>1227.27272727273</v>
      </c>
      <c r="AX203" s="432">
        <v>1227.27272727273</v>
      </c>
      <c r="AY203" s="432">
        <v>1227.27272727273</v>
      </c>
      <c r="AZ203" s="432">
        <v>1227.27272727273</v>
      </c>
      <c r="BA203" s="432">
        <v>1227.27272727273</v>
      </c>
      <c r="BB203" s="432">
        <v>1227.27272727273</v>
      </c>
      <c r="BC203" s="432">
        <v>13500</v>
      </c>
      <c r="BD203" s="12"/>
      <c r="BE203" s="432">
        <v>1646.6666666666699</v>
      </c>
      <c r="BF203" s="432">
        <v>5566.0606060606096</v>
      </c>
      <c r="BG203" s="432">
        <v>5566.0606060606096</v>
      </c>
      <c r="BH203" s="432">
        <v>5566.0606060606096</v>
      </c>
      <c r="BI203" s="432">
        <v>5566.0606060606096</v>
      </c>
      <c r="BJ203" s="432">
        <v>5566.0606060606096</v>
      </c>
      <c r="BK203" s="432">
        <v>5566.0606060606096</v>
      </c>
      <c r="BL203" s="432">
        <v>5566.0606060606096</v>
      </c>
      <c r="BM203" s="432">
        <v>5566.0606060606096</v>
      </c>
      <c r="BN203" s="432">
        <v>5566.0606060606096</v>
      </c>
      <c r="BO203" s="432">
        <v>5566.0606060606096</v>
      </c>
      <c r="BP203" s="432">
        <v>5566.0606060606096</v>
      </c>
      <c r="BQ203" s="432">
        <v>64520</v>
      </c>
      <c r="BR203" s="12"/>
      <c r="BS203" s="432">
        <v>3412.9333333333302</v>
      </c>
      <c r="BT203" s="432">
        <v>10234.9575757576</v>
      </c>
      <c r="BU203" s="432">
        <v>10234.9575757576</v>
      </c>
      <c r="BV203" s="432">
        <v>10234.9575757576</v>
      </c>
      <c r="BW203" s="432">
        <v>10234.9575757576</v>
      </c>
      <c r="BX203" s="432">
        <v>10234.9575757576</v>
      </c>
      <c r="BY203" s="432">
        <v>10234.9575757576</v>
      </c>
      <c r="BZ203" s="432">
        <v>10234.9575757576</v>
      </c>
      <c r="CA203" s="432">
        <v>10234.9575757576</v>
      </c>
      <c r="CB203" s="432">
        <v>10234.9575757576</v>
      </c>
      <c r="CC203" s="432">
        <v>10234.9575757576</v>
      </c>
      <c r="CD203" s="432">
        <v>10234.9575757576</v>
      </c>
      <c r="CE203" s="432">
        <v>119410.4</v>
      </c>
      <c r="CF203" s="12"/>
      <c r="CG203" s="432">
        <v>5214.5253333333303</v>
      </c>
      <c r="CH203" s="432">
        <v>14974.505212121199</v>
      </c>
      <c r="CI203" s="432">
        <v>14974.505212121199</v>
      </c>
      <c r="CJ203" s="432">
        <v>14974.505212121199</v>
      </c>
      <c r="CK203" s="432">
        <v>14974.505212121199</v>
      </c>
      <c r="CL203" s="432">
        <v>14974.505212121199</v>
      </c>
      <c r="CM203" s="432">
        <v>14974.505212121199</v>
      </c>
      <c r="CN203" s="432">
        <v>14974.505212121199</v>
      </c>
      <c r="CO203" s="432">
        <v>14974.505212121199</v>
      </c>
      <c r="CP203" s="432">
        <v>14974.505212121199</v>
      </c>
      <c r="CQ203" s="432">
        <v>14974.505212121199</v>
      </c>
      <c r="CR203" s="432">
        <v>14974.505212121199</v>
      </c>
      <c r="CS203" s="432">
        <v>175148.60800000001</v>
      </c>
      <c r="CT203" s="12"/>
      <c r="CU203" s="432">
        <v>7052.1491733333296</v>
      </c>
      <c r="CV203" s="432">
        <v>18740.661983030299</v>
      </c>
      <c r="CW203" s="432">
        <v>18740.661983030299</v>
      </c>
      <c r="CX203" s="432">
        <v>18740.661983030299</v>
      </c>
      <c r="CY203" s="432">
        <v>18740.661983030299</v>
      </c>
      <c r="CZ203" s="432">
        <v>18740.661983030299</v>
      </c>
      <c r="DA203" s="432">
        <v>18740.661983030299</v>
      </c>
      <c r="DB203" s="432">
        <v>18740.661983030299</v>
      </c>
      <c r="DC203" s="432">
        <v>18740.661983030299</v>
      </c>
      <c r="DD203" s="432">
        <v>18740.661983030299</v>
      </c>
      <c r="DE203" s="432">
        <v>18740.661983030299</v>
      </c>
      <c r="DF203" s="432">
        <v>18740.661983030299</v>
      </c>
      <c r="DG203" s="432">
        <v>220251.58016000001</v>
      </c>
      <c r="DH203" s="12"/>
    </row>
    <row r="204" spans="1:112" ht="12" hidden="1" customHeight="1" outlineLevel="1">
      <c r="A204" s="434"/>
      <c r="T204" s="437" t="s">
        <v>742</v>
      </c>
      <c r="X204" s="417" t="str">
        <f t="shared" si="115"/>
        <v>103 - NV</v>
      </c>
      <c r="AA204" s="260">
        <f t="shared" si="116"/>
        <v>103</v>
      </c>
      <c r="AB204" s="1" t="s">
        <v>210</v>
      </c>
      <c r="AC204" s="432">
        <v>0</v>
      </c>
      <c r="AD204" s="432">
        <v>0</v>
      </c>
      <c r="AE204" s="432">
        <v>0</v>
      </c>
      <c r="AF204" s="432">
        <v>0</v>
      </c>
      <c r="AG204" s="432">
        <v>0</v>
      </c>
      <c r="AH204" s="432">
        <v>0</v>
      </c>
      <c r="AI204" s="432">
        <v>0</v>
      </c>
      <c r="AJ204" s="432">
        <v>0</v>
      </c>
      <c r="AK204" s="432">
        <v>0</v>
      </c>
      <c r="AL204" s="432">
        <v>0</v>
      </c>
      <c r="AM204" s="432">
        <v>0</v>
      </c>
      <c r="AN204" s="432">
        <v>0</v>
      </c>
      <c r="AO204" s="432">
        <v>0</v>
      </c>
      <c r="AP204" s="12"/>
      <c r="AQ204" s="432">
        <v>0</v>
      </c>
      <c r="AR204" s="432">
        <v>0</v>
      </c>
      <c r="AS204" s="432">
        <v>0</v>
      </c>
      <c r="AT204" s="432">
        <v>0</v>
      </c>
      <c r="AU204" s="432">
        <v>0</v>
      </c>
      <c r="AV204" s="432">
        <v>0</v>
      </c>
      <c r="AW204" s="432">
        <v>0</v>
      </c>
      <c r="AX204" s="432">
        <v>0</v>
      </c>
      <c r="AY204" s="432">
        <v>0</v>
      </c>
      <c r="AZ204" s="432">
        <v>0</v>
      </c>
      <c r="BA204" s="432">
        <v>0</v>
      </c>
      <c r="BB204" s="432">
        <v>0</v>
      </c>
      <c r="BC204" s="432">
        <v>0</v>
      </c>
      <c r="BD204" s="12"/>
      <c r="BE204" s="432">
        <v>0</v>
      </c>
      <c r="BF204" s="432">
        <v>0</v>
      </c>
      <c r="BG204" s="432">
        <v>0</v>
      </c>
      <c r="BH204" s="432">
        <v>0</v>
      </c>
      <c r="BI204" s="432">
        <v>0</v>
      </c>
      <c r="BJ204" s="432">
        <v>0</v>
      </c>
      <c r="BK204" s="432">
        <v>0</v>
      </c>
      <c r="BL204" s="432">
        <v>0</v>
      </c>
      <c r="BM204" s="432">
        <v>0</v>
      </c>
      <c r="BN204" s="432">
        <v>0</v>
      </c>
      <c r="BO204" s="432">
        <v>0</v>
      </c>
      <c r="BP204" s="432">
        <v>0</v>
      </c>
      <c r="BQ204" s="432">
        <v>0</v>
      </c>
      <c r="BR204" s="12"/>
      <c r="BS204" s="432">
        <v>0</v>
      </c>
      <c r="BT204" s="432">
        <v>0</v>
      </c>
      <c r="BU204" s="432">
        <v>0</v>
      </c>
      <c r="BV204" s="432">
        <v>0</v>
      </c>
      <c r="BW204" s="432">
        <v>0</v>
      </c>
      <c r="BX204" s="432">
        <v>0</v>
      </c>
      <c r="BY204" s="432">
        <v>0</v>
      </c>
      <c r="BZ204" s="432">
        <v>0</v>
      </c>
      <c r="CA204" s="432">
        <v>0</v>
      </c>
      <c r="CB204" s="432">
        <v>0</v>
      </c>
      <c r="CC204" s="432">
        <v>0</v>
      </c>
      <c r="CD204" s="432">
        <v>0</v>
      </c>
      <c r="CE204" s="432">
        <v>0</v>
      </c>
      <c r="CF204" s="12"/>
      <c r="CG204" s="432">
        <v>0</v>
      </c>
      <c r="CH204" s="432">
        <v>0</v>
      </c>
      <c r="CI204" s="432">
        <v>0</v>
      </c>
      <c r="CJ204" s="432">
        <v>0</v>
      </c>
      <c r="CK204" s="432">
        <v>0</v>
      </c>
      <c r="CL204" s="432">
        <v>0</v>
      </c>
      <c r="CM204" s="432">
        <v>0</v>
      </c>
      <c r="CN204" s="432">
        <v>0</v>
      </c>
      <c r="CO204" s="432">
        <v>0</v>
      </c>
      <c r="CP204" s="432">
        <v>0</v>
      </c>
      <c r="CQ204" s="432">
        <v>0</v>
      </c>
      <c r="CR204" s="432">
        <v>0</v>
      </c>
      <c r="CS204" s="432">
        <v>0</v>
      </c>
      <c r="CT204" s="12"/>
      <c r="CU204" s="432">
        <v>0</v>
      </c>
      <c r="CV204" s="432">
        <v>0</v>
      </c>
      <c r="CW204" s="432">
        <v>0</v>
      </c>
      <c r="CX204" s="432">
        <v>0</v>
      </c>
      <c r="CY204" s="432">
        <v>0</v>
      </c>
      <c r="CZ204" s="432">
        <v>0</v>
      </c>
      <c r="DA204" s="432">
        <v>0</v>
      </c>
      <c r="DB204" s="432">
        <v>0</v>
      </c>
      <c r="DC204" s="432">
        <v>0</v>
      </c>
      <c r="DD204" s="432">
        <v>0</v>
      </c>
      <c r="DE204" s="432">
        <v>0</v>
      </c>
      <c r="DF204" s="432">
        <v>0</v>
      </c>
      <c r="DG204" s="432">
        <v>0</v>
      </c>
      <c r="DH204" s="12"/>
    </row>
    <row r="205" spans="1:112" ht="12" hidden="1" customHeight="1" outlineLevel="1">
      <c r="A205" s="434"/>
      <c r="T205" s="437" t="s">
        <v>743</v>
      </c>
      <c r="X205" s="417" t="str">
        <f t="shared" si="115"/>
        <v>104 - NV</v>
      </c>
      <c r="AA205" s="260">
        <f t="shared" si="116"/>
        <v>104</v>
      </c>
      <c r="AB205" s="1" t="s">
        <v>211</v>
      </c>
      <c r="AC205" s="432">
        <v>8583.34</v>
      </c>
      <c r="AD205" s="432">
        <v>8583.34</v>
      </c>
      <c r="AE205" s="432">
        <v>8583.34</v>
      </c>
      <c r="AF205" s="432">
        <v>8583.34</v>
      </c>
      <c r="AG205" s="432">
        <v>8583.34</v>
      </c>
      <c r="AH205" s="432">
        <v>8583.34</v>
      </c>
      <c r="AI205" s="432">
        <v>8583.34</v>
      </c>
      <c r="AJ205" s="432">
        <f>8583.33333333333-1000</f>
        <v>7583.3333333333303</v>
      </c>
      <c r="AK205" s="432">
        <f t="shared" ref="AK205:AN205" si="117">8583.33333333333-1000</f>
        <v>7583.3333333333303</v>
      </c>
      <c r="AL205" s="432">
        <f t="shared" si="117"/>
        <v>7583.3333333333303</v>
      </c>
      <c r="AM205" s="432">
        <f t="shared" si="117"/>
        <v>7583.3333333333303</v>
      </c>
      <c r="AN205" s="432">
        <f t="shared" si="117"/>
        <v>7583.3333333333303</v>
      </c>
      <c r="AO205" s="432">
        <v>98707.999999999302</v>
      </c>
      <c r="AP205" s="12"/>
      <c r="AQ205" s="432">
        <v>8583.3333333333303</v>
      </c>
      <c r="AR205" s="432">
        <v>8583.3333333333303</v>
      </c>
      <c r="AS205" s="432">
        <v>8583.3333333333303</v>
      </c>
      <c r="AT205" s="432">
        <v>8583.3333333333303</v>
      </c>
      <c r="AU205" s="432">
        <v>8583.3333333333303</v>
      </c>
      <c r="AV205" s="432">
        <v>8583.3333333333303</v>
      </c>
      <c r="AW205" s="432">
        <v>8583.3333333333303</v>
      </c>
      <c r="AX205" s="432">
        <v>8583.3333333333303</v>
      </c>
      <c r="AY205" s="432">
        <v>8583.3333333333303</v>
      </c>
      <c r="AZ205" s="432">
        <v>8583.3333333333303</v>
      </c>
      <c r="BA205" s="432">
        <v>8583.3333333333303</v>
      </c>
      <c r="BB205" s="432">
        <v>8583.3333333333303</v>
      </c>
      <c r="BC205" s="432">
        <v>103000</v>
      </c>
      <c r="BD205" s="12"/>
      <c r="BE205" s="432">
        <v>8755</v>
      </c>
      <c r="BF205" s="432">
        <v>8755</v>
      </c>
      <c r="BG205" s="432">
        <v>8755</v>
      </c>
      <c r="BH205" s="432">
        <v>8755</v>
      </c>
      <c r="BI205" s="432">
        <v>8755</v>
      </c>
      <c r="BJ205" s="432">
        <v>8755</v>
      </c>
      <c r="BK205" s="432">
        <v>8755</v>
      </c>
      <c r="BL205" s="432">
        <v>8755</v>
      </c>
      <c r="BM205" s="432">
        <v>8755</v>
      </c>
      <c r="BN205" s="432">
        <v>8755</v>
      </c>
      <c r="BO205" s="432">
        <v>8755</v>
      </c>
      <c r="BP205" s="432">
        <v>8755</v>
      </c>
      <c r="BQ205" s="432">
        <v>105060</v>
      </c>
      <c r="BR205" s="12"/>
      <c r="BS205" s="432">
        <v>11638.4333333333</v>
      </c>
      <c r="BT205" s="432">
        <v>14346.766666666699</v>
      </c>
      <c r="BU205" s="432">
        <v>14346.766666666699</v>
      </c>
      <c r="BV205" s="432">
        <v>14346.766666666699</v>
      </c>
      <c r="BW205" s="432">
        <v>14346.766666666699</v>
      </c>
      <c r="BX205" s="432">
        <v>14346.766666666699</v>
      </c>
      <c r="BY205" s="432">
        <v>14346.766666666699</v>
      </c>
      <c r="BZ205" s="432">
        <v>14346.766666666699</v>
      </c>
      <c r="CA205" s="432">
        <v>14346.766666666699</v>
      </c>
      <c r="CB205" s="432">
        <v>14346.766666666699</v>
      </c>
      <c r="CC205" s="432">
        <v>14346.766666666699</v>
      </c>
      <c r="CD205" s="432">
        <v>14346.766666666699</v>
      </c>
      <c r="CE205" s="432">
        <v>172161.2</v>
      </c>
      <c r="CF205" s="12"/>
      <c r="CG205" s="432">
        <v>17371.202000000001</v>
      </c>
      <c r="CH205" s="432">
        <v>25633.702000000001</v>
      </c>
      <c r="CI205" s="432">
        <v>25633.702000000001</v>
      </c>
      <c r="CJ205" s="432">
        <v>25633.702000000001</v>
      </c>
      <c r="CK205" s="432">
        <v>25633.702000000001</v>
      </c>
      <c r="CL205" s="432">
        <v>25633.702000000001</v>
      </c>
      <c r="CM205" s="432">
        <v>25633.702000000001</v>
      </c>
      <c r="CN205" s="432">
        <v>25633.702000000001</v>
      </c>
      <c r="CO205" s="432">
        <v>25633.702000000001</v>
      </c>
      <c r="CP205" s="432">
        <v>25633.702000000001</v>
      </c>
      <c r="CQ205" s="432">
        <v>25633.702000000001</v>
      </c>
      <c r="CR205" s="432">
        <v>25633.702000000001</v>
      </c>
      <c r="CS205" s="432">
        <v>307604.424</v>
      </c>
      <c r="CT205" s="12"/>
      <c r="CU205" s="432">
        <v>17718.626039999999</v>
      </c>
      <c r="CV205" s="432">
        <v>26146.376039999999</v>
      </c>
      <c r="CW205" s="432">
        <v>26146.376039999999</v>
      </c>
      <c r="CX205" s="432">
        <v>26146.376039999999</v>
      </c>
      <c r="CY205" s="432">
        <v>26146.376039999999</v>
      </c>
      <c r="CZ205" s="432">
        <v>26146.376039999999</v>
      </c>
      <c r="DA205" s="432">
        <v>26146.376039999999</v>
      </c>
      <c r="DB205" s="432">
        <v>26146.376039999999</v>
      </c>
      <c r="DC205" s="432">
        <v>26146.376039999999</v>
      </c>
      <c r="DD205" s="432">
        <v>26146.376039999999</v>
      </c>
      <c r="DE205" s="432">
        <v>26146.376039999999</v>
      </c>
      <c r="DF205" s="432">
        <v>26146.376039999999</v>
      </c>
      <c r="DG205" s="432">
        <v>313756.51247999998</v>
      </c>
      <c r="DH205" s="12"/>
    </row>
    <row r="206" spans="1:112" ht="12" hidden="1" customHeight="1" outlineLevel="1">
      <c r="A206" s="434"/>
      <c r="T206" s="437" t="s">
        <v>744</v>
      </c>
      <c r="X206" s="417" t="str">
        <f t="shared" si="115"/>
        <v>105 - NV</v>
      </c>
      <c r="AA206" s="260">
        <f t="shared" si="116"/>
        <v>105</v>
      </c>
      <c r="AB206" s="1" t="s">
        <v>212</v>
      </c>
      <c r="AC206" s="432">
        <v>0</v>
      </c>
      <c r="AD206" s="432">
        <v>0</v>
      </c>
      <c r="AE206" s="432">
        <v>0</v>
      </c>
      <c r="AF206" s="432">
        <v>0</v>
      </c>
      <c r="AG206" s="432">
        <v>0</v>
      </c>
      <c r="AH206" s="432">
        <v>0</v>
      </c>
      <c r="AI206" s="432">
        <v>0</v>
      </c>
      <c r="AJ206" s="432">
        <v>0</v>
      </c>
      <c r="AK206" s="432">
        <v>0</v>
      </c>
      <c r="AL206" s="432">
        <v>0</v>
      </c>
      <c r="AM206" s="432">
        <v>0</v>
      </c>
      <c r="AN206" s="432">
        <v>0</v>
      </c>
      <c r="AO206" s="432">
        <v>0</v>
      </c>
      <c r="AP206" s="12"/>
      <c r="AQ206" s="432">
        <v>0</v>
      </c>
      <c r="AR206" s="432">
        <v>0</v>
      </c>
      <c r="AS206" s="432">
        <v>0</v>
      </c>
      <c r="AT206" s="432">
        <v>0</v>
      </c>
      <c r="AU206" s="432">
        <v>0</v>
      </c>
      <c r="AV206" s="432">
        <v>0</v>
      </c>
      <c r="AW206" s="432">
        <v>0</v>
      </c>
      <c r="AX206" s="432">
        <v>0</v>
      </c>
      <c r="AY206" s="432">
        <v>0</v>
      </c>
      <c r="AZ206" s="432">
        <v>0</v>
      </c>
      <c r="BA206" s="432">
        <v>0</v>
      </c>
      <c r="BB206" s="432">
        <v>0</v>
      </c>
      <c r="BC206" s="432">
        <v>0</v>
      </c>
      <c r="BD206" s="12"/>
      <c r="BE206" s="432">
        <v>0</v>
      </c>
      <c r="BF206" s="432">
        <v>0</v>
      </c>
      <c r="BG206" s="432">
        <v>0</v>
      </c>
      <c r="BH206" s="432">
        <v>0</v>
      </c>
      <c r="BI206" s="432">
        <v>0</v>
      </c>
      <c r="BJ206" s="432">
        <v>0</v>
      </c>
      <c r="BK206" s="432">
        <v>0</v>
      </c>
      <c r="BL206" s="432">
        <v>0</v>
      </c>
      <c r="BM206" s="432">
        <v>0</v>
      </c>
      <c r="BN206" s="432">
        <v>0</v>
      </c>
      <c r="BO206" s="432">
        <v>0</v>
      </c>
      <c r="BP206" s="432">
        <v>0</v>
      </c>
      <c r="BQ206" s="432">
        <v>0</v>
      </c>
      <c r="BR206" s="12"/>
      <c r="BS206" s="432">
        <v>0</v>
      </c>
      <c r="BT206" s="432">
        <v>0</v>
      </c>
      <c r="BU206" s="432">
        <v>0</v>
      </c>
      <c r="BV206" s="432">
        <v>0</v>
      </c>
      <c r="BW206" s="432">
        <v>0</v>
      </c>
      <c r="BX206" s="432">
        <v>0</v>
      </c>
      <c r="BY206" s="432">
        <v>0</v>
      </c>
      <c r="BZ206" s="432">
        <v>0</v>
      </c>
      <c r="CA206" s="432">
        <v>0</v>
      </c>
      <c r="CB206" s="432">
        <v>0</v>
      </c>
      <c r="CC206" s="432">
        <v>0</v>
      </c>
      <c r="CD206" s="432">
        <v>0</v>
      </c>
      <c r="CE206" s="432">
        <v>0</v>
      </c>
      <c r="CF206" s="12"/>
      <c r="CG206" s="432">
        <v>0</v>
      </c>
      <c r="CH206" s="432">
        <v>0</v>
      </c>
      <c r="CI206" s="432">
        <v>0</v>
      </c>
      <c r="CJ206" s="432">
        <v>0</v>
      </c>
      <c r="CK206" s="432">
        <v>0</v>
      </c>
      <c r="CL206" s="432">
        <v>0</v>
      </c>
      <c r="CM206" s="432">
        <v>0</v>
      </c>
      <c r="CN206" s="432">
        <v>0</v>
      </c>
      <c r="CO206" s="432">
        <v>0</v>
      </c>
      <c r="CP206" s="432">
        <v>0</v>
      </c>
      <c r="CQ206" s="432">
        <v>0</v>
      </c>
      <c r="CR206" s="432">
        <v>0</v>
      </c>
      <c r="CS206" s="432">
        <v>0</v>
      </c>
      <c r="CT206" s="12"/>
      <c r="CU206" s="432">
        <v>0</v>
      </c>
      <c r="CV206" s="432">
        <v>0</v>
      </c>
      <c r="CW206" s="432">
        <v>0</v>
      </c>
      <c r="CX206" s="432">
        <v>0</v>
      </c>
      <c r="CY206" s="432">
        <v>0</v>
      </c>
      <c r="CZ206" s="432">
        <v>0</v>
      </c>
      <c r="DA206" s="432">
        <v>0</v>
      </c>
      <c r="DB206" s="432">
        <v>0</v>
      </c>
      <c r="DC206" s="432">
        <v>0</v>
      </c>
      <c r="DD206" s="432">
        <v>0</v>
      </c>
      <c r="DE206" s="432">
        <v>0</v>
      </c>
      <c r="DF206" s="432">
        <v>0</v>
      </c>
      <c r="DG206" s="432">
        <v>0</v>
      </c>
      <c r="DH206" s="12"/>
    </row>
    <row r="207" spans="1:112" ht="12" hidden="1" customHeight="1" outlineLevel="1">
      <c r="A207" s="434"/>
      <c r="T207" s="437" t="s">
        <v>745</v>
      </c>
      <c r="X207" s="417" t="str">
        <f t="shared" si="115"/>
        <v>106 - NV</v>
      </c>
      <c r="AA207" s="260">
        <f t="shared" si="116"/>
        <v>106</v>
      </c>
      <c r="AB207" s="1" t="s">
        <v>213</v>
      </c>
      <c r="AC207" s="432">
        <v>0</v>
      </c>
      <c r="AD207" s="432">
        <v>0</v>
      </c>
      <c r="AE207" s="432">
        <v>0</v>
      </c>
      <c r="AF207" s="432">
        <v>0</v>
      </c>
      <c r="AG207" s="432">
        <v>0</v>
      </c>
      <c r="AH207" s="432">
        <v>0</v>
      </c>
      <c r="AI207" s="432">
        <v>0</v>
      </c>
      <c r="AJ207" s="432">
        <v>0</v>
      </c>
      <c r="AK207" s="432">
        <v>0</v>
      </c>
      <c r="AL207" s="432">
        <v>0</v>
      </c>
      <c r="AM207" s="432">
        <v>0</v>
      </c>
      <c r="AN207" s="432">
        <v>0</v>
      </c>
      <c r="AO207" s="432">
        <v>0</v>
      </c>
      <c r="AP207" s="12"/>
      <c r="AQ207" s="432">
        <v>0</v>
      </c>
      <c r="AR207" s="432">
        <v>0</v>
      </c>
      <c r="AS207" s="432">
        <v>0</v>
      </c>
      <c r="AT207" s="432">
        <v>0</v>
      </c>
      <c r="AU207" s="432">
        <v>0</v>
      </c>
      <c r="AV207" s="432">
        <v>0</v>
      </c>
      <c r="AW207" s="432">
        <v>0</v>
      </c>
      <c r="AX207" s="432">
        <v>0</v>
      </c>
      <c r="AY207" s="432">
        <v>0</v>
      </c>
      <c r="AZ207" s="432">
        <v>0</v>
      </c>
      <c r="BA207" s="432">
        <v>0</v>
      </c>
      <c r="BB207" s="432">
        <v>0</v>
      </c>
      <c r="BC207" s="432">
        <v>0</v>
      </c>
      <c r="BD207" s="12"/>
      <c r="BE207" s="432">
        <v>0</v>
      </c>
      <c r="BF207" s="432">
        <v>0</v>
      </c>
      <c r="BG207" s="432">
        <v>0</v>
      </c>
      <c r="BH207" s="432">
        <v>0</v>
      </c>
      <c r="BI207" s="432">
        <v>0</v>
      </c>
      <c r="BJ207" s="432">
        <v>0</v>
      </c>
      <c r="BK207" s="432">
        <v>0</v>
      </c>
      <c r="BL207" s="432">
        <v>0</v>
      </c>
      <c r="BM207" s="432">
        <v>0</v>
      </c>
      <c r="BN207" s="432">
        <v>0</v>
      </c>
      <c r="BO207" s="432">
        <v>0</v>
      </c>
      <c r="BP207" s="432">
        <v>0</v>
      </c>
      <c r="BQ207" s="432">
        <v>0</v>
      </c>
      <c r="BR207" s="12"/>
      <c r="BS207" s="432">
        <v>0</v>
      </c>
      <c r="BT207" s="432">
        <v>0</v>
      </c>
      <c r="BU207" s="432">
        <v>0</v>
      </c>
      <c r="BV207" s="432">
        <v>0</v>
      </c>
      <c r="BW207" s="432">
        <v>0</v>
      </c>
      <c r="BX207" s="432">
        <v>0</v>
      </c>
      <c r="BY207" s="432">
        <v>0</v>
      </c>
      <c r="BZ207" s="432">
        <v>0</v>
      </c>
      <c r="CA207" s="432">
        <v>0</v>
      </c>
      <c r="CB207" s="432">
        <v>0</v>
      </c>
      <c r="CC207" s="432">
        <v>0</v>
      </c>
      <c r="CD207" s="432">
        <v>0</v>
      </c>
      <c r="CE207" s="432">
        <v>0</v>
      </c>
      <c r="CF207" s="12"/>
      <c r="CG207" s="432">
        <v>0</v>
      </c>
      <c r="CH207" s="432">
        <v>0</v>
      </c>
      <c r="CI207" s="432">
        <v>0</v>
      </c>
      <c r="CJ207" s="432">
        <v>0</v>
      </c>
      <c r="CK207" s="432">
        <v>0</v>
      </c>
      <c r="CL207" s="432">
        <v>0</v>
      </c>
      <c r="CM207" s="432">
        <v>0</v>
      </c>
      <c r="CN207" s="432">
        <v>0</v>
      </c>
      <c r="CO207" s="432">
        <v>0</v>
      </c>
      <c r="CP207" s="432">
        <v>0</v>
      </c>
      <c r="CQ207" s="432">
        <v>0</v>
      </c>
      <c r="CR207" s="432">
        <v>0</v>
      </c>
      <c r="CS207" s="432">
        <v>0</v>
      </c>
      <c r="CT207" s="12"/>
      <c r="CU207" s="432">
        <v>0</v>
      </c>
      <c r="CV207" s="432">
        <v>0</v>
      </c>
      <c r="CW207" s="432">
        <v>0</v>
      </c>
      <c r="CX207" s="432">
        <v>0</v>
      </c>
      <c r="CY207" s="432">
        <v>0</v>
      </c>
      <c r="CZ207" s="432">
        <v>0</v>
      </c>
      <c r="DA207" s="432">
        <v>0</v>
      </c>
      <c r="DB207" s="432">
        <v>0</v>
      </c>
      <c r="DC207" s="432">
        <v>0</v>
      </c>
      <c r="DD207" s="432">
        <v>0</v>
      </c>
      <c r="DE207" s="432">
        <v>0</v>
      </c>
      <c r="DF207" s="432">
        <v>0</v>
      </c>
      <c r="DG207" s="432">
        <v>0</v>
      </c>
      <c r="DH207" s="12"/>
    </row>
    <row r="208" spans="1:112" ht="12" hidden="1" customHeight="1" outlineLevel="1">
      <c r="A208" s="434"/>
      <c r="T208" s="437" t="s">
        <v>746</v>
      </c>
      <c r="X208" s="417" t="str">
        <f t="shared" si="115"/>
        <v>107 - NV</v>
      </c>
      <c r="AA208" s="260">
        <f t="shared" si="116"/>
        <v>107</v>
      </c>
      <c r="AB208" s="1" t="s">
        <v>214</v>
      </c>
      <c r="AC208" s="432">
        <v>5416.66</v>
      </c>
      <c r="AD208" s="432">
        <v>5416.66</v>
      </c>
      <c r="AE208" s="432">
        <v>5416.66</v>
      </c>
      <c r="AF208" s="432">
        <v>5416.66</v>
      </c>
      <c r="AG208" s="432">
        <v>5416.66</v>
      </c>
      <c r="AH208" s="432">
        <v>5416.66</v>
      </c>
      <c r="AI208" s="432">
        <v>5416.66</v>
      </c>
      <c r="AJ208" s="432">
        <f>5416.66666666667-1000</f>
        <v>4416.6666666666697</v>
      </c>
      <c r="AK208" s="432">
        <f t="shared" ref="AK208:AN208" si="118">5416.66666666667-1000</f>
        <v>4416.6666666666697</v>
      </c>
      <c r="AL208" s="432">
        <f t="shared" si="118"/>
        <v>4416.6666666666697</v>
      </c>
      <c r="AM208" s="432">
        <f t="shared" si="118"/>
        <v>4416.6666666666697</v>
      </c>
      <c r="AN208" s="432">
        <f t="shared" si="118"/>
        <v>4416.6666666666697</v>
      </c>
      <c r="AO208" s="432">
        <v>62291.999999998297</v>
      </c>
      <c r="AP208" s="12"/>
      <c r="AQ208" s="432">
        <v>6916.6666666666697</v>
      </c>
      <c r="AR208" s="432">
        <v>8416.6666666666697</v>
      </c>
      <c r="AS208" s="432">
        <v>8416.6666666666697</v>
      </c>
      <c r="AT208" s="432">
        <v>8416.6666666666697</v>
      </c>
      <c r="AU208" s="432">
        <v>8416.6666666666697</v>
      </c>
      <c r="AV208" s="432">
        <v>8416.6666666666697</v>
      </c>
      <c r="AW208" s="432">
        <v>8416.6666666666697</v>
      </c>
      <c r="AX208" s="432">
        <v>8416.6666666666697</v>
      </c>
      <c r="AY208" s="432">
        <v>8416.6666666666697</v>
      </c>
      <c r="AZ208" s="432">
        <v>8416.6666666666697</v>
      </c>
      <c r="BA208" s="432">
        <v>8416.6666666666697</v>
      </c>
      <c r="BB208" s="432">
        <v>8416.6666666666697</v>
      </c>
      <c r="BC208" s="432">
        <v>101000</v>
      </c>
      <c r="BD208" s="12"/>
      <c r="BE208" s="432">
        <v>8513.3333333333303</v>
      </c>
      <c r="BF208" s="432">
        <v>14621.666666666701</v>
      </c>
      <c r="BG208" s="432">
        <v>14621.666666666701</v>
      </c>
      <c r="BH208" s="432">
        <v>14621.666666666701</v>
      </c>
      <c r="BI208" s="432">
        <v>14621.666666666701</v>
      </c>
      <c r="BJ208" s="432">
        <v>14621.666666666701</v>
      </c>
      <c r="BK208" s="432">
        <v>14621.666666666701</v>
      </c>
      <c r="BL208" s="432">
        <v>14621.666666666701</v>
      </c>
      <c r="BM208" s="432">
        <v>14621.666666666701</v>
      </c>
      <c r="BN208" s="432">
        <v>14621.666666666701</v>
      </c>
      <c r="BO208" s="432">
        <v>14621.666666666701</v>
      </c>
      <c r="BP208" s="432">
        <v>14621.666666666701</v>
      </c>
      <c r="BQ208" s="432">
        <v>173900</v>
      </c>
      <c r="BR208" s="12"/>
      <c r="BS208" s="432">
        <v>10274.799999999999</v>
      </c>
      <c r="BT208" s="432">
        <v>14914.1</v>
      </c>
      <c r="BU208" s="432">
        <v>14914.1</v>
      </c>
      <c r="BV208" s="432">
        <v>14914.1</v>
      </c>
      <c r="BW208" s="432">
        <v>14914.1</v>
      </c>
      <c r="BX208" s="432">
        <v>14914.1</v>
      </c>
      <c r="BY208" s="432">
        <v>14914.1</v>
      </c>
      <c r="BZ208" s="432">
        <v>14914.1</v>
      </c>
      <c r="CA208" s="432">
        <v>14914.1</v>
      </c>
      <c r="CB208" s="432">
        <v>14914.1</v>
      </c>
      <c r="CC208" s="432">
        <v>14914.1</v>
      </c>
      <c r="CD208" s="432">
        <v>14914.1</v>
      </c>
      <c r="CE208" s="432">
        <v>178969.2</v>
      </c>
      <c r="CF208" s="12"/>
      <c r="CG208" s="432">
        <v>11525.296</v>
      </c>
      <c r="CH208" s="432">
        <v>17302.382000000001</v>
      </c>
      <c r="CI208" s="432">
        <v>17302.382000000001</v>
      </c>
      <c r="CJ208" s="432">
        <v>17302.382000000001</v>
      </c>
      <c r="CK208" s="432">
        <v>17302.382000000001</v>
      </c>
      <c r="CL208" s="432">
        <v>17302.382000000001</v>
      </c>
      <c r="CM208" s="432">
        <v>17302.382000000001</v>
      </c>
      <c r="CN208" s="432">
        <v>17302.382000000001</v>
      </c>
      <c r="CO208" s="432">
        <v>17302.382000000001</v>
      </c>
      <c r="CP208" s="432">
        <v>17302.382000000001</v>
      </c>
      <c r="CQ208" s="432">
        <v>17302.382000000001</v>
      </c>
      <c r="CR208" s="432">
        <v>17302.382000000001</v>
      </c>
      <c r="CS208" s="432">
        <v>207628.584</v>
      </c>
      <c r="CT208" s="12"/>
      <c r="CU208" s="432">
        <v>11755.80192</v>
      </c>
      <c r="CV208" s="432">
        <v>17648.429639999998</v>
      </c>
      <c r="CW208" s="432">
        <v>17648.429639999998</v>
      </c>
      <c r="CX208" s="432">
        <v>17648.429639999998</v>
      </c>
      <c r="CY208" s="432">
        <v>17648.429639999998</v>
      </c>
      <c r="CZ208" s="432">
        <v>17648.429639999998</v>
      </c>
      <c r="DA208" s="432">
        <v>17648.429639999998</v>
      </c>
      <c r="DB208" s="432">
        <v>17648.429639999998</v>
      </c>
      <c r="DC208" s="432">
        <v>17648.429639999998</v>
      </c>
      <c r="DD208" s="432">
        <v>17648.429639999998</v>
      </c>
      <c r="DE208" s="432">
        <v>17648.429639999998</v>
      </c>
      <c r="DF208" s="432">
        <v>17648.429639999998</v>
      </c>
      <c r="DG208" s="432">
        <v>211781.15568</v>
      </c>
      <c r="DH208" s="12"/>
    </row>
    <row r="209" spans="1:112" ht="12" hidden="1" customHeight="1" outlineLevel="1">
      <c r="A209" s="434"/>
      <c r="T209" s="437" t="s">
        <v>747</v>
      </c>
      <c r="X209" s="417" t="str">
        <f t="shared" si="115"/>
        <v>108 - NV</v>
      </c>
      <c r="AA209" s="260">
        <f t="shared" si="116"/>
        <v>108</v>
      </c>
      <c r="AB209" s="1" t="s">
        <v>215</v>
      </c>
      <c r="AC209" s="432">
        <v>0</v>
      </c>
      <c r="AD209" s="432">
        <v>0</v>
      </c>
      <c r="AE209" s="432">
        <v>0</v>
      </c>
      <c r="AF209" s="432">
        <v>0</v>
      </c>
      <c r="AG209" s="432">
        <v>0</v>
      </c>
      <c r="AH209" s="432">
        <v>0</v>
      </c>
      <c r="AI209" s="432">
        <v>0</v>
      </c>
      <c r="AJ209" s="432">
        <v>0</v>
      </c>
      <c r="AK209" s="432">
        <v>0</v>
      </c>
      <c r="AL209" s="432">
        <v>0</v>
      </c>
      <c r="AM209" s="432">
        <v>0</v>
      </c>
      <c r="AN209" s="432">
        <v>0</v>
      </c>
      <c r="AO209" s="432">
        <v>0</v>
      </c>
      <c r="AP209" s="12"/>
      <c r="AQ209" s="432">
        <v>0</v>
      </c>
      <c r="AR209" s="432">
        <v>0</v>
      </c>
      <c r="AS209" s="432">
        <v>0</v>
      </c>
      <c r="AT209" s="432">
        <v>0</v>
      </c>
      <c r="AU209" s="432">
        <v>0</v>
      </c>
      <c r="AV209" s="432">
        <v>0</v>
      </c>
      <c r="AW209" s="432">
        <v>0</v>
      </c>
      <c r="AX209" s="432">
        <v>0</v>
      </c>
      <c r="AY209" s="432">
        <v>0</v>
      </c>
      <c r="AZ209" s="432">
        <v>0</v>
      </c>
      <c r="BA209" s="432">
        <v>0</v>
      </c>
      <c r="BB209" s="432">
        <v>0</v>
      </c>
      <c r="BC209" s="432">
        <v>0</v>
      </c>
      <c r="BD209" s="12"/>
      <c r="BE209" s="432">
        <v>0</v>
      </c>
      <c r="BF209" s="432">
        <v>0</v>
      </c>
      <c r="BG209" s="432">
        <v>0</v>
      </c>
      <c r="BH209" s="432">
        <v>0</v>
      </c>
      <c r="BI209" s="432">
        <v>0</v>
      </c>
      <c r="BJ209" s="432">
        <v>0</v>
      </c>
      <c r="BK209" s="432">
        <v>0</v>
      </c>
      <c r="BL209" s="432">
        <v>0</v>
      </c>
      <c r="BM209" s="432">
        <v>0</v>
      </c>
      <c r="BN209" s="432">
        <v>0</v>
      </c>
      <c r="BO209" s="432">
        <v>0</v>
      </c>
      <c r="BP209" s="432">
        <v>0</v>
      </c>
      <c r="BQ209" s="432">
        <v>0</v>
      </c>
      <c r="BR209" s="12"/>
      <c r="BS209" s="432">
        <v>0</v>
      </c>
      <c r="BT209" s="432">
        <v>0</v>
      </c>
      <c r="BU209" s="432">
        <v>0</v>
      </c>
      <c r="BV209" s="432">
        <v>0</v>
      </c>
      <c r="BW209" s="432">
        <v>0</v>
      </c>
      <c r="BX209" s="432">
        <v>0</v>
      </c>
      <c r="BY209" s="432">
        <v>0</v>
      </c>
      <c r="BZ209" s="432">
        <v>0</v>
      </c>
      <c r="CA209" s="432">
        <v>0</v>
      </c>
      <c r="CB209" s="432">
        <v>0</v>
      </c>
      <c r="CC209" s="432">
        <v>0</v>
      </c>
      <c r="CD209" s="432">
        <v>0</v>
      </c>
      <c r="CE209" s="432">
        <v>0</v>
      </c>
      <c r="CF209" s="12"/>
      <c r="CG209" s="432">
        <v>0</v>
      </c>
      <c r="CH209" s="432">
        <v>0</v>
      </c>
      <c r="CI209" s="432">
        <v>0</v>
      </c>
      <c r="CJ209" s="432">
        <v>0</v>
      </c>
      <c r="CK209" s="432">
        <v>0</v>
      </c>
      <c r="CL209" s="432">
        <v>0</v>
      </c>
      <c r="CM209" s="432">
        <v>0</v>
      </c>
      <c r="CN209" s="432">
        <v>0</v>
      </c>
      <c r="CO209" s="432">
        <v>0</v>
      </c>
      <c r="CP209" s="432">
        <v>0</v>
      </c>
      <c r="CQ209" s="432">
        <v>0</v>
      </c>
      <c r="CR209" s="432">
        <v>0</v>
      </c>
      <c r="CS209" s="432">
        <v>0</v>
      </c>
      <c r="CT209" s="12"/>
      <c r="CU209" s="432">
        <v>0</v>
      </c>
      <c r="CV209" s="432">
        <v>0</v>
      </c>
      <c r="CW209" s="432">
        <v>0</v>
      </c>
      <c r="CX209" s="432">
        <v>0</v>
      </c>
      <c r="CY209" s="432">
        <v>0</v>
      </c>
      <c r="CZ209" s="432">
        <v>0</v>
      </c>
      <c r="DA209" s="432">
        <v>0</v>
      </c>
      <c r="DB209" s="432">
        <v>0</v>
      </c>
      <c r="DC209" s="432">
        <v>0</v>
      </c>
      <c r="DD209" s="432">
        <v>0</v>
      </c>
      <c r="DE209" s="432">
        <v>0</v>
      </c>
      <c r="DF209" s="432">
        <v>0</v>
      </c>
      <c r="DG209" s="432">
        <v>0</v>
      </c>
      <c r="DH209" s="12"/>
    </row>
    <row r="210" spans="1:112" ht="12" hidden="1" customHeight="1" outlineLevel="1">
      <c r="A210" s="434"/>
      <c r="T210" s="437" t="s">
        <v>748</v>
      </c>
      <c r="X210" s="417" t="str">
        <f t="shared" si="115"/>
        <v>110 - NV</v>
      </c>
      <c r="AA210" s="260">
        <f t="shared" si="116"/>
        <v>110</v>
      </c>
      <c r="AB210" s="1" t="s">
        <v>216</v>
      </c>
      <c r="AC210" s="432">
        <v>0</v>
      </c>
      <c r="AD210" s="432">
        <v>0</v>
      </c>
      <c r="AE210" s="432">
        <v>0</v>
      </c>
      <c r="AF210" s="432">
        <v>0</v>
      </c>
      <c r="AG210" s="432">
        <v>0</v>
      </c>
      <c r="AH210" s="432">
        <v>0</v>
      </c>
      <c r="AI210" s="432">
        <v>0</v>
      </c>
      <c r="AJ210" s="432">
        <v>0</v>
      </c>
      <c r="AK210" s="432">
        <v>0</v>
      </c>
      <c r="AL210" s="432">
        <v>0</v>
      </c>
      <c r="AM210" s="432">
        <v>0</v>
      </c>
      <c r="AN210" s="432">
        <v>0</v>
      </c>
      <c r="AO210" s="432">
        <v>0</v>
      </c>
      <c r="AP210" s="12"/>
      <c r="AQ210" s="432">
        <v>0</v>
      </c>
      <c r="AR210" s="432">
        <v>0</v>
      </c>
      <c r="AS210" s="432">
        <v>0</v>
      </c>
      <c r="AT210" s="432">
        <v>0</v>
      </c>
      <c r="AU210" s="432">
        <v>0</v>
      </c>
      <c r="AV210" s="432">
        <v>0</v>
      </c>
      <c r="AW210" s="432">
        <v>0</v>
      </c>
      <c r="AX210" s="432">
        <v>0</v>
      </c>
      <c r="AY210" s="432">
        <v>0</v>
      </c>
      <c r="AZ210" s="432">
        <v>0</v>
      </c>
      <c r="BA210" s="432">
        <v>0</v>
      </c>
      <c r="BB210" s="432">
        <v>0</v>
      </c>
      <c r="BC210" s="432">
        <v>0</v>
      </c>
      <c r="BD210" s="12"/>
      <c r="BE210" s="432">
        <v>0</v>
      </c>
      <c r="BF210" s="432">
        <v>0</v>
      </c>
      <c r="BG210" s="432">
        <v>0</v>
      </c>
      <c r="BH210" s="432">
        <v>0</v>
      </c>
      <c r="BI210" s="432">
        <v>0</v>
      </c>
      <c r="BJ210" s="432">
        <v>0</v>
      </c>
      <c r="BK210" s="432">
        <v>0</v>
      </c>
      <c r="BL210" s="432">
        <v>0</v>
      </c>
      <c r="BM210" s="432">
        <v>0</v>
      </c>
      <c r="BN210" s="432">
        <v>0</v>
      </c>
      <c r="BO210" s="432">
        <v>0</v>
      </c>
      <c r="BP210" s="432">
        <v>0</v>
      </c>
      <c r="BQ210" s="432">
        <v>0</v>
      </c>
      <c r="BR210" s="12"/>
      <c r="BS210" s="432">
        <v>0</v>
      </c>
      <c r="BT210" s="432">
        <v>0</v>
      </c>
      <c r="BU210" s="432">
        <v>0</v>
      </c>
      <c r="BV210" s="432">
        <v>0</v>
      </c>
      <c r="BW210" s="432">
        <v>0</v>
      </c>
      <c r="BX210" s="432">
        <v>0</v>
      </c>
      <c r="BY210" s="432">
        <v>0</v>
      </c>
      <c r="BZ210" s="432">
        <v>0</v>
      </c>
      <c r="CA210" s="432">
        <v>0</v>
      </c>
      <c r="CB210" s="432">
        <v>0</v>
      </c>
      <c r="CC210" s="432">
        <v>0</v>
      </c>
      <c r="CD210" s="432">
        <v>0</v>
      </c>
      <c r="CE210" s="432">
        <v>0</v>
      </c>
      <c r="CF210" s="12"/>
      <c r="CG210" s="432">
        <v>0</v>
      </c>
      <c r="CH210" s="432">
        <v>0</v>
      </c>
      <c r="CI210" s="432">
        <v>0</v>
      </c>
      <c r="CJ210" s="432">
        <v>0</v>
      </c>
      <c r="CK210" s="432">
        <v>0</v>
      </c>
      <c r="CL210" s="432">
        <v>0</v>
      </c>
      <c r="CM210" s="432">
        <v>0</v>
      </c>
      <c r="CN210" s="432">
        <v>0</v>
      </c>
      <c r="CO210" s="432">
        <v>0</v>
      </c>
      <c r="CP210" s="432">
        <v>0</v>
      </c>
      <c r="CQ210" s="432">
        <v>0</v>
      </c>
      <c r="CR210" s="432">
        <v>0</v>
      </c>
      <c r="CS210" s="432">
        <v>0</v>
      </c>
      <c r="CT210" s="12"/>
      <c r="CU210" s="432">
        <v>0</v>
      </c>
      <c r="CV210" s="432">
        <v>0</v>
      </c>
      <c r="CW210" s="432">
        <v>0</v>
      </c>
      <c r="CX210" s="432">
        <v>0</v>
      </c>
      <c r="CY210" s="432">
        <v>0</v>
      </c>
      <c r="CZ210" s="432">
        <v>0</v>
      </c>
      <c r="DA210" s="432">
        <v>0</v>
      </c>
      <c r="DB210" s="432">
        <v>0</v>
      </c>
      <c r="DC210" s="432">
        <v>0</v>
      </c>
      <c r="DD210" s="432">
        <v>0</v>
      </c>
      <c r="DE210" s="432">
        <v>0</v>
      </c>
      <c r="DF210" s="432">
        <v>0</v>
      </c>
      <c r="DG210" s="432">
        <v>0</v>
      </c>
      <c r="DH210" s="12"/>
    </row>
    <row r="211" spans="1:112" ht="12" hidden="1" customHeight="1" outlineLevel="1">
      <c r="A211" s="434"/>
      <c r="T211" s="437" t="s">
        <v>749</v>
      </c>
      <c r="X211" s="417" t="str">
        <f t="shared" si="115"/>
        <v>112 - NV</v>
      </c>
      <c r="AA211" s="260">
        <f t="shared" si="116"/>
        <v>112</v>
      </c>
      <c r="AB211" s="1" t="s">
        <v>217</v>
      </c>
      <c r="AC211" s="432">
        <v>0</v>
      </c>
      <c r="AD211" s="432">
        <v>0</v>
      </c>
      <c r="AE211" s="432">
        <v>0</v>
      </c>
      <c r="AF211" s="432">
        <v>0</v>
      </c>
      <c r="AG211" s="432">
        <v>0</v>
      </c>
      <c r="AH211" s="432">
        <v>0</v>
      </c>
      <c r="AI211" s="432">
        <v>0</v>
      </c>
      <c r="AJ211" s="432">
        <v>0</v>
      </c>
      <c r="AK211" s="432">
        <v>0</v>
      </c>
      <c r="AL211" s="432">
        <v>0</v>
      </c>
      <c r="AM211" s="432">
        <v>0</v>
      </c>
      <c r="AN211" s="432">
        <v>0</v>
      </c>
      <c r="AO211" s="432">
        <v>0</v>
      </c>
      <c r="AP211" s="12"/>
      <c r="AQ211" s="432">
        <v>0</v>
      </c>
      <c r="AR211" s="432">
        <v>0</v>
      </c>
      <c r="AS211" s="432">
        <v>0</v>
      </c>
      <c r="AT211" s="432">
        <v>0</v>
      </c>
      <c r="AU211" s="432">
        <v>0</v>
      </c>
      <c r="AV211" s="432">
        <v>0</v>
      </c>
      <c r="AW211" s="432">
        <v>0</v>
      </c>
      <c r="AX211" s="432">
        <v>0</v>
      </c>
      <c r="AY211" s="432">
        <v>0</v>
      </c>
      <c r="AZ211" s="432">
        <v>0</v>
      </c>
      <c r="BA211" s="432">
        <v>0</v>
      </c>
      <c r="BB211" s="432">
        <v>0</v>
      </c>
      <c r="BC211" s="432">
        <v>0</v>
      </c>
      <c r="BD211" s="12"/>
      <c r="BE211" s="432">
        <v>0</v>
      </c>
      <c r="BF211" s="432">
        <v>0</v>
      </c>
      <c r="BG211" s="432">
        <v>0</v>
      </c>
      <c r="BH211" s="432">
        <v>0</v>
      </c>
      <c r="BI211" s="432">
        <v>0</v>
      </c>
      <c r="BJ211" s="432">
        <v>0</v>
      </c>
      <c r="BK211" s="432">
        <v>0</v>
      </c>
      <c r="BL211" s="432">
        <v>0</v>
      </c>
      <c r="BM211" s="432">
        <v>0</v>
      </c>
      <c r="BN211" s="432">
        <v>0</v>
      </c>
      <c r="BO211" s="432">
        <v>0</v>
      </c>
      <c r="BP211" s="432">
        <v>0</v>
      </c>
      <c r="BQ211" s="432">
        <v>0</v>
      </c>
      <c r="BR211" s="12"/>
      <c r="BS211" s="432">
        <v>0</v>
      </c>
      <c r="BT211" s="432">
        <v>0</v>
      </c>
      <c r="BU211" s="432">
        <v>0</v>
      </c>
      <c r="BV211" s="432">
        <v>0</v>
      </c>
      <c r="BW211" s="432">
        <v>0</v>
      </c>
      <c r="BX211" s="432">
        <v>0</v>
      </c>
      <c r="BY211" s="432">
        <v>0</v>
      </c>
      <c r="BZ211" s="432">
        <v>0</v>
      </c>
      <c r="CA211" s="432">
        <v>0</v>
      </c>
      <c r="CB211" s="432">
        <v>0</v>
      </c>
      <c r="CC211" s="432">
        <v>0</v>
      </c>
      <c r="CD211" s="432">
        <v>0</v>
      </c>
      <c r="CE211" s="432">
        <v>0</v>
      </c>
      <c r="CF211" s="12"/>
      <c r="CG211" s="432">
        <v>0</v>
      </c>
      <c r="CH211" s="432">
        <v>0</v>
      </c>
      <c r="CI211" s="432">
        <v>0</v>
      </c>
      <c r="CJ211" s="432">
        <v>0</v>
      </c>
      <c r="CK211" s="432">
        <v>0</v>
      </c>
      <c r="CL211" s="432">
        <v>0</v>
      </c>
      <c r="CM211" s="432">
        <v>0</v>
      </c>
      <c r="CN211" s="432">
        <v>0</v>
      </c>
      <c r="CO211" s="432">
        <v>0</v>
      </c>
      <c r="CP211" s="432">
        <v>0</v>
      </c>
      <c r="CQ211" s="432">
        <v>0</v>
      </c>
      <c r="CR211" s="432">
        <v>0</v>
      </c>
      <c r="CS211" s="432">
        <v>0</v>
      </c>
      <c r="CT211" s="12"/>
      <c r="CU211" s="432">
        <v>0</v>
      </c>
      <c r="CV211" s="432">
        <v>0</v>
      </c>
      <c r="CW211" s="432">
        <v>0</v>
      </c>
      <c r="CX211" s="432">
        <v>0</v>
      </c>
      <c r="CY211" s="432">
        <v>0</v>
      </c>
      <c r="CZ211" s="432">
        <v>0</v>
      </c>
      <c r="DA211" s="432">
        <v>0</v>
      </c>
      <c r="DB211" s="432">
        <v>0</v>
      </c>
      <c r="DC211" s="432">
        <v>0</v>
      </c>
      <c r="DD211" s="432">
        <v>0</v>
      </c>
      <c r="DE211" s="432">
        <v>0</v>
      </c>
      <c r="DF211" s="432">
        <v>0</v>
      </c>
      <c r="DG211" s="432">
        <v>0</v>
      </c>
      <c r="DH211" s="12"/>
    </row>
    <row r="212" spans="1:112" ht="12" hidden="1" customHeight="1" outlineLevel="1">
      <c r="A212" s="434"/>
      <c r="T212" s="437" t="s">
        <v>750</v>
      </c>
      <c r="X212" s="417" t="str">
        <f t="shared" si="115"/>
        <v>113 - NV</v>
      </c>
      <c r="AA212" s="260">
        <f t="shared" si="116"/>
        <v>113</v>
      </c>
      <c r="AB212" s="1" t="s">
        <v>218</v>
      </c>
      <c r="AC212" s="432">
        <v>0</v>
      </c>
      <c r="AD212" s="432">
        <v>0</v>
      </c>
      <c r="AE212" s="432">
        <v>0</v>
      </c>
      <c r="AF212" s="432">
        <v>0</v>
      </c>
      <c r="AG212" s="432">
        <v>0</v>
      </c>
      <c r="AH212" s="432">
        <v>0</v>
      </c>
      <c r="AI212" s="432">
        <v>0</v>
      </c>
      <c r="AJ212" s="432">
        <v>0</v>
      </c>
      <c r="AK212" s="432">
        <v>0</v>
      </c>
      <c r="AL212" s="432">
        <v>0</v>
      </c>
      <c r="AM212" s="432">
        <v>0</v>
      </c>
      <c r="AN212" s="432">
        <v>0</v>
      </c>
      <c r="AO212" s="432">
        <v>0</v>
      </c>
      <c r="AP212" s="12"/>
      <c r="AQ212" s="432">
        <v>0</v>
      </c>
      <c r="AR212" s="432">
        <v>0</v>
      </c>
      <c r="AS212" s="432">
        <v>0</v>
      </c>
      <c r="AT212" s="432">
        <v>0</v>
      </c>
      <c r="AU212" s="432">
        <v>0</v>
      </c>
      <c r="AV212" s="432">
        <v>0</v>
      </c>
      <c r="AW212" s="432">
        <v>0</v>
      </c>
      <c r="AX212" s="432">
        <v>0</v>
      </c>
      <c r="AY212" s="432">
        <v>0</v>
      </c>
      <c r="AZ212" s="432">
        <v>0</v>
      </c>
      <c r="BA212" s="432">
        <v>0</v>
      </c>
      <c r="BB212" s="432">
        <v>0</v>
      </c>
      <c r="BC212" s="432">
        <v>0</v>
      </c>
      <c r="BD212" s="12"/>
      <c r="BE212" s="432">
        <v>0</v>
      </c>
      <c r="BF212" s="432">
        <v>0</v>
      </c>
      <c r="BG212" s="432">
        <v>0</v>
      </c>
      <c r="BH212" s="432">
        <v>0</v>
      </c>
      <c r="BI212" s="432">
        <v>0</v>
      </c>
      <c r="BJ212" s="432">
        <v>0</v>
      </c>
      <c r="BK212" s="432">
        <v>0</v>
      </c>
      <c r="BL212" s="432">
        <v>0</v>
      </c>
      <c r="BM212" s="432">
        <v>0</v>
      </c>
      <c r="BN212" s="432">
        <v>0</v>
      </c>
      <c r="BO212" s="432">
        <v>0</v>
      </c>
      <c r="BP212" s="432">
        <v>0</v>
      </c>
      <c r="BQ212" s="432">
        <v>0</v>
      </c>
      <c r="BR212" s="12"/>
      <c r="BS212" s="432">
        <v>0</v>
      </c>
      <c r="BT212" s="432">
        <v>0</v>
      </c>
      <c r="BU212" s="432">
        <v>0</v>
      </c>
      <c r="BV212" s="432">
        <v>0</v>
      </c>
      <c r="BW212" s="432">
        <v>0</v>
      </c>
      <c r="BX212" s="432">
        <v>0</v>
      </c>
      <c r="BY212" s="432">
        <v>0</v>
      </c>
      <c r="BZ212" s="432">
        <v>0</v>
      </c>
      <c r="CA212" s="432">
        <v>0</v>
      </c>
      <c r="CB212" s="432">
        <v>0</v>
      </c>
      <c r="CC212" s="432">
        <v>0</v>
      </c>
      <c r="CD212" s="432">
        <v>0</v>
      </c>
      <c r="CE212" s="432">
        <v>0</v>
      </c>
      <c r="CF212" s="12"/>
      <c r="CG212" s="432">
        <v>0</v>
      </c>
      <c r="CH212" s="432">
        <v>0</v>
      </c>
      <c r="CI212" s="432">
        <v>0</v>
      </c>
      <c r="CJ212" s="432">
        <v>0</v>
      </c>
      <c r="CK212" s="432">
        <v>0</v>
      </c>
      <c r="CL212" s="432">
        <v>0</v>
      </c>
      <c r="CM212" s="432">
        <v>0</v>
      </c>
      <c r="CN212" s="432">
        <v>0</v>
      </c>
      <c r="CO212" s="432">
        <v>0</v>
      </c>
      <c r="CP212" s="432">
        <v>0</v>
      </c>
      <c r="CQ212" s="432">
        <v>0</v>
      </c>
      <c r="CR212" s="432">
        <v>0</v>
      </c>
      <c r="CS212" s="432">
        <v>0</v>
      </c>
      <c r="CT212" s="12"/>
      <c r="CU212" s="432">
        <v>0</v>
      </c>
      <c r="CV212" s="432">
        <v>0</v>
      </c>
      <c r="CW212" s="432">
        <v>0</v>
      </c>
      <c r="CX212" s="432">
        <v>0</v>
      </c>
      <c r="CY212" s="432">
        <v>0</v>
      </c>
      <c r="CZ212" s="432">
        <v>0</v>
      </c>
      <c r="DA212" s="432">
        <v>0</v>
      </c>
      <c r="DB212" s="432">
        <v>0</v>
      </c>
      <c r="DC212" s="432">
        <v>0</v>
      </c>
      <c r="DD212" s="432">
        <v>0</v>
      </c>
      <c r="DE212" s="432">
        <v>0</v>
      </c>
      <c r="DF212" s="432">
        <v>0</v>
      </c>
      <c r="DG212" s="432">
        <v>0</v>
      </c>
      <c r="DH212" s="12"/>
    </row>
    <row r="213" spans="1:112" ht="12" hidden="1" customHeight="1" outlineLevel="1">
      <c r="A213" s="434"/>
      <c r="T213" s="437" t="s">
        <v>751</v>
      </c>
      <c r="X213" s="417" t="str">
        <f t="shared" si="115"/>
        <v>114 - NV</v>
      </c>
      <c r="AA213" s="260">
        <f t="shared" si="116"/>
        <v>114</v>
      </c>
      <c r="AB213" s="1" t="s">
        <v>219</v>
      </c>
      <c r="AC213" s="432">
        <v>0</v>
      </c>
      <c r="AD213" s="432">
        <v>0</v>
      </c>
      <c r="AE213" s="432">
        <v>0</v>
      </c>
      <c r="AF213" s="432">
        <v>0</v>
      </c>
      <c r="AG213" s="432">
        <v>0</v>
      </c>
      <c r="AH213" s="432">
        <v>0</v>
      </c>
      <c r="AI213" s="432">
        <v>0</v>
      </c>
      <c r="AJ213" s="432">
        <v>0</v>
      </c>
      <c r="AK213" s="432">
        <v>0</v>
      </c>
      <c r="AL213" s="432">
        <v>0</v>
      </c>
      <c r="AM213" s="432">
        <v>0</v>
      </c>
      <c r="AN213" s="432">
        <v>0</v>
      </c>
      <c r="AO213" s="432">
        <v>0</v>
      </c>
      <c r="AP213" s="12"/>
      <c r="AQ213" s="432">
        <v>0</v>
      </c>
      <c r="AR213" s="432">
        <v>0</v>
      </c>
      <c r="AS213" s="432">
        <v>0</v>
      </c>
      <c r="AT213" s="432">
        <v>0</v>
      </c>
      <c r="AU213" s="432">
        <v>0</v>
      </c>
      <c r="AV213" s="432">
        <v>0</v>
      </c>
      <c r="AW213" s="432">
        <v>0</v>
      </c>
      <c r="AX213" s="432">
        <v>0</v>
      </c>
      <c r="AY213" s="432">
        <v>0</v>
      </c>
      <c r="AZ213" s="432">
        <v>0</v>
      </c>
      <c r="BA213" s="432">
        <v>0</v>
      </c>
      <c r="BB213" s="432">
        <v>0</v>
      </c>
      <c r="BC213" s="432">
        <v>0</v>
      </c>
      <c r="BD213" s="12"/>
      <c r="BE213" s="432">
        <v>0</v>
      </c>
      <c r="BF213" s="432">
        <v>0</v>
      </c>
      <c r="BG213" s="432">
        <v>0</v>
      </c>
      <c r="BH213" s="432">
        <v>0</v>
      </c>
      <c r="BI213" s="432">
        <v>0</v>
      </c>
      <c r="BJ213" s="432">
        <v>0</v>
      </c>
      <c r="BK213" s="432">
        <v>0</v>
      </c>
      <c r="BL213" s="432">
        <v>0</v>
      </c>
      <c r="BM213" s="432">
        <v>0</v>
      </c>
      <c r="BN213" s="432">
        <v>0</v>
      </c>
      <c r="BO213" s="432">
        <v>0</v>
      </c>
      <c r="BP213" s="432">
        <v>0</v>
      </c>
      <c r="BQ213" s="432">
        <v>0</v>
      </c>
      <c r="BR213" s="12"/>
      <c r="BS213" s="432">
        <v>0</v>
      </c>
      <c r="BT213" s="432">
        <v>0</v>
      </c>
      <c r="BU213" s="432">
        <v>0</v>
      </c>
      <c r="BV213" s="432">
        <v>0</v>
      </c>
      <c r="BW213" s="432">
        <v>0</v>
      </c>
      <c r="BX213" s="432">
        <v>0</v>
      </c>
      <c r="BY213" s="432">
        <v>0</v>
      </c>
      <c r="BZ213" s="432">
        <v>0</v>
      </c>
      <c r="CA213" s="432">
        <v>0</v>
      </c>
      <c r="CB213" s="432">
        <v>0</v>
      </c>
      <c r="CC213" s="432">
        <v>0</v>
      </c>
      <c r="CD213" s="432">
        <v>0</v>
      </c>
      <c r="CE213" s="432">
        <v>0</v>
      </c>
      <c r="CF213" s="12"/>
      <c r="CG213" s="432">
        <v>0</v>
      </c>
      <c r="CH213" s="432">
        <v>0</v>
      </c>
      <c r="CI213" s="432">
        <v>0</v>
      </c>
      <c r="CJ213" s="432">
        <v>0</v>
      </c>
      <c r="CK213" s="432">
        <v>0</v>
      </c>
      <c r="CL213" s="432">
        <v>0</v>
      </c>
      <c r="CM213" s="432">
        <v>0</v>
      </c>
      <c r="CN213" s="432">
        <v>0</v>
      </c>
      <c r="CO213" s="432">
        <v>0</v>
      </c>
      <c r="CP213" s="432">
        <v>0</v>
      </c>
      <c r="CQ213" s="432">
        <v>0</v>
      </c>
      <c r="CR213" s="432">
        <v>0</v>
      </c>
      <c r="CS213" s="432">
        <v>0</v>
      </c>
      <c r="CT213" s="12"/>
      <c r="CU213" s="432">
        <v>0</v>
      </c>
      <c r="CV213" s="432">
        <v>0</v>
      </c>
      <c r="CW213" s="432">
        <v>0</v>
      </c>
      <c r="CX213" s="432">
        <v>0</v>
      </c>
      <c r="CY213" s="432">
        <v>0</v>
      </c>
      <c r="CZ213" s="432">
        <v>0</v>
      </c>
      <c r="DA213" s="432">
        <v>0</v>
      </c>
      <c r="DB213" s="432">
        <v>0</v>
      </c>
      <c r="DC213" s="432">
        <v>0</v>
      </c>
      <c r="DD213" s="432">
        <v>0</v>
      </c>
      <c r="DE213" s="432">
        <v>0</v>
      </c>
      <c r="DF213" s="432">
        <v>0</v>
      </c>
      <c r="DG213" s="432">
        <v>0</v>
      </c>
      <c r="DH213" s="12"/>
    </row>
    <row r="214" spans="1:112" ht="12" hidden="1" customHeight="1" outlineLevel="1">
      <c r="A214" s="434"/>
      <c r="T214" s="437" t="s">
        <v>752</v>
      </c>
      <c r="X214" s="417" t="str">
        <f t="shared" si="115"/>
        <v>115 - NV</v>
      </c>
      <c r="AA214" s="260">
        <f t="shared" si="116"/>
        <v>115</v>
      </c>
      <c r="AB214" s="1" t="s">
        <v>220</v>
      </c>
      <c r="AC214" s="432">
        <v>0</v>
      </c>
      <c r="AD214" s="432">
        <v>0</v>
      </c>
      <c r="AE214" s="432">
        <v>0</v>
      </c>
      <c r="AF214" s="432">
        <v>0</v>
      </c>
      <c r="AG214" s="432">
        <v>0</v>
      </c>
      <c r="AH214" s="432">
        <v>0</v>
      </c>
      <c r="AI214" s="432">
        <v>0</v>
      </c>
      <c r="AJ214" s="432">
        <v>0</v>
      </c>
      <c r="AK214" s="432">
        <v>0</v>
      </c>
      <c r="AL214" s="432">
        <v>0</v>
      </c>
      <c r="AM214" s="432">
        <v>0</v>
      </c>
      <c r="AN214" s="432">
        <v>0</v>
      </c>
      <c r="AO214" s="432">
        <v>0</v>
      </c>
      <c r="AP214" s="12"/>
      <c r="AQ214" s="432">
        <v>0</v>
      </c>
      <c r="AR214" s="432">
        <v>0</v>
      </c>
      <c r="AS214" s="432">
        <v>0</v>
      </c>
      <c r="AT214" s="432">
        <v>0</v>
      </c>
      <c r="AU214" s="432">
        <v>0</v>
      </c>
      <c r="AV214" s="432">
        <v>0</v>
      </c>
      <c r="AW214" s="432">
        <v>0</v>
      </c>
      <c r="AX214" s="432">
        <v>0</v>
      </c>
      <c r="AY214" s="432">
        <v>0</v>
      </c>
      <c r="AZ214" s="432">
        <v>0</v>
      </c>
      <c r="BA214" s="432">
        <v>0</v>
      </c>
      <c r="BB214" s="432">
        <v>0</v>
      </c>
      <c r="BC214" s="432">
        <v>0</v>
      </c>
      <c r="BD214" s="12"/>
      <c r="BE214" s="432">
        <v>0</v>
      </c>
      <c r="BF214" s="432">
        <v>0</v>
      </c>
      <c r="BG214" s="432">
        <v>0</v>
      </c>
      <c r="BH214" s="432">
        <v>0</v>
      </c>
      <c r="BI214" s="432">
        <v>0</v>
      </c>
      <c r="BJ214" s="432">
        <v>0</v>
      </c>
      <c r="BK214" s="432">
        <v>0</v>
      </c>
      <c r="BL214" s="432">
        <v>0</v>
      </c>
      <c r="BM214" s="432">
        <v>0</v>
      </c>
      <c r="BN214" s="432">
        <v>0</v>
      </c>
      <c r="BO214" s="432">
        <v>0</v>
      </c>
      <c r="BP214" s="432">
        <v>0</v>
      </c>
      <c r="BQ214" s="432">
        <v>0</v>
      </c>
      <c r="BR214" s="12"/>
      <c r="BS214" s="432">
        <v>0</v>
      </c>
      <c r="BT214" s="432">
        <v>0</v>
      </c>
      <c r="BU214" s="432">
        <v>0</v>
      </c>
      <c r="BV214" s="432">
        <v>0</v>
      </c>
      <c r="BW214" s="432">
        <v>0</v>
      </c>
      <c r="BX214" s="432">
        <v>0</v>
      </c>
      <c r="BY214" s="432">
        <v>0</v>
      </c>
      <c r="BZ214" s="432">
        <v>0</v>
      </c>
      <c r="CA214" s="432">
        <v>0</v>
      </c>
      <c r="CB214" s="432">
        <v>0</v>
      </c>
      <c r="CC214" s="432">
        <v>0</v>
      </c>
      <c r="CD214" s="432">
        <v>0</v>
      </c>
      <c r="CE214" s="432">
        <v>0</v>
      </c>
      <c r="CF214" s="12"/>
      <c r="CG214" s="432">
        <v>0</v>
      </c>
      <c r="CH214" s="432">
        <v>0</v>
      </c>
      <c r="CI214" s="432">
        <v>0</v>
      </c>
      <c r="CJ214" s="432">
        <v>0</v>
      </c>
      <c r="CK214" s="432">
        <v>0</v>
      </c>
      <c r="CL214" s="432">
        <v>0</v>
      </c>
      <c r="CM214" s="432">
        <v>0</v>
      </c>
      <c r="CN214" s="432">
        <v>0</v>
      </c>
      <c r="CO214" s="432">
        <v>0</v>
      </c>
      <c r="CP214" s="432">
        <v>0</v>
      </c>
      <c r="CQ214" s="432">
        <v>0</v>
      </c>
      <c r="CR214" s="432">
        <v>0</v>
      </c>
      <c r="CS214" s="432">
        <v>0</v>
      </c>
      <c r="CT214" s="12"/>
      <c r="CU214" s="432">
        <v>0</v>
      </c>
      <c r="CV214" s="432">
        <v>0</v>
      </c>
      <c r="CW214" s="432">
        <v>0</v>
      </c>
      <c r="CX214" s="432">
        <v>0</v>
      </c>
      <c r="CY214" s="432">
        <v>0</v>
      </c>
      <c r="CZ214" s="432">
        <v>0</v>
      </c>
      <c r="DA214" s="432">
        <v>0</v>
      </c>
      <c r="DB214" s="432">
        <v>0</v>
      </c>
      <c r="DC214" s="432">
        <v>0</v>
      </c>
      <c r="DD214" s="432">
        <v>0</v>
      </c>
      <c r="DE214" s="432">
        <v>0</v>
      </c>
      <c r="DF214" s="432">
        <v>0</v>
      </c>
      <c r="DG214" s="432">
        <v>0</v>
      </c>
      <c r="DH214" s="12"/>
    </row>
    <row r="215" spans="1:112" ht="12" hidden="1" customHeight="1" outlineLevel="1">
      <c r="A215" s="434"/>
      <c r="T215" s="437" t="s">
        <v>753</v>
      </c>
      <c r="X215" s="417" t="str">
        <f t="shared" si="115"/>
        <v>120 - NV</v>
      </c>
      <c r="AA215" s="260">
        <f t="shared" si="116"/>
        <v>120</v>
      </c>
      <c r="AB215" s="1" t="s">
        <v>221</v>
      </c>
      <c r="AC215" s="432">
        <v>0</v>
      </c>
      <c r="AD215" s="432">
        <v>0</v>
      </c>
      <c r="AE215" s="432">
        <v>0</v>
      </c>
      <c r="AF215" s="432">
        <v>0</v>
      </c>
      <c r="AG215" s="432">
        <v>0</v>
      </c>
      <c r="AH215" s="432">
        <v>0</v>
      </c>
      <c r="AI215" s="432">
        <v>0</v>
      </c>
      <c r="AJ215" s="432">
        <v>0</v>
      </c>
      <c r="AK215" s="432">
        <v>0</v>
      </c>
      <c r="AL215" s="432">
        <v>0</v>
      </c>
      <c r="AM215" s="432">
        <v>0</v>
      </c>
      <c r="AN215" s="432">
        <v>0</v>
      </c>
      <c r="AO215" s="432">
        <v>0</v>
      </c>
      <c r="AP215" s="12"/>
      <c r="AQ215" s="432">
        <v>0</v>
      </c>
      <c r="AR215" s="432">
        <v>0</v>
      </c>
      <c r="AS215" s="432">
        <v>0</v>
      </c>
      <c r="AT215" s="432">
        <v>0</v>
      </c>
      <c r="AU215" s="432">
        <v>0</v>
      </c>
      <c r="AV215" s="432">
        <v>0</v>
      </c>
      <c r="AW215" s="432">
        <v>0</v>
      </c>
      <c r="AX215" s="432">
        <v>0</v>
      </c>
      <c r="AY215" s="432">
        <v>0</v>
      </c>
      <c r="AZ215" s="432">
        <v>0</v>
      </c>
      <c r="BA215" s="432">
        <v>0</v>
      </c>
      <c r="BB215" s="432">
        <v>0</v>
      </c>
      <c r="BC215" s="432">
        <v>0</v>
      </c>
      <c r="BD215" s="12"/>
      <c r="BE215" s="432">
        <v>0</v>
      </c>
      <c r="BF215" s="432">
        <v>0</v>
      </c>
      <c r="BG215" s="432">
        <v>0</v>
      </c>
      <c r="BH215" s="432">
        <v>0</v>
      </c>
      <c r="BI215" s="432">
        <v>0</v>
      </c>
      <c r="BJ215" s="432">
        <v>0</v>
      </c>
      <c r="BK215" s="432">
        <v>0</v>
      </c>
      <c r="BL215" s="432">
        <v>0</v>
      </c>
      <c r="BM215" s="432">
        <v>0</v>
      </c>
      <c r="BN215" s="432">
        <v>0</v>
      </c>
      <c r="BO215" s="432">
        <v>0</v>
      </c>
      <c r="BP215" s="432">
        <v>0</v>
      </c>
      <c r="BQ215" s="432">
        <v>0</v>
      </c>
      <c r="BR215" s="12"/>
      <c r="BS215" s="432">
        <v>0</v>
      </c>
      <c r="BT215" s="432">
        <v>0</v>
      </c>
      <c r="BU215" s="432">
        <v>0</v>
      </c>
      <c r="BV215" s="432">
        <v>0</v>
      </c>
      <c r="BW215" s="432">
        <v>0</v>
      </c>
      <c r="BX215" s="432">
        <v>0</v>
      </c>
      <c r="BY215" s="432">
        <v>0</v>
      </c>
      <c r="BZ215" s="432">
        <v>0</v>
      </c>
      <c r="CA215" s="432">
        <v>0</v>
      </c>
      <c r="CB215" s="432">
        <v>0</v>
      </c>
      <c r="CC215" s="432">
        <v>0</v>
      </c>
      <c r="CD215" s="432">
        <v>0</v>
      </c>
      <c r="CE215" s="432">
        <v>0</v>
      </c>
      <c r="CF215" s="12"/>
      <c r="CG215" s="432">
        <v>0</v>
      </c>
      <c r="CH215" s="432">
        <v>0</v>
      </c>
      <c r="CI215" s="432">
        <v>0</v>
      </c>
      <c r="CJ215" s="432">
        <v>0</v>
      </c>
      <c r="CK215" s="432">
        <v>0</v>
      </c>
      <c r="CL215" s="432">
        <v>0</v>
      </c>
      <c r="CM215" s="432">
        <v>0</v>
      </c>
      <c r="CN215" s="432">
        <v>0</v>
      </c>
      <c r="CO215" s="432">
        <v>0</v>
      </c>
      <c r="CP215" s="432">
        <v>0</v>
      </c>
      <c r="CQ215" s="432">
        <v>0</v>
      </c>
      <c r="CR215" s="432">
        <v>0</v>
      </c>
      <c r="CS215" s="432">
        <v>0</v>
      </c>
      <c r="CT215" s="12"/>
      <c r="CU215" s="432">
        <v>0</v>
      </c>
      <c r="CV215" s="432">
        <v>0</v>
      </c>
      <c r="CW215" s="432">
        <v>0</v>
      </c>
      <c r="CX215" s="432">
        <v>0</v>
      </c>
      <c r="CY215" s="432">
        <v>0</v>
      </c>
      <c r="CZ215" s="432">
        <v>0</v>
      </c>
      <c r="DA215" s="432">
        <v>0</v>
      </c>
      <c r="DB215" s="432">
        <v>0</v>
      </c>
      <c r="DC215" s="432">
        <v>0</v>
      </c>
      <c r="DD215" s="432">
        <v>0</v>
      </c>
      <c r="DE215" s="432">
        <v>0</v>
      </c>
      <c r="DF215" s="432">
        <v>0</v>
      </c>
      <c r="DG215" s="432">
        <v>0</v>
      </c>
      <c r="DH215" s="12"/>
    </row>
    <row r="216" spans="1:112" ht="12" hidden="1" customHeight="1" outlineLevel="1">
      <c r="A216" s="434"/>
      <c r="T216" s="437" t="s">
        <v>754</v>
      </c>
      <c r="X216" s="417" t="str">
        <f t="shared" si="115"/>
        <v>121 - NV</v>
      </c>
      <c r="AA216" s="260">
        <f t="shared" si="116"/>
        <v>121</v>
      </c>
      <c r="AB216" s="1" t="s">
        <v>222</v>
      </c>
      <c r="AC216" s="432">
        <v>0</v>
      </c>
      <c r="AD216" s="432">
        <v>0</v>
      </c>
      <c r="AE216" s="432">
        <v>0</v>
      </c>
      <c r="AF216" s="432">
        <v>0</v>
      </c>
      <c r="AG216" s="432">
        <v>0</v>
      </c>
      <c r="AH216" s="432">
        <v>0</v>
      </c>
      <c r="AI216" s="432">
        <v>0</v>
      </c>
      <c r="AJ216" s="432">
        <v>0</v>
      </c>
      <c r="AK216" s="432">
        <v>0</v>
      </c>
      <c r="AL216" s="432">
        <v>0</v>
      </c>
      <c r="AM216" s="432">
        <v>0</v>
      </c>
      <c r="AN216" s="432">
        <v>0</v>
      </c>
      <c r="AO216" s="432">
        <v>0</v>
      </c>
      <c r="AP216" s="12"/>
      <c r="AQ216" s="432">
        <v>0</v>
      </c>
      <c r="AR216" s="432">
        <v>0</v>
      </c>
      <c r="AS216" s="432">
        <v>0</v>
      </c>
      <c r="AT216" s="432">
        <v>0</v>
      </c>
      <c r="AU216" s="432">
        <v>0</v>
      </c>
      <c r="AV216" s="432">
        <v>0</v>
      </c>
      <c r="AW216" s="432">
        <v>0</v>
      </c>
      <c r="AX216" s="432">
        <v>0</v>
      </c>
      <c r="AY216" s="432">
        <v>0</v>
      </c>
      <c r="AZ216" s="432">
        <v>0</v>
      </c>
      <c r="BA216" s="432">
        <v>0</v>
      </c>
      <c r="BB216" s="432">
        <v>0</v>
      </c>
      <c r="BC216" s="432">
        <v>0</v>
      </c>
      <c r="BD216" s="12"/>
      <c r="BE216" s="432">
        <v>0</v>
      </c>
      <c r="BF216" s="432">
        <v>0</v>
      </c>
      <c r="BG216" s="432">
        <v>0</v>
      </c>
      <c r="BH216" s="432">
        <v>0</v>
      </c>
      <c r="BI216" s="432">
        <v>0</v>
      </c>
      <c r="BJ216" s="432">
        <v>0</v>
      </c>
      <c r="BK216" s="432">
        <v>0</v>
      </c>
      <c r="BL216" s="432">
        <v>0</v>
      </c>
      <c r="BM216" s="432">
        <v>0</v>
      </c>
      <c r="BN216" s="432">
        <v>0</v>
      </c>
      <c r="BO216" s="432">
        <v>0</v>
      </c>
      <c r="BP216" s="432">
        <v>0</v>
      </c>
      <c r="BQ216" s="432">
        <v>0</v>
      </c>
      <c r="BR216" s="12"/>
      <c r="BS216" s="432">
        <v>0</v>
      </c>
      <c r="BT216" s="432">
        <v>0</v>
      </c>
      <c r="BU216" s="432">
        <v>0</v>
      </c>
      <c r="BV216" s="432">
        <v>0</v>
      </c>
      <c r="BW216" s="432">
        <v>0</v>
      </c>
      <c r="BX216" s="432">
        <v>0</v>
      </c>
      <c r="BY216" s="432">
        <v>0</v>
      </c>
      <c r="BZ216" s="432">
        <v>0</v>
      </c>
      <c r="CA216" s="432">
        <v>0</v>
      </c>
      <c r="CB216" s="432">
        <v>0</v>
      </c>
      <c r="CC216" s="432">
        <v>0</v>
      </c>
      <c r="CD216" s="432">
        <v>0</v>
      </c>
      <c r="CE216" s="432">
        <v>0</v>
      </c>
      <c r="CF216" s="12"/>
      <c r="CG216" s="432">
        <v>0</v>
      </c>
      <c r="CH216" s="432">
        <v>0</v>
      </c>
      <c r="CI216" s="432">
        <v>0</v>
      </c>
      <c r="CJ216" s="432">
        <v>0</v>
      </c>
      <c r="CK216" s="432">
        <v>0</v>
      </c>
      <c r="CL216" s="432">
        <v>0</v>
      </c>
      <c r="CM216" s="432">
        <v>0</v>
      </c>
      <c r="CN216" s="432">
        <v>0</v>
      </c>
      <c r="CO216" s="432">
        <v>0</v>
      </c>
      <c r="CP216" s="432">
        <v>0</v>
      </c>
      <c r="CQ216" s="432">
        <v>0</v>
      </c>
      <c r="CR216" s="432">
        <v>0</v>
      </c>
      <c r="CS216" s="432">
        <v>0</v>
      </c>
      <c r="CT216" s="12"/>
      <c r="CU216" s="432">
        <v>0</v>
      </c>
      <c r="CV216" s="432">
        <v>0</v>
      </c>
      <c r="CW216" s="432">
        <v>0</v>
      </c>
      <c r="CX216" s="432">
        <v>0</v>
      </c>
      <c r="CY216" s="432">
        <v>0</v>
      </c>
      <c r="CZ216" s="432">
        <v>0</v>
      </c>
      <c r="DA216" s="432">
        <v>0</v>
      </c>
      <c r="DB216" s="432">
        <v>0</v>
      </c>
      <c r="DC216" s="432">
        <v>0</v>
      </c>
      <c r="DD216" s="432">
        <v>0</v>
      </c>
      <c r="DE216" s="432">
        <v>0</v>
      </c>
      <c r="DF216" s="432">
        <v>0</v>
      </c>
      <c r="DG216" s="432">
        <v>0</v>
      </c>
      <c r="DH216" s="12"/>
    </row>
    <row r="217" spans="1:112" ht="12" hidden="1" customHeight="1" outlineLevel="1">
      <c r="A217" s="434"/>
      <c r="T217" s="437" t="s">
        <v>755</v>
      </c>
      <c r="X217" s="417" t="str">
        <f t="shared" si="115"/>
        <v>122 - NV</v>
      </c>
      <c r="AA217" s="260">
        <f t="shared" si="116"/>
        <v>122</v>
      </c>
      <c r="AB217" s="1" t="s">
        <v>223</v>
      </c>
      <c r="AC217" s="432">
        <v>0</v>
      </c>
      <c r="AD217" s="432">
        <v>0</v>
      </c>
      <c r="AE217" s="432">
        <v>0</v>
      </c>
      <c r="AF217" s="432">
        <v>0</v>
      </c>
      <c r="AG217" s="432">
        <v>0</v>
      </c>
      <c r="AH217" s="432">
        <v>0</v>
      </c>
      <c r="AI217" s="432">
        <v>0</v>
      </c>
      <c r="AJ217" s="432">
        <v>0</v>
      </c>
      <c r="AK217" s="432">
        <v>0</v>
      </c>
      <c r="AL217" s="432">
        <v>0</v>
      </c>
      <c r="AM217" s="432">
        <v>0</v>
      </c>
      <c r="AN217" s="432">
        <v>0</v>
      </c>
      <c r="AO217" s="432">
        <v>0</v>
      </c>
      <c r="AP217" s="12"/>
      <c r="AQ217" s="432">
        <v>0</v>
      </c>
      <c r="AR217" s="432">
        <v>0</v>
      </c>
      <c r="AS217" s="432">
        <v>0</v>
      </c>
      <c r="AT217" s="432">
        <v>0</v>
      </c>
      <c r="AU217" s="432">
        <v>0</v>
      </c>
      <c r="AV217" s="432">
        <v>0</v>
      </c>
      <c r="AW217" s="432">
        <v>0</v>
      </c>
      <c r="AX217" s="432">
        <v>0</v>
      </c>
      <c r="AY217" s="432">
        <v>0</v>
      </c>
      <c r="AZ217" s="432">
        <v>0</v>
      </c>
      <c r="BA217" s="432">
        <v>0</v>
      </c>
      <c r="BB217" s="432">
        <v>0</v>
      </c>
      <c r="BC217" s="432">
        <v>0</v>
      </c>
      <c r="BD217" s="12"/>
      <c r="BE217" s="432">
        <v>0</v>
      </c>
      <c r="BF217" s="432">
        <v>0</v>
      </c>
      <c r="BG217" s="432">
        <v>0</v>
      </c>
      <c r="BH217" s="432">
        <v>0</v>
      </c>
      <c r="BI217" s="432">
        <v>0</v>
      </c>
      <c r="BJ217" s="432">
        <v>0</v>
      </c>
      <c r="BK217" s="432">
        <v>0</v>
      </c>
      <c r="BL217" s="432">
        <v>0</v>
      </c>
      <c r="BM217" s="432">
        <v>0</v>
      </c>
      <c r="BN217" s="432">
        <v>0</v>
      </c>
      <c r="BO217" s="432">
        <v>0</v>
      </c>
      <c r="BP217" s="432">
        <v>0</v>
      </c>
      <c r="BQ217" s="432">
        <v>0</v>
      </c>
      <c r="BR217" s="12"/>
      <c r="BS217" s="432">
        <v>0</v>
      </c>
      <c r="BT217" s="432">
        <v>0</v>
      </c>
      <c r="BU217" s="432">
        <v>0</v>
      </c>
      <c r="BV217" s="432">
        <v>0</v>
      </c>
      <c r="BW217" s="432">
        <v>0</v>
      </c>
      <c r="BX217" s="432">
        <v>0</v>
      </c>
      <c r="BY217" s="432">
        <v>0</v>
      </c>
      <c r="BZ217" s="432">
        <v>0</v>
      </c>
      <c r="CA217" s="432">
        <v>0</v>
      </c>
      <c r="CB217" s="432">
        <v>0</v>
      </c>
      <c r="CC217" s="432">
        <v>0</v>
      </c>
      <c r="CD217" s="432">
        <v>0</v>
      </c>
      <c r="CE217" s="432">
        <v>0</v>
      </c>
      <c r="CF217" s="12"/>
      <c r="CG217" s="432">
        <v>0</v>
      </c>
      <c r="CH217" s="432">
        <v>0</v>
      </c>
      <c r="CI217" s="432">
        <v>0</v>
      </c>
      <c r="CJ217" s="432">
        <v>0</v>
      </c>
      <c r="CK217" s="432">
        <v>0</v>
      </c>
      <c r="CL217" s="432">
        <v>0</v>
      </c>
      <c r="CM217" s="432">
        <v>0</v>
      </c>
      <c r="CN217" s="432">
        <v>0</v>
      </c>
      <c r="CO217" s="432">
        <v>0</v>
      </c>
      <c r="CP217" s="432">
        <v>0</v>
      </c>
      <c r="CQ217" s="432">
        <v>0</v>
      </c>
      <c r="CR217" s="432">
        <v>0</v>
      </c>
      <c r="CS217" s="432">
        <v>0</v>
      </c>
      <c r="CT217" s="12"/>
      <c r="CU217" s="432">
        <v>0</v>
      </c>
      <c r="CV217" s="432">
        <v>0</v>
      </c>
      <c r="CW217" s="432">
        <v>0</v>
      </c>
      <c r="CX217" s="432">
        <v>0</v>
      </c>
      <c r="CY217" s="432">
        <v>0</v>
      </c>
      <c r="CZ217" s="432">
        <v>0</v>
      </c>
      <c r="DA217" s="432">
        <v>0</v>
      </c>
      <c r="DB217" s="432">
        <v>0</v>
      </c>
      <c r="DC217" s="432">
        <v>0</v>
      </c>
      <c r="DD217" s="432">
        <v>0</v>
      </c>
      <c r="DE217" s="432">
        <v>0</v>
      </c>
      <c r="DF217" s="432">
        <v>0</v>
      </c>
      <c r="DG217" s="432">
        <v>0</v>
      </c>
      <c r="DH217" s="12"/>
    </row>
    <row r="218" spans="1:112" ht="12" hidden="1" customHeight="1" outlineLevel="1">
      <c r="A218" s="434"/>
      <c r="T218" s="437" t="s">
        <v>756</v>
      </c>
      <c r="X218" s="417" t="str">
        <f t="shared" si="115"/>
        <v>123 - NV</v>
      </c>
      <c r="AA218" s="260">
        <f t="shared" si="116"/>
        <v>123</v>
      </c>
      <c r="AB218" s="1" t="s">
        <v>224</v>
      </c>
      <c r="AC218" s="432">
        <v>0</v>
      </c>
      <c r="AD218" s="432">
        <v>0</v>
      </c>
      <c r="AE218" s="432">
        <v>0</v>
      </c>
      <c r="AF218" s="432">
        <v>0</v>
      </c>
      <c r="AG218" s="432">
        <v>0</v>
      </c>
      <c r="AH218" s="432">
        <v>0</v>
      </c>
      <c r="AI218" s="432">
        <v>0</v>
      </c>
      <c r="AJ218" s="432">
        <v>0</v>
      </c>
      <c r="AK218" s="432">
        <v>0</v>
      </c>
      <c r="AL218" s="432">
        <v>0</v>
      </c>
      <c r="AM218" s="432">
        <v>0</v>
      </c>
      <c r="AN218" s="432">
        <v>0</v>
      </c>
      <c r="AO218" s="432">
        <v>0</v>
      </c>
      <c r="AP218" s="12"/>
      <c r="AQ218" s="432">
        <v>0</v>
      </c>
      <c r="AR218" s="432">
        <v>0</v>
      </c>
      <c r="AS218" s="432">
        <v>0</v>
      </c>
      <c r="AT218" s="432">
        <v>0</v>
      </c>
      <c r="AU218" s="432">
        <v>0</v>
      </c>
      <c r="AV218" s="432">
        <v>0</v>
      </c>
      <c r="AW218" s="432">
        <v>0</v>
      </c>
      <c r="AX218" s="432">
        <v>0</v>
      </c>
      <c r="AY218" s="432">
        <v>0</v>
      </c>
      <c r="AZ218" s="432">
        <v>0</v>
      </c>
      <c r="BA218" s="432">
        <v>0</v>
      </c>
      <c r="BB218" s="432">
        <v>0</v>
      </c>
      <c r="BC218" s="432">
        <v>0</v>
      </c>
      <c r="BD218" s="12"/>
      <c r="BE218" s="432">
        <v>0</v>
      </c>
      <c r="BF218" s="432">
        <v>0</v>
      </c>
      <c r="BG218" s="432">
        <v>0</v>
      </c>
      <c r="BH218" s="432">
        <v>0</v>
      </c>
      <c r="BI218" s="432">
        <v>0</v>
      </c>
      <c r="BJ218" s="432">
        <v>0</v>
      </c>
      <c r="BK218" s="432">
        <v>0</v>
      </c>
      <c r="BL218" s="432">
        <v>0</v>
      </c>
      <c r="BM218" s="432">
        <v>0</v>
      </c>
      <c r="BN218" s="432">
        <v>0</v>
      </c>
      <c r="BO218" s="432">
        <v>0</v>
      </c>
      <c r="BP218" s="432">
        <v>0</v>
      </c>
      <c r="BQ218" s="432">
        <v>0</v>
      </c>
      <c r="BR218" s="12"/>
      <c r="BS218" s="432">
        <v>0</v>
      </c>
      <c r="BT218" s="432">
        <v>0</v>
      </c>
      <c r="BU218" s="432">
        <v>0</v>
      </c>
      <c r="BV218" s="432">
        <v>0</v>
      </c>
      <c r="BW218" s="432">
        <v>0</v>
      </c>
      <c r="BX218" s="432">
        <v>0</v>
      </c>
      <c r="BY218" s="432">
        <v>0</v>
      </c>
      <c r="BZ218" s="432">
        <v>0</v>
      </c>
      <c r="CA218" s="432">
        <v>0</v>
      </c>
      <c r="CB218" s="432">
        <v>0</v>
      </c>
      <c r="CC218" s="432">
        <v>0</v>
      </c>
      <c r="CD218" s="432">
        <v>0</v>
      </c>
      <c r="CE218" s="432">
        <v>0</v>
      </c>
      <c r="CF218" s="12"/>
      <c r="CG218" s="432">
        <v>0</v>
      </c>
      <c r="CH218" s="432">
        <v>0</v>
      </c>
      <c r="CI218" s="432">
        <v>0</v>
      </c>
      <c r="CJ218" s="432">
        <v>0</v>
      </c>
      <c r="CK218" s="432">
        <v>0</v>
      </c>
      <c r="CL218" s="432">
        <v>0</v>
      </c>
      <c r="CM218" s="432">
        <v>0</v>
      </c>
      <c r="CN218" s="432">
        <v>0</v>
      </c>
      <c r="CO218" s="432">
        <v>0</v>
      </c>
      <c r="CP218" s="432">
        <v>0</v>
      </c>
      <c r="CQ218" s="432">
        <v>0</v>
      </c>
      <c r="CR218" s="432">
        <v>0</v>
      </c>
      <c r="CS218" s="432">
        <v>0</v>
      </c>
      <c r="CT218" s="12"/>
      <c r="CU218" s="432">
        <v>0</v>
      </c>
      <c r="CV218" s="432">
        <v>0</v>
      </c>
      <c r="CW218" s="432">
        <v>0</v>
      </c>
      <c r="CX218" s="432">
        <v>0</v>
      </c>
      <c r="CY218" s="432">
        <v>0</v>
      </c>
      <c r="CZ218" s="432">
        <v>0</v>
      </c>
      <c r="DA218" s="432">
        <v>0</v>
      </c>
      <c r="DB218" s="432">
        <v>0</v>
      </c>
      <c r="DC218" s="432">
        <v>0</v>
      </c>
      <c r="DD218" s="432">
        <v>0</v>
      </c>
      <c r="DE218" s="432">
        <v>0</v>
      </c>
      <c r="DF218" s="432">
        <v>0</v>
      </c>
      <c r="DG218" s="432">
        <v>0</v>
      </c>
      <c r="DH218" s="12"/>
    </row>
    <row r="219" spans="1:112" ht="12" hidden="1" customHeight="1" outlineLevel="1">
      <c r="A219" s="434"/>
      <c r="T219" s="437" t="s">
        <v>757</v>
      </c>
      <c r="X219" s="417" t="str">
        <f t="shared" si="115"/>
        <v>124 - NV</v>
      </c>
      <c r="AA219" s="260">
        <f t="shared" si="116"/>
        <v>124</v>
      </c>
      <c r="AB219" s="1" t="s">
        <v>225</v>
      </c>
      <c r="AC219" s="432">
        <v>0</v>
      </c>
      <c r="AD219" s="432">
        <v>0</v>
      </c>
      <c r="AE219" s="432">
        <v>0</v>
      </c>
      <c r="AF219" s="432">
        <v>0</v>
      </c>
      <c r="AG219" s="432">
        <v>0</v>
      </c>
      <c r="AH219" s="432">
        <v>0</v>
      </c>
      <c r="AI219" s="432">
        <v>0</v>
      </c>
      <c r="AJ219" s="432">
        <v>0</v>
      </c>
      <c r="AK219" s="432">
        <v>0</v>
      </c>
      <c r="AL219" s="432">
        <v>0</v>
      </c>
      <c r="AM219" s="432">
        <v>0</v>
      </c>
      <c r="AN219" s="432">
        <v>0</v>
      </c>
      <c r="AO219" s="432">
        <v>0</v>
      </c>
      <c r="AP219" s="12"/>
      <c r="AQ219" s="432">
        <v>0</v>
      </c>
      <c r="AR219" s="432">
        <v>0</v>
      </c>
      <c r="AS219" s="432">
        <v>0</v>
      </c>
      <c r="AT219" s="432">
        <v>0</v>
      </c>
      <c r="AU219" s="432">
        <v>0</v>
      </c>
      <c r="AV219" s="432">
        <v>0</v>
      </c>
      <c r="AW219" s="432">
        <v>0</v>
      </c>
      <c r="AX219" s="432">
        <v>0</v>
      </c>
      <c r="AY219" s="432">
        <v>0</v>
      </c>
      <c r="AZ219" s="432">
        <v>0</v>
      </c>
      <c r="BA219" s="432">
        <v>0</v>
      </c>
      <c r="BB219" s="432">
        <v>0</v>
      </c>
      <c r="BC219" s="432">
        <v>0</v>
      </c>
      <c r="BD219" s="12"/>
      <c r="BE219" s="432">
        <v>0</v>
      </c>
      <c r="BF219" s="432">
        <v>0</v>
      </c>
      <c r="BG219" s="432">
        <v>0</v>
      </c>
      <c r="BH219" s="432">
        <v>0</v>
      </c>
      <c r="BI219" s="432">
        <v>0</v>
      </c>
      <c r="BJ219" s="432">
        <v>0</v>
      </c>
      <c r="BK219" s="432">
        <v>0</v>
      </c>
      <c r="BL219" s="432">
        <v>0</v>
      </c>
      <c r="BM219" s="432">
        <v>0</v>
      </c>
      <c r="BN219" s="432">
        <v>0</v>
      </c>
      <c r="BO219" s="432">
        <v>0</v>
      </c>
      <c r="BP219" s="432">
        <v>0</v>
      </c>
      <c r="BQ219" s="432">
        <v>0</v>
      </c>
      <c r="BR219" s="12"/>
      <c r="BS219" s="432">
        <v>0</v>
      </c>
      <c r="BT219" s="432">
        <v>0</v>
      </c>
      <c r="BU219" s="432">
        <v>0</v>
      </c>
      <c r="BV219" s="432">
        <v>0</v>
      </c>
      <c r="BW219" s="432">
        <v>0</v>
      </c>
      <c r="BX219" s="432">
        <v>0</v>
      </c>
      <c r="BY219" s="432">
        <v>0</v>
      </c>
      <c r="BZ219" s="432">
        <v>0</v>
      </c>
      <c r="CA219" s="432">
        <v>0</v>
      </c>
      <c r="CB219" s="432">
        <v>0</v>
      </c>
      <c r="CC219" s="432">
        <v>0</v>
      </c>
      <c r="CD219" s="432">
        <v>0</v>
      </c>
      <c r="CE219" s="432">
        <v>0</v>
      </c>
      <c r="CF219" s="12"/>
      <c r="CG219" s="432">
        <v>0</v>
      </c>
      <c r="CH219" s="432">
        <v>0</v>
      </c>
      <c r="CI219" s="432">
        <v>0</v>
      </c>
      <c r="CJ219" s="432">
        <v>0</v>
      </c>
      <c r="CK219" s="432">
        <v>0</v>
      </c>
      <c r="CL219" s="432">
        <v>0</v>
      </c>
      <c r="CM219" s="432">
        <v>0</v>
      </c>
      <c r="CN219" s="432">
        <v>0</v>
      </c>
      <c r="CO219" s="432">
        <v>0</v>
      </c>
      <c r="CP219" s="432">
        <v>0</v>
      </c>
      <c r="CQ219" s="432">
        <v>0</v>
      </c>
      <c r="CR219" s="432">
        <v>0</v>
      </c>
      <c r="CS219" s="432">
        <v>0</v>
      </c>
      <c r="CT219" s="12"/>
      <c r="CU219" s="432">
        <v>0</v>
      </c>
      <c r="CV219" s="432">
        <v>0</v>
      </c>
      <c r="CW219" s="432">
        <v>0</v>
      </c>
      <c r="CX219" s="432">
        <v>0</v>
      </c>
      <c r="CY219" s="432">
        <v>0</v>
      </c>
      <c r="CZ219" s="432">
        <v>0</v>
      </c>
      <c r="DA219" s="432">
        <v>0</v>
      </c>
      <c r="DB219" s="432">
        <v>0</v>
      </c>
      <c r="DC219" s="432">
        <v>0</v>
      </c>
      <c r="DD219" s="432">
        <v>0</v>
      </c>
      <c r="DE219" s="432">
        <v>0</v>
      </c>
      <c r="DF219" s="432">
        <v>0</v>
      </c>
      <c r="DG219" s="432">
        <v>0</v>
      </c>
      <c r="DH219" s="12"/>
    </row>
    <row r="220" spans="1:112" ht="12" hidden="1" customHeight="1" outlineLevel="1">
      <c r="A220" s="434"/>
      <c r="T220" s="437" t="s">
        <v>758</v>
      </c>
      <c r="X220" s="417" t="str">
        <f t="shared" si="115"/>
        <v>125 - NV</v>
      </c>
      <c r="AA220" s="260">
        <f t="shared" si="116"/>
        <v>125</v>
      </c>
      <c r="AB220" s="1" t="s">
        <v>226</v>
      </c>
      <c r="AC220" s="432">
        <v>0</v>
      </c>
      <c r="AD220" s="432">
        <v>0</v>
      </c>
      <c r="AE220" s="432">
        <v>0</v>
      </c>
      <c r="AF220" s="432">
        <v>0</v>
      </c>
      <c r="AG220" s="432">
        <v>0</v>
      </c>
      <c r="AH220" s="432">
        <v>0</v>
      </c>
      <c r="AI220" s="432">
        <v>0</v>
      </c>
      <c r="AJ220" s="432">
        <v>0</v>
      </c>
      <c r="AK220" s="432">
        <v>0</v>
      </c>
      <c r="AL220" s="432">
        <v>0</v>
      </c>
      <c r="AM220" s="432">
        <v>0</v>
      </c>
      <c r="AN220" s="432">
        <v>0</v>
      </c>
      <c r="AO220" s="432">
        <v>0</v>
      </c>
      <c r="AP220" s="12"/>
      <c r="AQ220" s="432">
        <v>0</v>
      </c>
      <c r="AR220" s="432">
        <v>0</v>
      </c>
      <c r="AS220" s="432">
        <v>0</v>
      </c>
      <c r="AT220" s="432">
        <v>0</v>
      </c>
      <c r="AU220" s="432">
        <v>0</v>
      </c>
      <c r="AV220" s="432">
        <v>0</v>
      </c>
      <c r="AW220" s="432">
        <v>0</v>
      </c>
      <c r="AX220" s="432">
        <v>0</v>
      </c>
      <c r="AY220" s="432">
        <v>0</v>
      </c>
      <c r="AZ220" s="432">
        <v>0</v>
      </c>
      <c r="BA220" s="432">
        <v>0</v>
      </c>
      <c r="BB220" s="432">
        <v>0</v>
      </c>
      <c r="BC220" s="432">
        <v>0</v>
      </c>
      <c r="BD220" s="12"/>
      <c r="BE220" s="432">
        <v>0</v>
      </c>
      <c r="BF220" s="432">
        <v>0</v>
      </c>
      <c r="BG220" s="432">
        <v>0</v>
      </c>
      <c r="BH220" s="432">
        <v>0</v>
      </c>
      <c r="BI220" s="432">
        <v>0</v>
      </c>
      <c r="BJ220" s="432">
        <v>0</v>
      </c>
      <c r="BK220" s="432">
        <v>0</v>
      </c>
      <c r="BL220" s="432">
        <v>0</v>
      </c>
      <c r="BM220" s="432">
        <v>0</v>
      </c>
      <c r="BN220" s="432">
        <v>0</v>
      </c>
      <c r="BO220" s="432">
        <v>0</v>
      </c>
      <c r="BP220" s="432">
        <v>0</v>
      </c>
      <c r="BQ220" s="432">
        <v>0</v>
      </c>
      <c r="BR220" s="12"/>
      <c r="BS220" s="432">
        <v>0</v>
      </c>
      <c r="BT220" s="432">
        <v>0</v>
      </c>
      <c r="BU220" s="432">
        <v>0</v>
      </c>
      <c r="BV220" s="432">
        <v>0</v>
      </c>
      <c r="BW220" s="432">
        <v>0</v>
      </c>
      <c r="BX220" s="432">
        <v>0</v>
      </c>
      <c r="BY220" s="432">
        <v>0</v>
      </c>
      <c r="BZ220" s="432">
        <v>0</v>
      </c>
      <c r="CA220" s="432">
        <v>0</v>
      </c>
      <c r="CB220" s="432">
        <v>0</v>
      </c>
      <c r="CC220" s="432">
        <v>0</v>
      </c>
      <c r="CD220" s="432">
        <v>0</v>
      </c>
      <c r="CE220" s="432">
        <v>0</v>
      </c>
      <c r="CF220" s="12"/>
      <c r="CG220" s="432">
        <v>0</v>
      </c>
      <c r="CH220" s="432">
        <v>0</v>
      </c>
      <c r="CI220" s="432">
        <v>0</v>
      </c>
      <c r="CJ220" s="432">
        <v>0</v>
      </c>
      <c r="CK220" s="432">
        <v>0</v>
      </c>
      <c r="CL220" s="432">
        <v>0</v>
      </c>
      <c r="CM220" s="432">
        <v>0</v>
      </c>
      <c r="CN220" s="432">
        <v>0</v>
      </c>
      <c r="CO220" s="432">
        <v>0</v>
      </c>
      <c r="CP220" s="432">
        <v>0</v>
      </c>
      <c r="CQ220" s="432">
        <v>0</v>
      </c>
      <c r="CR220" s="432">
        <v>0</v>
      </c>
      <c r="CS220" s="432">
        <v>0</v>
      </c>
      <c r="CT220" s="12"/>
      <c r="CU220" s="432">
        <v>0</v>
      </c>
      <c r="CV220" s="432">
        <v>0</v>
      </c>
      <c r="CW220" s="432">
        <v>0</v>
      </c>
      <c r="CX220" s="432">
        <v>0</v>
      </c>
      <c r="CY220" s="432">
        <v>0</v>
      </c>
      <c r="CZ220" s="432">
        <v>0</v>
      </c>
      <c r="DA220" s="432">
        <v>0</v>
      </c>
      <c r="DB220" s="432">
        <v>0</v>
      </c>
      <c r="DC220" s="432">
        <v>0</v>
      </c>
      <c r="DD220" s="432">
        <v>0</v>
      </c>
      <c r="DE220" s="432">
        <v>0</v>
      </c>
      <c r="DF220" s="432">
        <v>0</v>
      </c>
      <c r="DG220" s="432">
        <v>0</v>
      </c>
      <c r="DH220" s="12"/>
    </row>
    <row r="221" spans="1:112" ht="12" hidden="1" customHeight="1" outlineLevel="1">
      <c r="A221" s="434"/>
      <c r="T221" s="437" t="s">
        <v>759</v>
      </c>
      <c r="X221" s="417" t="str">
        <f t="shared" si="115"/>
        <v>126 - NV</v>
      </c>
      <c r="AA221" s="260">
        <f t="shared" si="116"/>
        <v>126</v>
      </c>
      <c r="AB221" s="1" t="s">
        <v>227</v>
      </c>
      <c r="AC221" s="432">
        <v>0</v>
      </c>
      <c r="AD221" s="432">
        <v>0</v>
      </c>
      <c r="AE221" s="432">
        <v>0</v>
      </c>
      <c r="AF221" s="432">
        <v>0</v>
      </c>
      <c r="AG221" s="432">
        <v>0</v>
      </c>
      <c r="AH221" s="432">
        <v>0</v>
      </c>
      <c r="AI221" s="432">
        <v>0</v>
      </c>
      <c r="AJ221" s="432">
        <v>0</v>
      </c>
      <c r="AK221" s="432">
        <v>0</v>
      </c>
      <c r="AL221" s="432">
        <v>0</v>
      </c>
      <c r="AM221" s="432">
        <v>0</v>
      </c>
      <c r="AN221" s="432">
        <v>0</v>
      </c>
      <c r="AO221" s="432">
        <v>0</v>
      </c>
      <c r="AP221" s="12"/>
      <c r="AQ221" s="432">
        <v>0</v>
      </c>
      <c r="AR221" s="432">
        <v>0</v>
      </c>
      <c r="AS221" s="432">
        <v>0</v>
      </c>
      <c r="AT221" s="432">
        <v>0</v>
      </c>
      <c r="AU221" s="432">
        <v>0</v>
      </c>
      <c r="AV221" s="432">
        <v>0</v>
      </c>
      <c r="AW221" s="432">
        <v>0</v>
      </c>
      <c r="AX221" s="432">
        <v>0</v>
      </c>
      <c r="AY221" s="432">
        <v>0</v>
      </c>
      <c r="AZ221" s="432">
        <v>0</v>
      </c>
      <c r="BA221" s="432">
        <v>0</v>
      </c>
      <c r="BB221" s="432">
        <v>0</v>
      </c>
      <c r="BC221" s="432">
        <v>0</v>
      </c>
      <c r="BD221" s="12"/>
      <c r="BE221" s="432">
        <v>0</v>
      </c>
      <c r="BF221" s="432">
        <v>0</v>
      </c>
      <c r="BG221" s="432">
        <v>0</v>
      </c>
      <c r="BH221" s="432">
        <v>0</v>
      </c>
      <c r="BI221" s="432">
        <v>0</v>
      </c>
      <c r="BJ221" s="432">
        <v>0</v>
      </c>
      <c r="BK221" s="432">
        <v>0</v>
      </c>
      <c r="BL221" s="432">
        <v>0</v>
      </c>
      <c r="BM221" s="432">
        <v>0</v>
      </c>
      <c r="BN221" s="432">
        <v>0</v>
      </c>
      <c r="BO221" s="432">
        <v>0</v>
      </c>
      <c r="BP221" s="432">
        <v>0</v>
      </c>
      <c r="BQ221" s="432">
        <v>0</v>
      </c>
      <c r="BR221" s="12"/>
      <c r="BS221" s="432">
        <v>0</v>
      </c>
      <c r="BT221" s="432">
        <v>0</v>
      </c>
      <c r="BU221" s="432">
        <v>0</v>
      </c>
      <c r="BV221" s="432">
        <v>0</v>
      </c>
      <c r="BW221" s="432">
        <v>0</v>
      </c>
      <c r="BX221" s="432">
        <v>0</v>
      </c>
      <c r="BY221" s="432">
        <v>0</v>
      </c>
      <c r="BZ221" s="432">
        <v>0</v>
      </c>
      <c r="CA221" s="432">
        <v>0</v>
      </c>
      <c r="CB221" s="432">
        <v>0</v>
      </c>
      <c r="CC221" s="432">
        <v>0</v>
      </c>
      <c r="CD221" s="432">
        <v>0</v>
      </c>
      <c r="CE221" s="432">
        <v>0</v>
      </c>
      <c r="CF221" s="12"/>
      <c r="CG221" s="432">
        <v>0</v>
      </c>
      <c r="CH221" s="432">
        <v>0</v>
      </c>
      <c r="CI221" s="432">
        <v>0</v>
      </c>
      <c r="CJ221" s="432">
        <v>0</v>
      </c>
      <c r="CK221" s="432">
        <v>0</v>
      </c>
      <c r="CL221" s="432">
        <v>0</v>
      </c>
      <c r="CM221" s="432">
        <v>0</v>
      </c>
      <c r="CN221" s="432">
        <v>0</v>
      </c>
      <c r="CO221" s="432">
        <v>0</v>
      </c>
      <c r="CP221" s="432">
        <v>0</v>
      </c>
      <c r="CQ221" s="432">
        <v>0</v>
      </c>
      <c r="CR221" s="432">
        <v>0</v>
      </c>
      <c r="CS221" s="432">
        <v>0</v>
      </c>
      <c r="CT221" s="12"/>
      <c r="CU221" s="432">
        <v>0</v>
      </c>
      <c r="CV221" s="432">
        <v>0</v>
      </c>
      <c r="CW221" s="432">
        <v>0</v>
      </c>
      <c r="CX221" s="432">
        <v>0</v>
      </c>
      <c r="CY221" s="432">
        <v>0</v>
      </c>
      <c r="CZ221" s="432">
        <v>0</v>
      </c>
      <c r="DA221" s="432">
        <v>0</v>
      </c>
      <c r="DB221" s="432">
        <v>0</v>
      </c>
      <c r="DC221" s="432">
        <v>0</v>
      </c>
      <c r="DD221" s="432">
        <v>0</v>
      </c>
      <c r="DE221" s="432">
        <v>0</v>
      </c>
      <c r="DF221" s="432">
        <v>0</v>
      </c>
      <c r="DG221" s="432">
        <v>0</v>
      </c>
      <c r="DH221" s="12"/>
    </row>
    <row r="222" spans="1:112" ht="12" hidden="1" customHeight="1" outlineLevel="1">
      <c r="A222" s="434"/>
      <c r="T222" s="437" t="s">
        <v>760</v>
      </c>
      <c r="X222" s="417" t="str">
        <f t="shared" si="115"/>
        <v>127 - NV</v>
      </c>
      <c r="AA222" s="260">
        <f t="shared" si="116"/>
        <v>127</v>
      </c>
      <c r="AB222" s="1" t="s">
        <v>228</v>
      </c>
      <c r="AC222" s="432">
        <v>0</v>
      </c>
      <c r="AD222" s="432">
        <v>0</v>
      </c>
      <c r="AE222" s="432">
        <v>0</v>
      </c>
      <c r="AF222" s="432">
        <v>0</v>
      </c>
      <c r="AG222" s="432">
        <v>0</v>
      </c>
      <c r="AH222" s="432">
        <v>0</v>
      </c>
      <c r="AI222" s="432">
        <v>0</v>
      </c>
      <c r="AJ222" s="432">
        <v>0</v>
      </c>
      <c r="AK222" s="432">
        <v>0</v>
      </c>
      <c r="AL222" s="432">
        <v>0</v>
      </c>
      <c r="AM222" s="432">
        <v>0</v>
      </c>
      <c r="AN222" s="432">
        <v>0</v>
      </c>
      <c r="AO222" s="432">
        <v>0</v>
      </c>
      <c r="AP222" s="12"/>
      <c r="AQ222" s="432">
        <v>0</v>
      </c>
      <c r="AR222" s="432">
        <v>0</v>
      </c>
      <c r="AS222" s="432">
        <v>0</v>
      </c>
      <c r="AT222" s="432">
        <v>0</v>
      </c>
      <c r="AU222" s="432">
        <v>0</v>
      </c>
      <c r="AV222" s="432">
        <v>0</v>
      </c>
      <c r="AW222" s="432">
        <v>0</v>
      </c>
      <c r="AX222" s="432">
        <v>0</v>
      </c>
      <c r="AY222" s="432">
        <v>0</v>
      </c>
      <c r="AZ222" s="432">
        <v>0</v>
      </c>
      <c r="BA222" s="432">
        <v>0</v>
      </c>
      <c r="BB222" s="432">
        <v>0</v>
      </c>
      <c r="BC222" s="432">
        <v>0</v>
      </c>
      <c r="BD222" s="12"/>
      <c r="BE222" s="432">
        <v>0</v>
      </c>
      <c r="BF222" s="432">
        <v>0</v>
      </c>
      <c r="BG222" s="432">
        <v>0</v>
      </c>
      <c r="BH222" s="432">
        <v>0</v>
      </c>
      <c r="BI222" s="432">
        <v>0</v>
      </c>
      <c r="BJ222" s="432">
        <v>0</v>
      </c>
      <c r="BK222" s="432">
        <v>0</v>
      </c>
      <c r="BL222" s="432">
        <v>0</v>
      </c>
      <c r="BM222" s="432">
        <v>0</v>
      </c>
      <c r="BN222" s="432">
        <v>0</v>
      </c>
      <c r="BO222" s="432">
        <v>0</v>
      </c>
      <c r="BP222" s="432">
        <v>0</v>
      </c>
      <c r="BQ222" s="432">
        <v>0</v>
      </c>
      <c r="BR222" s="12"/>
      <c r="BS222" s="432">
        <v>0</v>
      </c>
      <c r="BT222" s="432">
        <v>0</v>
      </c>
      <c r="BU222" s="432">
        <v>0</v>
      </c>
      <c r="BV222" s="432">
        <v>0</v>
      </c>
      <c r="BW222" s="432">
        <v>0</v>
      </c>
      <c r="BX222" s="432">
        <v>0</v>
      </c>
      <c r="BY222" s="432">
        <v>0</v>
      </c>
      <c r="BZ222" s="432">
        <v>0</v>
      </c>
      <c r="CA222" s="432">
        <v>0</v>
      </c>
      <c r="CB222" s="432">
        <v>0</v>
      </c>
      <c r="CC222" s="432">
        <v>0</v>
      </c>
      <c r="CD222" s="432">
        <v>0</v>
      </c>
      <c r="CE222" s="432">
        <v>0</v>
      </c>
      <c r="CF222" s="12"/>
      <c r="CG222" s="432">
        <v>0</v>
      </c>
      <c r="CH222" s="432">
        <v>0</v>
      </c>
      <c r="CI222" s="432">
        <v>0</v>
      </c>
      <c r="CJ222" s="432">
        <v>0</v>
      </c>
      <c r="CK222" s="432">
        <v>0</v>
      </c>
      <c r="CL222" s="432">
        <v>0</v>
      </c>
      <c r="CM222" s="432">
        <v>0</v>
      </c>
      <c r="CN222" s="432">
        <v>0</v>
      </c>
      <c r="CO222" s="432">
        <v>0</v>
      </c>
      <c r="CP222" s="432">
        <v>0</v>
      </c>
      <c r="CQ222" s="432">
        <v>0</v>
      </c>
      <c r="CR222" s="432">
        <v>0</v>
      </c>
      <c r="CS222" s="432">
        <v>0</v>
      </c>
      <c r="CT222" s="12"/>
      <c r="CU222" s="432">
        <v>0</v>
      </c>
      <c r="CV222" s="432">
        <v>0</v>
      </c>
      <c r="CW222" s="432">
        <v>0</v>
      </c>
      <c r="CX222" s="432">
        <v>0</v>
      </c>
      <c r="CY222" s="432">
        <v>0</v>
      </c>
      <c r="CZ222" s="432">
        <v>0</v>
      </c>
      <c r="DA222" s="432">
        <v>0</v>
      </c>
      <c r="DB222" s="432">
        <v>0</v>
      </c>
      <c r="DC222" s="432">
        <v>0</v>
      </c>
      <c r="DD222" s="432">
        <v>0</v>
      </c>
      <c r="DE222" s="432">
        <v>0</v>
      </c>
      <c r="DF222" s="432">
        <v>0</v>
      </c>
      <c r="DG222" s="432">
        <v>0</v>
      </c>
      <c r="DH222" s="12"/>
    </row>
    <row r="223" spans="1:112" ht="12" hidden="1" customHeight="1" outlineLevel="1">
      <c r="A223" s="434"/>
      <c r="T223" s="437" t="s">
        <v>761</v>
      </c>
      <c r="X223" s="417" t="str">
        <f t="shared" si="115"/>
        <v>128 - NV</v>
      </c>
      <c r="AA223" s="260">
        <f t="shared" si="116"/>
        <v>128</v>
      </c>
      <c r="AB223" s="1" t="s">
        <v>229</v>
      </c>
      <c r="AC223" s="432">
        <v>0</v>
      </c>
      <c r="AD223" s="432">
        <v>0</v>
      </c>
      <c r="AE223" s="432">
        <v>0</v>
      </c>
      <c r="AF223" s="432">
        <v>0</v>
      </c>
      <c r="AG223" s="432">
        <v>0</v>
      </c>
      <c r="AH223" s="432">
        <v>0</v>
      </c>
      <c r="AI223" s="432">
        <v>0</v>
      </c>
      <c r="AJ223" s="432">
        <v>0</v>
      </c>
      <c r="AK223" s="432">
        <v>0</v>
      </c>
      <c r="AL223" s="432">
        <v>0</v>
      </c>
      <c r="AM223" s="432">
        <v>0</v>
      </c>
      <c r="AN223" s="432">
        <v>0</v>
      </c>
      <c r="AO223" s="432">
        <v>0</v>
      </c>
      <c r="AP223" s="12"/>
      <c r="AQ223" s="432">
        <v>0</v>
      </c>
      <c r="AR223" s="432">
        <v>0</v>
      </c>
      <c r="AS223" s="432">
        <v>0</v>
      </c>
      <c r="AT223" s="432">
        <v>0</v>
      </c>
      <c r="AU223" s="432">
        <v>0</v>
      </c>
      <c r="AV223" s="432">
        <v>0</v>
      </c>
      <c r="AW223" s="432">
        <v>0</v>
      </c>
      <c r="AX223" s="432">
        <v>0</v>
      </c>
      <c r="AY223" s="432">
        <v>0</v>
      </c>
      <c r="AZ223" s="432">
        <v>0</v>
      </c>
      <c r="BA223" s="432">
        <v>0</v>
      </c>
      <c r="BB223" s="432">
        <v>0</v>
      </c>
      <c r="BC223" s="432">
        <v>0</v>
      </c>
      <c r="BD223" s="12"/>
      <c r="BE223" s="432">
        <v>0</v>
      </c>
      <c r="BF223" s="432">
        <v>0</v>
      </c>
      <c r="BG223" s="432">
        <v>0</v>
      </c>
      <c r="BH223" s="432">
        <v>0</v>
      </c>
      <c r="BI223" s="432">
        <v>0</v>
      </c>
      <c r="BJ223" s="432">
        <v>0</v>
      </c>
      <c r="BK223" s="432">
        <v>0</v>
      </c>
      <c r="BL223" s="432">
        <v>0</v>
      </c>
      <c r="BM223" s="432">
        <v>0</v>
      </c>
      <c r="BN223" s="432">
        <v>0</v>
      </c>
      <c r="BO223" s="432">
        <v>0</v>
      </c>
      <c r="BP223" s="432">
        <v>0</v>
      </c>
      <c r="BQ223" s="432">
        <v>0</v>
      </c>
      <c r="BR223" s="12"/>
      <c r="BS223" s="432">
        <v>0</v>
      </c>
      <c r="BT223" s="432">
        <v>0</v>
      </c>
      <c r="BU223" s="432">
        <v>0</v>
      </c>
      <c r="BV223" s="432">
        <v>0</v>
      </c>
      <c r="BW223" s="432">
        <v>0</v>
      </c>
      <c r="BX223" s="432">
        <v>0</v>
      </c>
      <c r="BY223" s="432">
        <v>0</v>
      </c>
      <c r="BZ223" s="432">
        <v>0</v>
      </c>
      <c r="CA223" s="432">
        <v>0</v>
      </c>
      <c r="CB223" s="432">
        <v>0</v>
      </c>
      <c r="CC223" s="432">
        <v>0</v>
      </c>
      <c r="CD223" s="432">
        <v>0</v>
      </c>
      <c r="CE223" s="432">
        <v>0</v>
      </c>
      <c r="CF223" s="12"/>
      <c r="CG223" s="432">
        <v>0</v>
      </c>
      <c r="CH223" s="432">
        <v>0</v>
      </c>
      <c r="CI223" s="432">
        <v>0</v>
      </c>
      <c r="CJ223" s="432">
        <v>0</v>
      </c>
      <c r="CK223" s="432">
        <v>0</v>
      </c>
      <c r="CL223" s="432">
        <v>0</v>
      </c>
      <c r="CM223" s="432">
        <v>0</v>
      </c>
      <c r="CN223" s="432">
        <v>0</v>
      </c>
      <c r="CO223" s="432">
        <v>0</v>
      </c>
      <c r="CP223" s="432">
        <v>0</v>
      </c>
      <c r="CQ223" s="432">
        <v>0</v>
      </c>
      <c r="CR223" s="432">
        <v>0</v>
      </c>
      <c r="CS223" s="432">
        <v>0</v>
      </c>
      <c r="CT223" s="12"/>
      <c r="CU223" s="432">
        <v>0</v>
      </c>
      <c r="CV223" s="432">
        <v>0</v>
      </c>
      <c r="CW223" s="432">
        <v>0</v>
      </c>
      <c r="CX223" s="432">
        <v>0</v>
      </c>
      <c r="CY223" s="432">
        <v>0</v>
      </c>
      <c r="CZ223" s="432">
        <v>0</v>
      </c>
      <c r="DA223" s="432">
        <v>0</v>
      </c>
      <c r="DB223" s="432">
        <v>0</v>
      </c>
      <c r="DC223" s="432">
        <v>0</v>
      </c>
      <c r="DD223" s="432">
        <v>0</v>
      </c>
      <c r="DE223" s="432">
        <v>0</v>
      </c>
      <c r="DF223" s="432">
        <v>0</v>
      </c>
      <c r="DG223" s="432">
        <v>0</v>
      </c>
      <c r="DH223" s="12"/>
    </row>
    <row r="224" spans="1:112" ht="12" hidden="1" customHeight="1" outlineLevel="1">
      <c r="A224" s="434"/>
      <c r="T224" s="437" t="s">
        <v>762</v>
      </c>
      <c r="X224" s="417" t="str">
        <f t="shared" si="115"/>
        <v>130 - NV</v>
      </c>
      <c r="AA224" s="260">
        <f t="shared" si="116"/>
        <v>130</v>
      </c>
      <c r="AB224" s="1" t="s">
        <v>230</v>
      </c>
      <c r="AC224" s="432">
        <v>0</v>
      </c>
      <c r="AD224" s="432">
        <v>0</v>
      </c>
      <c r="AE224" s="432">
        <v>0</v>
      </c>
      <c r="AF224" s="432">
        <v>0</v>
      </c>
      <c r="AG224" s="432">
        <v>0</v>
      </c>
      <c r="AH224" s="432">
        <v>0</v>
      </c>
      <c r="AI224" s="432">
        <v>0</v>
      </c>
      <c r="AJ224" s="432">
        <v>0</v>
      </c>
      <c r="AK224" s="432">
        <v>0</v>
      </c>
      <c r="AL224" s="432">
        <v>0</v>
      </c>
      <c r="AM224" s="432">
        <v>0</v>
      </c>
      <c r="AN224" s="432">
        <v>0</v>
      </c>
      <c r="AO224" s="432">
        <v>0</v>
      </c>
      <c r="AP224" s="12"/>
      <c r="AQ224" s="432">
        <v>0</v>
      </c>
      <c r="AR224" s="432">
        <v>0</v>
      </c>
      <c r="AS224" s="432">
        <v>0</v>
      </c>
      <c r="AT224" s="432">
        <v>0</v>
      </c>
      <c r="AU224" s="432">
        <v>0</v>
      </c>
      <c r="AV224" s="432">
        <v>0</v>
      </c>
      <c r="AW224" s="432">
        <v>0</v>
      </c>
      <c r="AX224" s="432">
        <v>0</v>
      </c>
      <c r="AY224" s="432">
        <v>0</v>
      </c>
      <c r="AZ224" s="432">
        <v>0</v>
      </c>
      <c r="BA224" s="432">
        <v>0</v>
      </c>
      <c r="BB224" s="432">
        <v>0</v>
      </c>
      <c r="BC224" s="432">
        <v>0</v>
      </c>
      <c r="BD224" s="12"/>
      <c r="BE224" s="432">
        <v>0</v>
      </c>
      <c r="BF224" s="432">
        <v>0</v>
      </c>
      <c r="BG224" s="432">
        <v>0</v>
      </c>
      <c r="BH224" s="432">
        <v>0</v>
      </c>
      <c r="BI224" s="432">
        <v>0</v>
      </c>
      <c r="BJ224" s="432">
        <v>0</v>
      </c>
      <c r="BK224" s="432">
        <v>0</v>
      </c>
      <c r="BL224" s="432">
        <v>0</v>
      </c>
      <c r="BM224" s="432">
        <v>0</v>
      </c>
      <c r="BN224" s="432">
        <v>0</v>
      </c>
      <c r="BO224" s="432">
        <v>0</v>
      </c>
      <c r="BP224" s="432">
        <v>0</v>
      </c>
      <c r="BQ224" s="432">
        <v>0</v>
      </c>
      <c r="BR224" s="12"/>
      <c r="BS224" s="432">
        <v>0</v>
      </c>
      <c r="BT224" s="432">
        <v>0</v>
      </c>
      <c r="BU224" s="432">
        <v>0</v>
      </c>
      <c r="BV224" s="432">
        <v>0</v>
      </c>
      <c r="BW224" s="432">
        <v>0</v>
      </c>
      <c r="BX224" s="432">
        <v>0</v>
      </c>
      <c r="BY224" s="432">
        <v>0</v>
      </c>
      <c r="BZ224" s="432">
        <v>0</v>
      </c>
      <c r="CA224" s="432">
        <v>0</v>
      </c>
      <c r="CB224" s="432">
        <v>0</v>
      </c>
      <c r="CC224" s="432">
        <v>0</v>
      </c>
      <c r="CD224" s="432">
        <v>0</v>
      </c>
      <c r="CE224" s="432">
        <v>0</v>
      </c>
      <c r="CF224" s="12"/>
      <c r="CG224" s="432">
        <v>0</v>
      </c>
      <c r="CH224" s="432">
        <v>0</v>
      </c>
      <c r="CI224" s="432">
        <v>0</v>
      </c>
      <c r="CJ224" s="432">
        <v>0</v>
      </c>
      <c r="CK224" s="432">
        <v>0</v>
      </c>
      <c r="CL224" s="432">
        <v>0</v>
      </c>
      <c r="CM224" s="432">
        <v>0</v>
      </c>
      <c r="CN224" s="432">
        <v>0</v>
      </c>
      <c r="CO224" s="432">
        <v>0</v>
      </c>
      <c r="CP224" s="432">
        <v>0</v>
      </c>
      <c r="CQ224" s="432">
        <v>0</v>
      </c>
      <c r="CR224" s="432">
        <v>0</v>
      </c>
      <c r="CS224" s="432">
        <v>0</v>
      </c>
      <c r="CT224" s="12"/>
      <c r="CU224" s="432">
        <v>0</v>
      </c>
      <c r="CV224" s="432">
        <v>0</v>
      </c>
      <c r="CW224" s="432">
        <v>0</v>
      </c>
      <c r="CX224" s="432">
        <v>0</v>
      </c>
      <c r="CY224" s="432">
        <v>0</v>
      </c>
      <c r="CZ224" s="432">
        <v>0</v>
      </c>
      <c r="DA224" s="432">
        <v>0</v>
      </c>
      <c r="DB224" s="432">
        <v>0</v>
      </c>
      <c r="DC224" s="432">
        <v>0</v>
      </c>
      <c r="DD224" s="432">
        <v>0</v>
      </c>
      <c r="DE224" s="432">
        <v>0</v>
      </c>
      <c r="DF224" s="432">
        <v>0</v>
      </c>
      <c r="DG224" s="432">
        <v>0</v>
      </c>
      <c r="DH224" s="12"/>
    </row>
    <row r="225" spans="1:112" ht="12" hidden="1" customHeight="1" outlineLevel="1">
      <c r="A225" s="434"/>
      <c r="T225" s="437" t="s">
        <v>763</v>
      </c>
      <c r="X225" s="417" t="str">
        <f t="shared" si="115"/>
        <v>131 - NV</v>
      </c>
      <c r="AA225" s="260">
        <f t="shared" si="116"/>
        <v>131</v>
      </c>
      <c r="AB225" s="1" t="s">
        <v>231</v>
      </c>
      <c r="AC225" s="432">
        <v>0</v>
      </c>
      <c r="AD225" s="432">
        <v>0</v>
      </c>
      <c r="AE225" s="432">
        <v>0</v>
      </c>
      <c r="AF225" s="432">
        <v>0</v>
      </c>
      <c r="AG225" s="432">
        <v>0</v>
      </c>
      <c r="AH225" s="432">
        <v>0</v>
      </c>
      <c r="AI225" s="432">
        <v>0</v>
      </c>
      <c r="AJ225" s="432">
        <v>0</v>
      </c>
      <c r="AK225" s="432">
        <v>0</v>
      </c>
      <c r="AL225" s="432">
        <v>0</v>
      </c>
      <c r="AM225" s="432">
        <v>0</v>
      </c>
      <c r="AN225" s="432">
        <v>0</v>
      </c>
      <c r="AO225" s="432">
        <v>0</v>
      </c>
      <c r="AP225" s="12"/>
      <c r="AQ225" s="432">
        <v>0</v>
      </c>
      <c r="AR225" s="432">
        <v>0</v>
      </c>
      <c r="AS225" s="432">
        <v>0</v>
      </c>
      <c r="AT225" s="432">
        <v>0</v>
      </c>
      <c r="AU225" s="432">
        <v>0</v>
      </c>
      <c r="AV225" s="432">
        <v>0</v>
      </c>
      <c r="AW225" s="432">
        <v>0</v>
      </c>
      <c r="AX225" s="432">
        <v>0</v>
      </c>
      <c r="AY225" s="432">
        <v>0</v>
      </c>
      <c r="AZ225" s="432">
        <v>0</v>
      </c>
      <c r="BA225" s="432">
        <v>0</v>
      </c>
      <c r="BB225" s="432">
        <v>0</v>
      </c>
      <c r="BC225" s="432">
        <v>0</v>
      </c>
      <c r="BD225" s="12"/>
      <c r="BE225" s="432">
        <v>0</v>
      </c>
      <c r="BF225" s="432">
        <v>0</v>
      </c>
      <c r="BG225" s="432">
        <v>0</v>
      </c>
      <c r="BH225" s="432">
        <v>0</v>
      </c>
      <c r="BI225" s="432">
        <v>0</v>
      </c>
      <c r="BJ225" s="432">
        <v>0</v>
      </c>
      <c r="BK225" s="432">
        <v>0</v>
      </c>
      <c r="BL225" s="432">
        <v>0</v>
      </c>
      <c r="BM225" s="432">
        <v>0</v>
      </c>
      <c r="BN225" s="432">
        <v>0</v>
      </c>
      <c r="BO225" s="432">
        <v>0</v>
      </c>
      <c r="BP225" s="432">
        <v>0</v>
      </c>
      <c r="BQ225" s="432">
        <v>0</v>
      </c>
      <c r="BR225" s="12"/>
      <c r="BS225" s="432">
        <v>0</v>
      </c>
      <c r="BT225" s="432">
        <v>0</v>
      </c>
      <c r="BU225" s="432">
        <v>0</v>
      </c>
      <c r="BV225" s="432">
        <v>0</v>
      </c>
      <c r="BW225" s="432">
        <v>0</v>
      </c>
      <c r="BX225" s="432">
        <v>0</v>
      </c>
      <c r="BY225" s="432">
        <v>0</v>
      </c>
      <c r="BZ225" s="432">
        <v>0</v>
      </c>
      <c r="CA225" s="432">
        <v>0</v>
      </c>
      <c r="CB225" s="432">
        <v>0</v>
      </c>
      <c r="CC225" s="432">
        <v>0</v>
      </c>
      <c r="CD225" s="432">
        <v>0</v>
      </c>
      <c r="CE225" s="432">
        <v>0</v>
      </c>
      <c r="CF225" s="12"/>
      <c r="CG225" s="432">
        <v>0</v>
      </c>
      <c r="CH225" s="432">
        <v>0</v>
      </c>
      <c r="CI225" s="432">
        <v>0</v>
      </c>
      <c r="CJ225" s="432">
        <v>0</v>
      </c>
      <c r="CK225" s="432">
        <v>0</v>
      </c>
      <c r="CL225" s="432">
        <v>0</v>
      </c>
      <c r="CM225" s="432">
        <v>0</v>
      </c>
      <c r="CN225" s="432">
        <v>0</v>
      </c>
      <c r="CO225" s="432">
        <v>0</v>
      </c>
      <c r="CP225" s="432">
        <v>0</v>
      </c>
      <c r="CQ225" s="432">
        <v>0</v>
      </c>
      <c r="CR225" s="432">
        <v>0</v>
      </c>
      <c r="CS225" s="432">
        <v>0</v>
      </c>
      <c r="CT225" s="12"/>
      <c r="CU225" s="432">
        <v>0</v>
      </c>
      <c r="CV225" s="432">
        <v>0</v>
      </c>
      <c r="CW225" s="432">
        <v>0</v>
      </c>
      <c r="CX225" s="432">
        <v>0</v>
      </c>
      <c r="CY225" s="432">
        <v>0</v>
      </c>
      <c r="CZ225" s="432">
        <v>0</v>
      </c>
      <c r="DA225" s="432">
        <v>0</v>
      </c>
      <c r="DB225" s="432">
        <v>0</v>
      </c>
      <c r="DC225" s="432">
        <v>0</v>
      </c>
      <c r="DD225" s="432">
        <v>0</v>
      </c>
      <c r="DE225" s="432">
        <v>0</v>
      </c>
      <c r="DF225" s="432">
        <v>0</v>
      </c>
      <c r="DG225" s="432">
        <v>0</v>
      </c>
      <c r="DH225" s="12"/>
    </row>
    <row r="226" spans="1:112" ht="12" hidden="1" customHeight="1" outlineLevel="1">
      <c r="A226" s="434"/>
      <c r="T226" s="437" t="s">
        <v>764</v>
      </c>
      <c r="X226" s="417" t="str">
        <f t="shared" si="115"/>
        <v>132 - NV</v>
      </c>
      <c r="AA226" s="260">
        <f t="shared" si="116"/>
        <v>132</v>
      </c>
      <c r="AB226" s="1" t="s">
        <v>232</v>
      </c>
      <c r="AC226" s="432">
        <v>0</v>
      </c>
      <c r="AD226" s="432">
        <v>0</v>
      </c>
      <c r="AE226" s="432">
        <v>0</v>
      </c>
      <c r="AF226" s="432">
        <v>0</v>
      </c>
      <c r="AG226" s="432">
        <v>0</v>
      </c>
      <c r="AH226" s="432">
        <v>0</v>
      </c>
      <c r="AI226" s="432">
        <v>0</v>
      </c>
      <c r="AJ226" s="432">
        <v>0</v>
      </c>
      <c r="AK226" s="432">
        <v>0</v>
      </c>
      <c r="AL226" s="432">
        <v>0</v>
      </c>
      <c r="AM226" s="432">
        <v>0</v>
      </c>
      <c r="AN226" s="432">
        <v>0</v>
      </c>
      <c r="AO226" s="432">
        <v>0</v>
      </c>
      <c r="AP226" s="12"/>
      <c r="AQ226" s="432">
        <v>0</v>
      </c>
      <c r="AR226" s="432">
        <v>0</v>
      </c>
      <c r="AS226" s="432">
        <v>0</v>
      </c>
      <c r="AT226" s="432">
        <v>0</v>
      </c>
      <c r="AU226" s="432">
        <v>0</v>
      </c>
      <c r="AV226" s="432">
        <v>0</v>
      </c>
      <c r="AW226" s="432">
        <v>0</v>
      </c>
      <c r="AX226" s="432">
        <v>0</v>
      </c>
      <c r="AY226" s="432">
        <v>0</v>
      </c>
      <c r="AZ226" s="432">
        <v>0</v>
      </c>
      <c r="BA226" s="432">
        <v>0</v>
      </c>
      <c r="BB226" s="432">
        <v>0</v>
      </c>
      <c r="BC226" s="432">
        <v>0</v>
      </c>
      <c r="BD226" s="12"/>
      <c r="BE226" s="432">
        <v>0</v>
      </c>
      <c r="BF226" s="432">
        <v>0</v>
      </c>
      <c r="BG226" s="432">
        <v>0</v>
      </c>
      <c r="BH226" s="432">
        <v>0</v>
      </c>
      <c r="BI226" s="432">
        <v>0</v>
      </c>
      <c r="BJ226" s="432">
        <v>0</v>
      </c>
      <c r="BK226" s="432">
        <v>0</v>
      </c>
      <c r="BL226" s="432">
        <v>0</v>
      </c>
      <c r="BM226" s="432">
        <v>0</v>
      </c>
      <c r="BN226" s="432">
        <v>0</v>
      </c>
      <c r="BO226" s="432">
        <v>0</v>
      </c>
      <c r="BP226" s="432">
        <v>0</v>
      </c>
      <c r="BQ226" s="432">
        <v>0</v>
      </c>
      <c r="BR226" s="12"/>
      <c r="BS226" s="432">
        <v>0</v>
      </c>
      <c r="BT226" s="432">
        <v>0</v>
      </c>
      <c r="BU226" s="432">
        <v>0</v>
      </c>
      <c r="BV226" s="432">
        <v>0</v>
      </c>
      <c r="BW226" s="432">
        <v>0</v>
      </c>
      <c r="BX226" s="432">
        <v>0</v>
      </c>
      <c r="BY226" s="432">
        <v>0</v>
      </c>
      <c r="BZ226" s="432">
        <v>0</v>
      </c>
      <c r="CA226" s="432">
        <v>0</v>
      </c>
      <c r="CB226" s="432">
        <v>0</v>
      </c>
      <c r="CC226" s="432">
        <v>0</v>
      </c>
      <c r="CD226" s="432">
        <v>0</v>
      </c>
      <c r="CE226" s="432">
        <v>0</v>
      </c>
      <c r="CF226" s="12"/>
      <c r="CG226" s="432">
        <v>0</v>
      </c>
      <c r="CH226" s="432">
        <v>0</v>
      </c>
      <c r="CI226" s="432">
        <v>0</v>
      </c>
      <c r="CJ226" s="432">
        <v>0</v>
      </c>
      <c r="CK226" s="432">
        <v>0</v>
      </c>
      <c r="CL226" s="432">
        <v>0</v>
      </c>
      <c r="CM226" s="432">
        <v>0</v>
      </c>
      <c r="CN226" s="432">
        <v>0</v>
      </c>
      <c r="CO226" s="432">
        <v>0</v>
      </c>
      <c r="CP226" s="432">
        <v>0</v>
      </c>
      <c r="CQ226" s="432">
        <v>0</v>
      </c>
      <c r="CR226" s="432">
        <v>0</v>
      </c>
      <c r="CS226" s="432">
        <v>0</v>
      </c>
      <c r="CT226" s="12"/>
      <c r="CU226" s="432">
        <v>0</v>
      </c>
      <c r="CV226" s="432">
        <v>0</v>
      </c>
      <c r="CW226" s="432">
        <v>0</v>
      </c>
      <c r="CX226" s="432">
        <v>0</v>
      </c>
      <c r="CY226" s="432">
        <v>0</v>
      </c>
      <c r="CZ226" s="432">
        <v>0</v>
      </c>
      <c r="DA226" s="432">
        <v>0</v>
      </c>
      <c r="DB226" s="432">
        <v>0</v>
      </c>
      <c r="DC226" s="432">
        <v>0</v>
      </c>
      <c r="DD226" s="432">
        <v>0</v>
      </c>
      <c r="DE226" s="432">
        <v>0</v>
      </c>
      <c r="DF226" s="432">
        <v>0</v>
      </c>
      <c r="DG226" s="432">
        <v>0</v>
      </c>
      <c r="DH226" s="12"/>
    </row>
    <row r="227" spans="1:112" ht="12" hidden="1" customHeight="1" outlineLevel="1">
      <c r="A227" s="434"/>
      <c r="T227" s="437" t="s">
        <v>765</v>
      </c>
      <c r="X227" s="417" t="str">
        <f t="shared" si="115"/>
        <v>133 - NV</v>
      </c>
      <c r="AA227" s="260">
        <f t="shared" si="116"/>
        <v>133</v>
      </c>
      <c r="AB227" s="1" t="s">
        <v>233</v>
      </c>
      <c r="AC227" s="432">
        <v>0</v>
      </c>
      <c r="AD227" s="432">
        <v>0</v>
      </c>
      <c r="AE227" s="432">
        <v>0</v>
      </c>
      <c r="AF227" s="432">
        <v>0</v>
      </c>
      <c r="AG227" s="432">
        <v>0</v>
      </c>
      <c r="AH227" s="432">
        <v>0</v>
      </c>
      <c r="AI227" s="432">
        <v>0</v>
      </c>
      <c r="AJ227" s="432">
        <v>0</v>
      </c>
      <c r="AK227" s="432">
        <v>0</v>
      </c>
      <c r="AL227" s="432">
        <v>0</v>
      </c>
      <c r="AM227" s="432">
        <v>0</v>
      </c>
      <c r="AN227" s="432">
        <v>0</v>
      </c>
      <c r="AO227" s="432">
        <v>0</v>
      </c>
      <c r="AP227" s="12"/>
      <c r="AQ227" s="432">
        <v>0</v>
      </c>
      <c r="AR227" s="432">
        <v>0</v>
      </c>
      <c r="AS227" s="432">
        <v>0</v>
      </c>
      <c r="AT227" s="432">
        <v>0</v>
      </c>
      <c r="AU227" s="432">
        <v>0</v>
      </c>
      <c r="AV227" s="432">
        <v>0</v>
      </c>
      <c r="AW227" s="432">
        <v>0</v>
      </c>
      <c r="AX227" s="432">
        <v>0</v>
      </c>
      <c r="AY227" s="432">
        <v>0</v>
      </c>
      <c r="AZ227" s="432">
        <v>0</v>
      </c>
      <c r="BA227" s="432">
        <v>0</v>
      </c>
      <c r="BB227" s="432">
        <v>0</v>
      </c>
      <c r="BC227" s="432">
        <v>0</v>
      </c>
      <c r="BD227" s="12"/>
      <c r="BE227" s="432">
        <v>0</v>
      </c>
      <c r="BF227" s="432">
        <v>0</v>
      </c>
      <c r="BG227" s="432">
        <v>0</v>
      </c>
      <c r="BH227" s="432">
        <v>0</v>
      </c>
      <c r="BI227" s="432">
        <v>0</v>
      </c>
      <c r="BJ227" s="432">
        <v>0</v>
      </c>
      <c r="BK227" s="432">
        <v>0</v>
      </c>
      <c r="BL227" s="432">
        <v>0</v>
      </c>
      <c r="BM227" s="432">
        <v>0</v>
      </c>
      <c r="BN227" s="432">
        <v>0</v>
      </c>
      <c r="BO227" s="432">
        <v>0</v>
      </c>
      <c r="BP227" s="432">
        <v>0</v>
      </c>
      <c r="BQ227" s="432">
        <v>0</v>
      </c>
      <c r="BR227" s="12"/>
      <c r="BS227" s="432">
        <v>0</v>
      </c>
      <c r="BT227" s="432">
        <v>0</v>
      </c>
      <c r="BU227" s="432">
        <v>0</v>
      </c>
      <c r="BV227" s="432">
        <v>0</v>
      </c>
      <c r="BW227" s="432">
        <v>0</v>
      </c>
      <c r="BX227" s="432">
        <v>0</v>
      </c>
      <c r="BY227" s="432">
        <v>0</v>
      </c>
      <c r="BZ227" s="432">
        <v>0</v>
      </c>
      <c r="CA227" s="432">
        <v>0</v>
      </c>
      <c r="CB227" s="432">
        <v>0</v>
      </c>
      <c r="CC227" s="432">
        <v>0</v>
      </c>
      <c r="CD227" s="432">
        <v>0</v>
      </c>
      <c r="CE227" s="432">
        <v>0</v>
      </c>
      <c r="CF227" s="12"/>
      <c r="CG227" s="432">
        <v>0</v>
      </c>
      <c r="CH227" s="432">
        <v>0</v>
      </c>
      <c r="CI227" s="432">
        <v>0</v>
      </c>
      <c r="CJ227" s="432">
        <v>0</v>
      </c>
      <c r="CK227" s="432">
        <v>0</v>
      </c>
      <c r="CL227" s="432">
        <v>0</v>
      </c>
      <c r="CM227" s="432">
        <v>0</v>
      </c>
      <c r="CN227" s="432">
        <v>0</v>
      </c>
      <c r="CO227" s="432">
        <v>0</v>
      </c>
      <c r="CP227" s="432">
        <v>0</v>
      </c>
      <c r="CQ227" s="432">
        <v>0</v>
      </c>
      <c r="CR227" s="432">
        <v>0</v>
      </c>
      <c r="CS227" s="432">
        <v>0</v>
      </c>
      <c r="CT227" s="12"/>
      <c r="CU227" s="432">
        <v>0</v>
      </c>
      <c r="CV227" s="432">
        <v>0</v>
      </c>
      <c r="CW227" s="432">
        <v>0</v>
      </c>
      <c r="CX227" s="432">
        <v>0</v>
      </c>
      <c r="CY227" s="432">
        <v>0</v>
      </c>
      <c r="CZ227" s="432">
        <v>0</v>
      </c>
      <c r="DA227" s="432">
        <v>0</v>
      </c>
      <c r="DB227" s="432">
        <v>0</v>
      </c>
      <c r="DC227" s="432">
        <v>0</v>
      </c>
      <c r="DD227" s="432">
        <v>0</v>
      </c>
      <c r="DE227" s="432">
        <v>0</v>
      </c>
      <c r="DF227" s="432">
        <v>0</v>
      </c>
      <c r="DG227" s="432">
        <v>0</v>
      </c>
      <c r="DH227" s="12"/>
    </row>
    <row r="228" spans="1:112" ht="12" hidden="1" customHeight="1" outlineLevel="1">
      <c r="A228" s="434"/>
      <c r="T228" s="437" t="s">
        <v>766</v>
      </c>
      <c r="X228" s="417" t="str">
        <f t="shared" si="115"/>
        <v>134 - NV</v>
      </c>
      <c r="AA228" s="260">
        <f t="shared" si="116"/>
        <v>134</v>
      </c>
      <c r="AB228" s="1" t="s">
        <v>234</v>
      </c>
      <c r="AC228" s="432">
        <v>0</v>
      </c>
      <c r="AD228" s="432">
        <v>0</v>
      </c>
      <c r="AE228" s="432">
        <v>0</v>
      </c>
      <c r="AF228" s="432">
        <v>0</v>
      </c>
      <c r="AG228" s="432">
        <v>0</v>
      </c>
      <c r="AH228" s="432">
        <v>0</v>
      </c>
      <c r="AI228" s="432">
        <v>0</v>
      </c>
      <c r="AJ228" s="432">
        <v>0</v>
      </c>
      <c r="AK228" s="432">
        <v>0</v>
      </c>
      <c r="AL228" s="432">
        <v>0</v>
      </c>
      <c r="AM228" s="432">
        <v>0</v>
      </c>
      <c r="AN228" s="432">
        <v>0</v>
      </c>
      <c r="AO228" s="432">
        <v>0</v>
      </c>
      <c r="AP228" s="12"/>
      <c r="AQ228" s="432">
        <v>0</v>
      </c>
      <c r="AR228" s="432">
        <v>0</v>
      </c>
      <c r="AS228" s="432">
        <v>0</v>
      </c>
      <c r="AT228" s="432">
        <v>0</v>
      </c>
      <c r="AU228" s="432">
        <v>0</v>
      </c>
      <c r="AV228" s="432">
        <v>0</v>
      </c>
      <c r="AW228" s="432">
        <v>0</v>
      </c>
      <c r="AX228" s="432">
        <v>0</v>
      </c>
      <c r="AY228" s="432">
        <v>0</v>
      </c>
      <c r="AZ228" s="432">
        <v>0</v>
      </c>
      <c r="BA228" s="432">
        <v>0</v>
      </c>
      <c r="BB228" s="432">
        <v>0</v>
      </c>
      <c r="BC228" s="432">
        <v>0</v>
      </c>
      <c r="BD228" s="12"/>
      <c r="BE228" s="432">
        <v>0</v>
      </c>
      <c r="BF228" s="432">
        <v>0</v>
      </c>
      <c r="BG228" s="432">
        <v>0</v>
      </c>
      <c r="BH228" s="432">
        <v>0</v>
      </c>
      <c r="BI228" s="432">
        <v>0</v>
      </c>
      <c r="BJ228" s="432">
        <v>0</v>
      </c>
      <c r="BK228" s="432">
        <v>0</v>
      </c>
      <c r="BL228" s="432">
        <v>0</v>
      </c>
      <c r="BM228" s="432">
        <v>0</v>
      </c>
      <c r="BN228" s="432">
        <v>0</v>
      </c>
      <c r="BO228" s="432">
        <v>0</v>
      </c>
      <c r="BP228" s="432">
        <v>0</v>
      </c>
      <c r="BQ228" s="432">
        <v>0</v>
      </c>
      <c r="BR228" s="12"/>
      <c r="BS228" s="432">
        <v>0</v>
      </c>
      <c r="BT228" s="432">
        <v>0</v>
      </c>
      <c r="BU228" s="432">
        <v>0</v>
      </c>
      <c r="BV228" s="432">
        <v>0</v>
      </c>
      <c r="BW228" s="432">
        <v>0</v>
      </c>
      <c r="BX228" s="432">
        <v>0</v>
      </c>
      <c r="BY228" s="432">
        <v>0</v>
      </c>
      <c r="BZ228" s="432">
        <v>0</v>
      </c>
      <c r="CA228" s="432">
        <v>0</v>
      </c>
      <c r="CB228" s="432">
        <v>0</v>
      </c>
      <c r="CC228" s="432">
        <v>0</v>
      </c>
      <c r="CD228" s="432">
        <v>0</v>
      </c>
      <c r="CE228" s="432">
        <v>0</v>
      </c>
      <c r="CF228" s="12"/>
      <c r="CG228" s="432">
        <v>0</v>
      </c>
      <c r="CH228" s="432">
        <v>0</v>
      </c>
      <c r="CI228" s="432">
        <v>0</v>
      </c>
      <c r="CJ228" s="432">
        <v>0</v>
      </c>
      <c r="CK228" s="432">
        <v>0</v>
      </c>
      <c r="CL228" s="432">
        <v>0</v>
      </c>
      <c r="CM228" s="432">
        <v>0</v>
      </c>
      <c r="CN228" s="432">
        <v>0</v>
      </c>
      <c r="CO228" s="432">
        <v>0</v>
      </c>
      <c r="CP228" s="432">
        <v>0</v>
      </c>
      <c r="CQ228" s="432">
        <v>0</v>
      </c>
      <c r="CR228" s="432">
        <v>0</v>
      </c>
      <c r="CS228" s="432">
        <v>0</v>
      </c>
      <c r="CT228" s="12"/>
      <c r="CU228" s="432">
        <v>0</v>
      </c>
      <c r="CV228" s="432">
        <v>0</v>
      </c>
      <c r="CW228" s="432">
        <v>0</v>
      </c>
      <c r="CX228" s="432">
        <v>0</v>
      </c>
      <c r="CY228" s="432">
        <v>0</v>
      </c>
      <c r="CZ228" s="432">
        <v>0</v>
      </c>
      <c r="DA228" s="432">
        <v>0</v>
      </c>
      <c r="DB228" s="432">
        <v>0</v>
      </c>
      <c r="DC228" s="432">
        <v>0</v>
      </c>
      <c r="DD228" s="432">
        <v>0</v>
      </c>
      <c r="DE228" s="432">
        <v>0</v>
      </c>
      <c r="DF228" s="432">
        <v>0</v>
      </c>
      <c r="DG228" s="432">
        <v>0</v>
      </c>
      <c r="DH228" s="12"/>
    </row>
    <row r="229" spans="1:112" ht="12" hidden="1" customHeight="1" outlineLevel="1">
      <c r="A229" s="434"/>
      <c r="T229" s="437" t="s">
        <v>767</v>
      </c>
      <c r="X229" s="417" t="str">
        <f t="shared" si="115"/>
        <v>135 - NV</v>
      </c>
      <c r="AA229" s="260">
        <f t="shared" si="116"/>
        <v>135</v>
      </c>
      <c r="AB229" s="1" t="s">
        <v>235</v>
      </c>
      <c r="AC229" s="432">
        <v>0</v>
      </c>
      <c r="AD229" s="432">
        <v>0</v>
      </c>
      <c r="AE229" s="432">
        <v>0</v>
      </c>
      <c r="AF229" s="432">
        <v>0</v>
      </c>
      <c r="AG229" s="432">
        <v>0</v>
      </c>
      <c r="AH229" s="432">
        <v>0</v>
      </c>
      <c r="AI229" s="432">
        <v>0</v>
      </c>
      <c r="AJ229" s="432">
        <v>0</v>
      </c>
      <c r="AK229" s="432">
        <v>0</v>
      </c>
      <c r="AL229" s="432">
        <v>0</v>
      </c>
      <c r="AM229" s="432">
        <v>0</v>
      </c>
      <c r="AN229" s="432">
        <v>0</v>
      </c>
      <c r="AO229" s="432">
        <v>0</v>
      </c>
      <c r="AP229" s="12"/>
      <c r="AQ229" s="432">
        <v>0</v>
      </c>
      <c r="AR229" s="432">
        <v>0</v>
      </c>
      <c r="AS229" s="432">
        <v>0</v>
      </c>
      <c r="AT229" s="432">
        <v>0</v>
      </c>
      <c r="AU229" s="432">
        <v>0</v>
      </c>
      <c r="AV229" s="432">
        <v>0</v>
      </c>
      <c r="AW229" s="432">
        <v>0</v>
      </c>
      <c r="AX229" s="432">
        <v>0</v>
      </c>
      <c r="AY229" s="432">
        <v>0</v>
      </c>
      <c r="AZ229" s="432">
        <v>0</v>
      </c>
      <c r="BA229" s="432">
        <v>0</v>
      </c>
      <c r="BB229" s="432">
        <v>0</v>
      </c>
      <c r="BC229" s="432">
        <v>0</v>
      </c>
      <c r="BD229" s="12"/>
      <c r="BE229" s="432">
        <v>0</v>
      </c>
      <c r="BF229" s="432">
        <v>0</v>
      </c>
      <c r="BG229" s="432">
        <v>0</v>
      </c>
      <c r="BH229" s="432">
        <v>0</v>
      </c>
      <c r="BI229" s="432">
        <v>0</v>
      </c>
      <c r="BJ229" s="432">
        <v>0</v>
      </c>
      <c r="BK229" s="432">
        <v>0</v>
      </c>
      <c r="BL229" s="432">
        <v>0</v>
      </c>
      <c r="BM229" s="432">
        <v>0</v>
      </c>
      <c r="BN229" s="432">
        <v>0</v>
      </c>
      <c r="BO229" s="432">
        <v>0</v>
      </c>
      <c r="BP229" s="432">
        <v>0</v>
      </c>
      <c r="BQ229" s="432">
        <v>0</v>
      </c>
      <c r="BR229" s="12"/>
      <c r="BS229" s="432">
        <v>0</v>
      </c>
      <c r="BT229" s="432">
        <v>0</v>
      </c>
      <c r="BU229" s="432">
        <v>0</v>
      </c>
      <c r="BV229" s="432">
        <v>0</v>
      </c>
      <c r="BW229" s="432">
        <v>0</v>
      </c>
      <c r="BX229" s="432">
        <v>0</v>
      </c>
      <c r="BY229" s="432">
        <v>0</v>
      </c>
      <c r="BZ229" s="432">
        <v>0</v>
      </c>
      <c r="CA229" s="432">
        <v>0</v>
      </c>
      <c r="CB229" s="432">
        <v>0</v>
      </c>
      <c r="CC229" s="432">
        <v>0</v>
      </c>
      <c r="CD229" s="432">
        <v>0</v>
      </c>
      <c r="CE229" s="432">
        <v>0</v>
      </c>
      <c r="CF229" s="12"/>
      <c r="CG229" s="432">
        <v>0</v>
      </c>
      <c r="CH229" s="432">
        <v>0</v>
      </c>
      <c r="CI229" s="432">
        <v>0</v>
      </c>
      <c r="CJ229" s="432">
        <v>0</v>
      </c>
      <c r="CK229" s="432">
        <v>0</v>
      </c>
      <c r="CL229" s="432">
        <v>0</v>
      </c>
      <c r="CM229" s="432">
        <v>0</v>
      </c>
      <c r="CN229" s="432">
        <v>0</v>
      </c>
      <c r="CO229" s="432">
        <v>0</v>
      </c>
      <c r="CP229" s="432">
        <v>0</v>
      </c>
      <c r="CQ229" s="432">
        <v>0</v>
      </c>
      <c r="CR229" s="432">
        <v>0</v>
      </c>
      <c r="CS229" s="432">
        <v>0</v>
      </c>
      <c r="CT229" s="12"/>
      <c r="CU229" s="432">
        <v>0</v>
      </c>
      <c r="CV229" s="432">
        <v>0</v>
      </c>
      <c r="CW229" s="432">
        <v>0</v>
      </c>
      <c r="CX229" s="432">
        <v>0</v>
      </c>
      <c r="CY229" s="432">
        <v>0</v>
      </c>
      <c r="CZ229" s="432">
        <v>0</v>
      </c>
      <c r="DA229" s="432">
        <v>0</v>
      </c>
      <c r="DB229" s="432">
        <v>0</v>
      </c>
      <c r="DC229" s="432">
        <v>0</v>
      </c>
      <c r="DD229" s="432">
        <v>0</v>
      </c>
      <c r="DE229" s="432">
        <v>0</v>
      </c>
      <c r="DF229" s="432">
        <v>0</v>
      </c>
      <c r="DG229" s="432">
        <v>0</v>
      </c>
      <c r="DH229" s="12"/>
    </row>
    <row r="230" spans="1:112" ht="12" hidden="1" customHeight="1" outlineLevel="1">
      <c r="A230" s="434"/>
      <c r="T230" s="437" t="s">
        <v>768</v>
      </c>
      <c r="X230" s="417" t="str">
        <f t="shared" si="115"/>
        <v>136 - NV</v>
      </c>
      <c r="AA230" s="260">
        <f t="shared" si="116"/>
        <v>136</v>
      </c>
      <c r="AB230" s="1" t="s">
        <v>236</v>
      </c>
      <c r="AC230" s="432">
        <v>0</v>
      </c>
      <c r="AD230" s="432">
        <v>0</v>
      </c>
      <c r="AE230" s="432">
        <v>0</v>
      </c>
      <c r="AF230" s="432">
        <v>0</v>
      </c>
      <c r="AG230" s="432">
        <v>0</v>
      </c>
      <c r="AH230" s="432">
        <v>0</v>
      </c>
      <c r="AI230" s="432">
        <v>0</v>
      </c>
      <c r="AJ230" s="432">
        <v>0</v>
      </c>
      <c r="AK230" s="432">
        <v>0</v>
      </c>
      <c r="AL230" s="432">
        <v>0</v>
      </c>
      <c r="AM230" s="432">
        <v>0</v>
      </c>
      <c r="AN230" s="432">
        <v>0</v>
      </c>
      <c r="AO230" s="432">
        <v>0</v>
      </c>
      <c r="AP230" s="12"/>
      <c r="AQ230" s="432">
        <v>0</v>
      </c>
      <c r="AR230" s="432">
        <v>0</v>
      </c>
      <c r="AS230" s="432">
        <v>0</v>
      </c>
      <c r="AT230" s="432">
        <v>0</v>
      </c>
      <c r="AU230" s="432">
        <v>0</v>
      </c>
      <c r="AV230" s="432">
        <v>0</v>
      </c>
      <c r="AW230" s="432">
        <v>0</v>
      </c>
      <c r="AX230" s="432">
        <v>0</v>
      </c>
      <c r="AY230" s="432">
        <v>0</v>
      </c>
      <c r="AZ230" s="432">
        <v>0</v>
      </c>
      <c r="BA230" s="432">
        <v>0</v>
      </c>
      <c r="BB230" s="432">
        <v>0</v>
      </c>
      <c r="BC230" s="432">
        <v>0</v>
      </c>
      <c r="BD230" s="12"/>
      <c r="BE230" s="432">
        <v>0</v>
      </c>
      <c r="BF230" s="432">
        <v>0</v>
      </c>
      <c r="BG230" s="432">
        <v>0</v>
      </c>
      <c r="BH230" s="432">
        <v>0</v>
      </c>
      <c r="BI230" s="432">
        <v>0</v>
      </c>
      <c r="BJ230" s="432">
        <v>0</v>
      </c>
      <c r="BK230" s="432">
        <v>0</v>
      </c>
      <c r="BL230" s="432">
        <v>0</v>
      </c>
      <c r="BM230" s="432">
        <v>0</v>
      </c>
      <c r="BN230" s="432">
        <v>0</v>
      </c>
      <c r="BO230" s="432">
        <v>0</v>
      </c>
      <c r="BP230" s="432">
        <v>0</v>
      </c>
      <c r="BQ230" s="432">
        <v>0</v>
      </c>
      <c r="BR230" s="12"/>
      <c r="BS230" s="432">
        <v>0</v>
      </c>
      <c r="BT230" s="432">
        <v>0</v>
      </c>
      <c r="BU230" s="432">
        <v>0</v>
      </c>
      <c r="BV230" s="432">
        <v>0</v>
      </c>
      <c r="BW230" s="432">
        <v>0</v>
      </c>
      <c r="BX230" s="432">
        <v>0</v>
      </c>
      <c r="BY230" s="432">
        <v>0</v>
      </c>
      <c r="BZ230" s="432">
        <v>0</v>
      </c>
      <c r="CA230" s="432">
        <v>0</v>
      </c>
      <c r="CB230" s="432">
        <v>0</v>
      </c>
      <c r="CC230" s="432">
        <v>0</v>
      </c>
      <c r="CD230" s="432">
        <v>0</v>
      </c>
      <c r="CE230" s="432">
        <v>0</v>
      </c>
      <c r="CF230" s="12"/>
      <c r="CG230" s="432">
        <v>0</v>
      </c>
      <c r="CH230" s="432">
        <v>0</v>
      </c>
      <c r="CI230" s="432">
        <v>0</v>
      </c>
      <c r="CJ230" s="432">
        <v>0</v>
      </c>
      <c r="CK230" s="432">
        <v>0</v>
      </c>
      <c r="CL230" s="432">
        <v>0</v>
      </c>
      <c r="CM230" s="432">
        <v>0</v>
      </c>
      <c r="CN230" s="432">
        <v>0</v>
      </c>
      <c r="CO230" s="432">
        <v>0</v>
      </c>
      <c r="CP230" s="432">
        <v>0</v>
      </c>
      <c r="CQ230" s="432">
        <v>0</v>
      </c>
      <c r="CR230" s="432">
        <v>0</v>
      </c>
      <c r="CS230" s="432">
        <v>0</v>
      </c>
      <c r="CT230" s="12"/>
      <c r="CU230" s="432">
        <v>0</v>
      </c>
      <c r="CV230" s="432">
        <v>0</v>
      </c>
      <c r="CW230" s="432">
        <v>0</v>
      </c>
      <c r="CX230" s="432">
        <v>0</v>
      </c>
      <c r="CY230" s="432">
        <v>0</v>
      </c>
      <c r="CZ230" s="432">
        <v>0</v>
      </c>
      <c r="DA230" s="432">
        <v>0</v>
      </c>
      <c r="DB230" s="432">
        <v>0</v>
      </c>
      <c r="DC230" s="432">
        <v>0</v>
      </c>
      <c r="DD230" s="432">
        <v>0</v>
      </c>
      <c r="DE230" s="432">
        <v>0</v>
      </c>
      <c r="DF230" s="432">
        <v>0</v>
      </c>
      <c r="DG230" s="432">
        <v>0</v>
      </c>
      <c r="DH230" s="12"/>
    </row>
    <row r="231" spans="1:112" ht="12" hidden="1" customHeight="1" outlineLevel="1">
      <c r="A231" s="434"/>
      <c r="T231" s="437" t="s">
        <v>769</v>
      </c>
      <c r="X231" s="417" t="str">
        <f t="shared" si="115"/>
        <v>137 - NV</v>
      </c>
      <c r="AA231" s="260">
        <f t="shared" si="116"/>
        <v>137</v>
      </c>
      <c r="AB231" s="1" t="s">
        <v>237</v>
      </c>
      <c r="AC231" s="432">
        <v>0</v>
      </c>
      <c r="AD231" s="432">
        <v>0</v>
      </c>
      <c r="AE231" s="432">
        <v>0</v>
      </c>
      <c r="AF231" s="432">
        <v>0</v>
      </c>
      <c r="AG231" s="432">
        <v>0</v>
      </c>
      <c r="AH231" s="432">
        <v>0</v>
      </c>
      <c r="AI231" s="432">
        <v>0</v>
      </c>
      <c r="AJ231" s="432">
        <v>0</v>
      </c>
      <c r="AK231" s="432">
        <v>0</v>
      </c>
      <c r="AL231" s="432">
        <v>0</v>
      </c>
      <c r="AM231" s="432">
        <v>0</v>
      </c>
      <c r="AN231" s="432">
        <v>0</v>
      </c>
      <c r="AO231" s="432">
        <v>0</v>
      </c>
      <c r="AP231" s="12"/>
      <c r="AQ231" s="432">
        <v>0</v>
      </c>
      <c r="AR231" s="432">
        <v>0</v>
      </c>
      <c r="AS231" s="432">
        <v>0</v>
      </c>
      <c r="AT231" s="432">
        <v>0</v>
      </c>
      <c r="AU231" s="432">
        <v>0</v>
      </c>
      <c r="AV231" s="432">
        <v>0</v>
      </c>
      <c r="AW231" s="432">
        <v>0</v>
      </c>
      <c r="AX231" s="432">
        <v>0</v>
      </c>
      <c r="AY231" s="432">
        <v>0</v>
      </c>
      <c r="AZ231" s="432">
        <v>0</v>
      </c>
      <c r="BA231" s="432">
        <v>0</v>
      </c>
      <c r="BB231" s="432">
        <v>0</v>
      </c>
      <c r="BC231" s="432">
        <v>0</v>
      </c>
      <c r="BD231" s="12"/>
      <c r="BE231" s="432">
        <v>0</v>
      </c>
      <c r="BF231" s="432">
        <v>0</v>
      </c>
      <c r="BG231" s="432">
        <v>0</v>
      </c>
      <c r="BH231" s="432">
        <v>0</v>
      </c>
      <c r="BI231" s="432">
        <v>0</v>
      </c>
      <c r="BJ231" s="432">
        <v>0</v>
      </c>
      <c r="BK231" s="432">
        <v>0</v>
      </c>
      <c r="BL231" s="432">
        <v>0</v>
      </c>
      <c r="BM231" s="432">
        <v>0</v>
      </c>
      <c r="BN231" s="432">
        <v>0</v>
      </c>
      <c r="BO231" s="432">
        <v>0</v>
      </c>
      <c r="BP231" s="432">
        <v>0</v>
      </c>
      <c r="BQ231" s="432">
        <v>0</v>
      </c>
      <c r="BR231" s="12"/>
      <c r="BS231" s="432">
        <v>0</v>
      </c>
      <c r="BT231" s="432">
        <v>0</v>
      </c>
      <c r="BU231" s="432">
        <v>0</v>
      </c>
      <c r="BV231" s="432">
        <v>0</v>
      </c>
      <c r="BW231" s="432">
        <v>0</v>
      </c>
      <c r="BX231" s="432">
        <v>0</v>
      </c>
      <c r="BY231" s="432">
        <v>0</v>
      </c>
      <c r="BZ231" s="432">
        <v>0</v>
      </c>
      <c r="CA231" s="432">
        <v>0</v>
      </c>
      <c r="CB231" s="432">
        <v>0</v>
      </c>
      <c r="CC231" s="432">
        <v>0</v>
      </c>
      <c r="CD231" s="432">
        <v>0</v>
      </c>
      <c r="CE231" s="432">
        <v>0</v>
      </c>
      <c r="CF231" s="12"/>
      <c r="CG231" s="432">
        <v>0</v>
      </c>
      <c r="CH231" s="432">
        <v>0</v>
      </c>
      <c r="CI231" s="432">
        <v>0</v>
      </c>
      <c r="CJ231" s="432">
        <v>0</v>
      </c>
      <c r="CK231" s="432">
        <v>0</v>
      </c>
      <c r="CL231" s="432">
        <v>0</v>
      </c>
      <c r="CM231" s="432">
        <v>0</v>
      </c>
      <c r="CN231" s="432">
        <v>0</v>
      </c>
      <c r="CO231" s="432">
        <v>0</v>
      </c>
      <c r="CP231" s="432">
        <v>0</v>
      </c>
      <c r="CQ231" s="432">
        <v>0</v>
      </c>
      <c r="CR231" s="432">
        <v>0</v>
      </c>
      <c r="CS231" s="432">
        <v>0</v>
      </c>
      <c r="CT231" s="12"/>
      <c r="CU231" s="432">
        <v>0</v>
      </c>
      <c r="CV231" s="432">
        <v>0</v>
      </c>
      <c r="CW231" s="432">
        <v>0</v>
      </c>
      <c r="CX231" s="432">
        <v>0</v>
      </c>
      <c r="CY231" s="432">
        <v>0</v>
      </c>
      <c r="CZ231" s="432">
        <v>0</v>
      </c>
      <c r="DA231" s="432">
        <v>0</v>
      </c>
      <c r="DB231" s="432">
        <v>0</v>
      </c>
      <c r="DC231" s="432">
        <v>0</v>
      </c>
      <c r="DD231" s="432">
        <v>0</v>
      </c>
      <c r="DE231" s="432">
        <v>0</v>
      </c>
      <c r="DF231" s="432">
        <v>0</v>
      </c>
      <c r="DG231" s="432">
        <v>0</v>
      </c>
      <c r="DH231" s="12"/>
    </row>
    <row r="232" spans="1:112" ht="12" hidden="1" customHeight="1" outlineLevel="1">
      <c r="A232" s="434"/>
      <c r="T232" s="437" t="s">
        <v>770</v>
      </c>
      <c r="X232" s="417" t="str">
        <f t="shared" si="115"/>
        <v>140 - NV</v>
      </c>
      <c r="AA232" s="260">
        <f t="shared" si="116"/>
        <v>140</v>
      </c>
      <c r="AB232" s="1" t="s">
        <v>238</v>
      </c>
      <c r="AC232" s="432">
        <v>0</v>
      </c>
      <c r="AD232" s="432">
        <v>0</v>
      </c>
      <c r="AE232" s="432">
        <v>0</v>
      </c>
      <c r="AF232" s="432">
        <v>0</v>
      </c>
      <c r="AG232" s="432">
        <v>0</v>
      </c>
      <c r="AH232" s="432">
        <v>0</v>
      </c>
      <c r="AI232" s="432">
        <v>0</v>
      </c>
      <c r="AJ232" s="432">
        <v>0</v>
      </c>
      <c r="AK232" s="432">
        <v>0</v>
      </c>
      <c r="AL232" s="432">
        <v>0</v>
      </c>
      <c r="AM232" s="432">
        <v>0</v>
      </c>
      <c r="AN232" s="432">
        <v>0</v>
      </c>
      <c r="AO232" s="432">
        <v>0</v>
      </c>
      <c r="AP232" s="12"/>
      <c r="AQ232" s="432">
        <v>0</v>
      </c>
      <c r="AR232" s="432">
        <v>0</v>
      </c>
      <c r="AS232" s="432">
        <v>0</v>
      </c>
      <c r="AT232" s="432">
        <v>0</v>
      </c>
      <c r="AU232" s="432">
        <v>0</v>
      </c>
      <c r="AV232" s="432">
        <v>0</v>
      </c>
      <c r="AW232" s="432">
        <v>0</v>
      </c>
      <c r="AX232" s="432">
        <v>0</v>
      </c>
      <c r="AY232" s="432">
        <v>0</v>
      </c>
      <c r="AZ232" s="432">
        <v>0</v>
      </c>
      <c r="BA232" s="432">
        <v>0</v>
      </c>
      <c r="BB232" s="432">
        <v>0</v>
      </c>
      <c r="BC232" s="432">
        <v>0</v>
      </c>
      <c r="BD232" s="12"/>
      <c r="BE232" s="432">
        <v>0</v>
      </c>
      <c r="BF232" s="432">
        <v>0</v>
      </c>
      <c r="BG232" s="432">
        <v>0</v>
      </c>
      <c r="BH232" s="432">
        <v>0</v>
      </c>
      <c r="BI232" s="432">
        <v>0</v>
      </c>
      <c r="BJ232" s="432">
        <v>0</v>
      </c>
      <c r="BK232" s="432">
        <v>0</v>
      </c>
      <c r="BL232" s="432">
        <v>0</v>
      </c>
      <c r="BM232" s="432">
        <v>0</v>
      </c>
      <c r="BN232" s="432">
        <v>0</v>
      </c>
      <c r="BO232" s="432">
        <v>0</v>
      </c>
      <c r="BP232" s="432">
        <v>0</v>
      </c>
      <c r="BQ232" s="432">
        <v>0</v>
      </c>
      <c r="BR232" s="12"/>
      <c r="BS232" s="432">
        <v>0</v>
      </c>
      <c r="BT232" s="432">
        <v>0</v>
      </c>
      <c r="BU232" s="432">
        <v>0</v>
      </c>
      <c r="BV232" s="432">
        <v>0</v>
      </c>
      <c r="BW232" s="432">
        <v>0</v>
      </c>
      <c r="BX232" s="432">
        <v>0</v>
      </c>
      <c r="BY232" s="432">
        <v>0</v>
      </c>
      <c r="BZ232" s="432">
        <v>0</v>
      </c>
      <c r="CA232" s="432">
        <v>0</v>
      </c>
      <c r="CB232" s="432">
        <v>0</v>
      </c>
      <c r="CC232" s="432">
        <v>0</v>
      </c>
      <c r="CD232" s="432">
        <v>0</v>
      </c>
      <c r="CE232" s="432">
        <v>0</v>
      </c>
      <c r="CF232" s="12"/>
      <c r="CG232" s="432">
        <v>0</v>
      </c>
      <c r="CH232" s="432">
        <v>0</v>
      </c>
      <c r="CI232" s="432">
        <v>0</v>
      </c>
      <c r="CJ232" s="432">
        <v>0</v>
      </c>
      <c r="CK232" s="432">
        <v>0</v>
      </c>
      <c r="CL232" s="432">
        <v>0</v>
      </c>
      <c r="CM232" s="432">
        <v>0</v>
      </c>
      <c r="CN232" s="432">
        <v>0</v>
      </c>
      <c r="CO232" s="432">
        <v>0</v>
      </c>
      <c r="CP232" s="432">
        <v>0</v>
      </c>
      <c r="CQ232" s="432">
        <v>0</v>
      </c>
      <c r="CR232" s="432">
        <v>0</v>
      </c>
      <c r="CS232" s="432">
        <v>0</v>
      </c>
      <c r="CT232" s="12"/>
      <c r="CU232" s="432">
        <v>0</v>
      </c>
      <c r="CV232" s="432">
        <v>0</v>
      </c>
      <c r="CW232" s="432">
        <v>0</v>
      </c>
      <c r="CX232" s="432">
        <v>0</v>
      </c>
      <c r="CY232" s="432">
        <v>0</v>
      </c>
      <c r="CZ232" s="432">
        <v>0</v>
      </c>
      <c r="DA232" s="432">
        <v>0</v>
      </c>
      <c r="DB232" s="432">
        <v>0</v>
      </c>
      <c r="DC232" s="432">
        <v>0</v>
      </c>
      <c r="DD232" s="432">
        <v>0</v>
      </c>
      <c r="DE232" s="432">
        <v>0</v>
      </c>
      <c r="DF232" s="432">
        <v>0</v>
      </c>
      <c r="DG232" s="432">
        <v>0</v>
      </c>
      <c r="DH232" s="12"/>
    </row>
    <row r="233" spans="1:112" ht="12" hidden="1" customHeight="1" outlineLevel="1">
      <c r="A233" s="434"/>
      <c r="T233" s="437" t="s">
        <v>771</v>
      </c>
      <c r="X233" s="417" t="str">
        <f t="shared" si="115"/>
        <v>141 - NV</v>
      </c>
      <c r="AA233" s="260">
        <f t="shared" si="116"/>
        <v>141</v>
      </c>
      <c r="AB233" s="1" t="s">
        <v>239</v>
      </c>
      <c r="AC233" s="432">
        <v>0</v>
      </c>
      <c r="AD233" s="432">
        <v>0</v>
      </c>
      <c r="AE233" s="432">
        <v>0</v>
      </c>
      <c r="AF233" s="432">
        <v>0</v>
      </c>
      <c r="AG233" s="432">
        <v>0</v>
      </c>
      <c r="AH233" s="432">
        <v>0</v>
      </c>
      <c r="AI233" s="432">
        <v>0</v>
      </c>
      <c r="AJ233" s="432">
        <v>0</v>
      </c>
      <c r="AK233" s="432">
        <v>0</v>
      </c>
      <c r="AL233" s="432">
        <v>0</v>
      </c>
      <c r="AM233" s="432">
        <v>0</v>
      </c>
      <c r="AN233" s="432">
        <v>0</v>
      </c>
      <c r="AO233" s="432">
        <v>0</v>
      </c>
      <c r="AP233" s="12"/>
      <c r="AQ233" s="432">
        <v>0</v>
      </c>
      <c r="AR233" s="432">
        <v>0</v>
      </c>
      <c r="AS233" s="432">
        <v>0</v>
      </c>
      <c r="AT233" s="432">
        <v>0</v>
      </c>
      <c r="AU233" s="432">
        <v>0</v>
      </c>
      <c r="AV233" s="432">
        <v>0</v>
      </c>
      <c r="AW233" s="432">
        <v>0</v>
      </c>
      <c r="AX233" s="432">
        <v>0</v>
      </c>
      <c r="AY233" s="432">
        <v>0</v>
      </c>
      <c r="AZ233" s="432">
        <v>0</v>
      </c>
      <c r="BA233" s="432">
        <v>0</v>
      </c>
      <c r="BB233" s="432">
        <v>0</v>
      </c>
      <c r="BC233" s="432">
        <v>0</v>
      </c>
      <c r="BD233" s="12"/>
      <c r="BE233" s="432">
        <v>0</v>
      </c>
      <c r="BF233" s="432">
        <v>0</v>
      </c>
      <c r="BG233" s="432">
        <v>0</v>
      </c>
      <c r="BH233" s="432">
        <v>0</v>
      </c>
      <c r="BI233" s="432">
        <v>0</v>
      </c>
      <c r="BJ233" s="432">
        <v>0</v>
      </c>
      <c r="BK233" s="432">
        <v>0</v>
      </c>
      <c r="BL233" s="432">
        <v>0</v>
      </c>
      <c r="BM233" s="432">
        <v>0</v>
      </c>
      <c r="BN233" s="432">
        <v>0</v>
      </c>
      <c r="BO233" s="432">
        <v>0</v>
      </c>
      <c r="BP233" s="432">
        <v>0</v>
      </c>
      <c r="BQ233" s="432">
        <v>0</v>
      </c>
      <c r="BR233" s="12"/>
      <c r="BS233" s="432">
        <v>0</v>
      </c>
      <c r="BT233" s="432">
        <v>0</v>
      </c>
      <c r="BU233" s="432">
        <v>0</v>
      </c>
      <c r="BV233" s="432">
        <v>0</v>
      </c>
      <c r="BW233" s="432">
        <v>0</v>
      </c>
      <c r="BX233" s="432">
        <v>0</v>
      </c>
      <c r="BY233" s="432">
        <v>0</v>
      </c>
      <c r="BZ233" s="432">
        <v>0</v>
      </c>
      <c r="CA233" s="432">
        <v>0</v>
      </c>
      <c r="CB233" s="432">
        <v>0</v>
      </c>
      <c r="CC233" s="432">
        <v>0</v>
      </c>
      <c r="CD233" s="432">
        <v>0</v>
      </c>
      <c r="CE233" s="432">
        <v>0</v>
      </c>
      <c r="CF233" s="12"/>
      <c r="CG233" s="432">
        <v>0</v>
      </c>
      <c r="CH233" s="432">
        <v>0</v>
      </c>
      <c r="CI233" s="432">
        <v>0</v>
      </c>
      <c r="CJ233" s="432">
        <v>0</v>
      </c>
      <c r="CK233" s="432">
        <v>0</v>
      </c>
      <c r="CL233" s="432">
        <v>0</v>
      </c>
      <c r="CM233" s="432">
        <v>0</v>
      </c>
      <c r="CN233" s="432">
        <v>0</v>
      </c>
      <c r="CO233" s="432">
        <v>0</v>
      </c>
      <c r="CP233" s="432">
        <v>0</v>
      </c>
      <c r="CQ233" s="432">
        <v>0</v>
      </c>
      <c r="CR233" s="432">
        <v>0</v>
      </c>
      <c r="CS233" s="432">
        <v>0</v>
      </c>
      <c r="CT233" s="12"/>
      <c r="CU233" s="432">
        <v>0</v>
      </c>
      <c r="CV233" s="432">
        <v>0</v>
      </c>
      <c r="CW233" s="432">
        <v>0</v>
      </c>
      <c r="CX233" s="432">
        <v>0</v>
      </c>
      <c r="CY233" s="432">
        <v>0</v>
      </c>
      <c r="CZ233" s="432">
        <v>0</v>
      </c>
      <c r="DA233" s="432">
        <v>0</v>
      </c>
      <c r="DB233" s="432">
        <v>0</v>
      </c>
      <c r="DC233" s="432">
        <v>0</v>
      </c>
      <c r="DD233" s="432">
        <v>0</v>
      </c>
      <c r="DE233" s="432">
        <v>0</v>
      </c>
      <c r="DF233" s="432">
        <v>0</v>
      </c>
      <c r="DG233" s="432">
        <v>0</v>
      </c>
      <c r="DH233" s="12"/>
    </row>
    <row r="234" spans="1:112" ht="12" hidden="1" customHeight="1" outlineLevel="1">
      <c r="A234" s="434"/>
      <c r="T234" s="437" t="s">
        <v>772</v>
      </c>
      <c r="X234" s="417" t="str">
        <f t="shared" si="115"/>
        <v>142 - NV</v>
      </c>
      <c r="AA234" s="260">
        <f t="shared" si="116"/>
        <v>142</v>
      </c>
      <c r="AB234" s="1" t="s">
        <v>240</v>
      </c>
      <c r="AC234" s="432">
        <v>0</v>
      </c>
      <c r="AD234" s="432">
        <v>0</v>
      </c>
      <c r="AE234" s="432">
        <v>0</v>
      </c>
      <c r="AF234" s="432">
        <v>0</v>
      </c>
      <c r="AG234" s="432">
        <v>0</v>
      </c>
      <c r="AH234" s="432">
        <v>0</v>
      </c>
      <c r="AI234" s="432">
        <v>0</v>
      </c>
      <c r="AJ234" s="432">
        <v>0</v>
      </c>
      <c r="AK234" s="432">
        <v>0</v>
      </c>
      <c r="AL234" s="432">
        <v>0</v>
      </c>
      <c r="AM234" s="432">
        <v>0</v>
      </c>
      <c r="AN234" s="432">
        <v>0</v>
      </c>
      <c r="AO234" s="432">
        <v>0</v>
      </c>
      <c r="AP234" s="12"/>
      <c r="AQ234" s="432">
        <v>0</v>
      </c>
      <c r="AR234" s="432">
        <v>0</v>
      </c>
      <c r="AS234" s="432">
        <v>0</v>
      </c>
      <c r="AT234" s="432">
        <v>0</v>
      </c>
      <c r="AU234" s="432">
        <v>0</v>
      </c>
      <c r="AV234" s="432">
        <v>0</v>
      </c>
      <c r="AW234" s="432">
        <v>0</v>
      </c>
      <c r="AX234" s="432">
        <v>0</v>
      </c>
      <c r="AY234" s="432">
        <v>0</v>
      </c>
      <c r="AZ234" s="432">
        <v>0</v>
      </c>
      <c r="BA234" s="432">
        <v>0</v>
      </c>
      <c r="BB234" s="432">
        <v>0</v>
      </c>
      <c r="BC234" s="432">
        <v>0</v>
      </c>
      <c r="BD234" s="12"/>
      <c r="BE234" s="432">
        <v>0</v>
      </c>
      <c r="BF234" s="432">
        <v>0</v>
      </c>
      <c r="BG234" s="432">
        <v>0</v>
      </c>
      <c r="BH234" s="432">
        <v>0</v>
      </c>
      <c r="BI234" s="432">
        <v>0</v>
      </c>
      <c r="BJ234" s="432">
        <v>0</v>
      </c>
      <c r="BK234" s="432">
        <v>0</v>
      </c>
      <c r="BL234" s="432">
        <v>0</v>
      </c>
      <c r="BM234" s="432">
        <v>0</v>
      </c>
      <c r="BN234" s="432">
        <v>0</v>
      </c>
      <c r="BO234" s="432">
        <v>0</v>
      </c>
      <c r="BP234" s="432">
        <v>0</v>
      </c>
      <c r="BQ234" s="432">
        <v>0</v>
      </c>
      <c r="BR234" s="12"/>
      <c r="BS234" s="432">
        <v>0</v>
      </c>
      <c r="BT234" s="432">
        <v>0</v>
      </c>
      <c r="BU234" s="432">
        <v>0</v>
      </c>
      <c r="BV234" s="432">
        <v>0</v>
      </c>
      <c r="BW234" s="432">
        <v>0</v>
      </c>
      <c r="BX234" s="432">
        <v>0</v>
      </c>
      <c r="BY234" s="432">
        <v>0</v>
      </c>
      <c r="BZ234" s="432">
        <v>0</v>
      </c>
      <c r="CA234" s="432">
        <v>0</v>
      </c>
      <c r="CB234" s="432">
        <v>0</v>
      </c>
      <c r="CC234" s="432">
        <v>0</v>
      </c>
      <c r="CD234" s="432">
        <v>0</v>
      </c>
      <c r="CE234" s="432">
        <v>0</v>
      </c>
      <c r="CF234" s="12"/>
      <c r="CG234" s="432">
        <v>0</v>
      </c>
      <c r="CH234" s="432">
        <v>0</v>
      </c>
      <c r="CI234" s="432">
        <v>0</v>
      </c>
      <c r="CJ234" s="432">
        <v>0</v>
      </c>
      <c r="CK234" s="432">
        <v>0</v>
      </c>
      <c r="CL234" s="432">
        <v>0</v>
      </c>
      <c r="CM234" s="432">
        <v>0</v>
      </c>
      <c r="CN234" s="432">
        <v>0</v>
      </c>
      <c r="CO234" s="432">
        <v>0</v>
      </c>
      <c r="CP234" s="432">
        <v>0</v>
      </c>
      <c r="CQ234" s="432">
        <v>0</v>
      </c>
      <c r="CR234" s="432">
        <v>0</v>
      </c>
      <c r="CS234" s="432">
        <v>0</v>
      </c>
      <c r="CT234" s="12"/>
      <c r="CU234" s="432">
        <v>0</v>
      </c>
      <c r="CV234" s="432">
        <v>0</v>
      </c>
      <c r="CW234" s="432">
        <v>0</v>
      </c>
      <c r="CX234" s="432">
        <v>0</v>
      </c>
      <c r="CY234" s="432">
        <v>0</v>
      </c>
      <c r="CZ234" s="432">
        <v>0</v>
      </c>
      <c r="DA234" s="432">
        <v>0</v>
      </c>
      <c r="DB234" s="432">
        <v>0</v>
      </c>
      <c r="DC234" s="432">
        <v>0</v>
      </c>
      <c r="DD234" s="432">
        <v>0</v>
      </c>
      <c r="DE234" s="432">
        <v>0</v>
      </c>
      <c r="DF234" s="432">
        <v>0</v>
      </c>
      <c r="DG234" s="432">
        <v>0</v>
      </c>
      <c r="DH234" s="12"/>
    </row>
    <row r="235" spans="1:112" ht="12" hidden="1" customHeight="1" outlineLevel="1">
      <c r="A235" s="434"/>
      <c r="T235" s="437" t="s">
        <v>773</v>
      </c>
      <c r="X235" s="417" t="str">
        <f t="shared" si="115"/>
        <v>143 - NV</v>
      </c>
      <c r="AA235" s="260">
        <f t="shared" si="116"/>
        <v>143</v>
      </c>
      <c r="AB235" s="1" t="s">
        <v>241</v>
      </c>
      <c r="AC235" s="432">
        <v>0</v>
      </c>
      <c r="AD235" s="432">
        <v>0</v>
      </c>
      <c r="AE235" s="432">
        <v>0</v>
      </c>
      <c r="AF235" s="432">
        <v>0</v>
      </c>
      <c r="AG235" s="432">
        <v>0</v>
      </c>
      <c r="AH235" s="432">
        <v>0</v>
      </c>
      <c r="AI235" s="432">
        <v>0</v>
      </c>
      <c r="AJ235" s="432">
        <v>0</v>
      </c>
      <c r="AK235" s="432">
        <v>0</v>
      </c>
      <c r="AL235" s="432">
        <v>0</v>
      </c>
      <c r="AM235" s="432">
        <v>0</v>
      </c>
      <c r="AN235" s="432">
        <v>0</v>
      </c>
      <c r="AO235" s="432">
        <v>0</v>
      </c>
      <c r="AP235" s="12"/>
      <c r="AQ235" s="432">
        <v>0</v>
      </c>
      <c r="AR235" s="432">
        <v>0</v>
      </c>
      <c r="AS235" s="432">
        <v>0</v>
      </c>
      <c r="AT235" s="432">
        <v>0</v>
      </c>
      <c r="AU235" s="432">
        <v>0</v>
      </c>
      <c r="AV235" s="432">
        <v>0</v>
      </c>
      <c r="AW235" s="432">
        <v>0</v>
      </c>
      <c r="AX235" s="432">
        <v>0</v>
      </c>
      <c r="AY235" s="432">
        <v>0</v>
      </c>
      <c r="AZ235" s="432">
        <v>0</v>
      </c>
      <c r="BA235" s="432">
        <v>0</v>
      </c>
      <c r="BB235" s="432">
        <v>0</v>
      </c>
      <c r="BC235" s="432">
        <v>0</v>
      </c>
      <c r="BD235" s="12"/>
      <c r="BE235" s="432">
        <v>0</v>
      </c>
      <c r="BF235" s="432">
        <v>0</v>
      </c>
      <c r="BG235" s="432">
        <v>0</v>
      </c>
      <c r="BH235" s="432">
        <v>0</v>
      </c>
      <c r="BI235" s="432">
        <v>0</v>
      </c>
      <c r="BJ235" s="432">
        <v>0</v>
      </c>
      <c r="BK235" s="432">
        <v>0</v>
      </c>
      <c r="BL235" s="432">
        <v>0</v>
      </c>
      <c r="BM235" s="432">
        <v>0</v>
      </c>
      <c r="BN235" s="432">
        <v>0</v>
      </c>
      <c r="BO235" s="432">
        <v>0</v>
      </c>
      <c r="BP235" s="432">
        <v>0</v>
      </c>
      <c r="BQ235" s="432">
        <v>0</v>
      </c>
      <c r="BR235" s="12"/>
      <c r="BS235" s="432">
        <v>0</v>
      </c>
      <c r="BT235" s="432">
        <v>0</v>
      </c>
      <c r="BU235" s="432">
        <v>0</v>
      </c>
      <c r="BV235" s="432">
        <v>0</v>
      </c>
      <c r="BW235" s="432">
        <v>0</v>
      </c>
      <c r="BX235" s="432">
        <v>0</v>
      </c>
      <c r="BY235" s="432">
        <v>0</v>
      </c>
      <c r="BZ235" s="432">
        <v>0</v>
      </c>
      <c r="CA235" s="432">
        <v>0</v>
      </c>
      <c r="CB235" s="432">
        <v>0</v>
      </c>
      <c r="CC235" s="432">
        <v>0</v>
      </c>
      <c r="CD235" s="432">
        <v>0</v>
      </c>
      <c r="CE235" s="432">
        <v>0</v>
      </c>
      <c r="CF235" s="12"/>
      <c r="CG235" s="432">
        <v>0</v>
      </c>
      <c r="CH235" s="432">
        <v>0</v>
      </c>
      <c r="CI235" s="432">
        <v>0</v>
      </c>
      <c r="CJ235" s="432">
        <v>0</v>
      </c>
      <c r="CK235" s="432">
        <v>0</v>
      </c>
      <c r="CL235" s="432">
        <v>0</v>
      </c>
      <c r="CM235" s="432">
        <v>0</v>
      </c>
      <c r="CN235" s="432">
        <v>0</v>
      </c>
      <c r="CO235" s="432">
        <v>0</v>
      </c>
      <c r="CP235" s="432">
        <v>0</v>
      </c>
      <c r="CQ235" s="432">
        <v>0</v>
      </c>
      <c r="CR235" s="432">
        <v>0</v>
      </c>
      <c r="CS235" s="432">
        <v>0</v>
      </c>
      <c r="CT235" s="12"/>
      <c r="CU235" s="432">
        <v>0</v>
      </c>
      <c r="CV235" s="432">
        <v>0</v>
      </c>
      <c r="CW235" s="432">
        <v>0</v>
      </c>
      <c r="CX235" s="432">
        <v>0</v>
      </c>
      <c r="CY235" s="432">
        <v>0</v>
      </c>
      <c r="CZ235" s="432">
        <v>0</v>
      </c>
      <c r="DA235" s="432">
        <v>0</v>
      </c>
      <c r="DB235" s="432">
        <v>0</v>
      </c>
      <c r="DC235" s="432">
        <v>0</v>
      </c>
      <c r="DD235" s="432">
        <v>0</v>
      </c>
      <c r="DE235" s="432">
        <v>0</v>
      </c>
      <c r="DF235" s="432">
        <v>0</v>
      </c>
      <c r="DG235" s="432">
        <v>0</v>
      </c>
      <c r="DH235" s="12"/>
    </row>
    <row r="236" spans="1:112" ht="12" hidden="1" customHeight="1" outlineLevel="1">
      <c r="A236" s="434"/>
      <c r="T236" s="437" t="s">
        <v>774</v>
      </c>
      <c r="X236" s="417" t="str">
        <f t="shared" si="115"/>
        <v>144 - NV</v>
      </c>
      <c r="AA236" s="260">
        <f t="shared" si="116"/>
        <v>144</v>
      </c>
      <c r="AB236" s="1" t="s">
        <v>242</v>
      </c>
      <c r="AC236" s="432">
        <v>0</v>
      </c>
      <c r="AD236" s="432">
        <v>0</v>
      </c>
      <c r="AE236" s="432">
        <v>0</v>
      </c>
      <c r="AF236" s="432">
        <v>0</v>
      </c>
      <c r="AG236" s="432">
        <v>0</v>
      </c>
      <c r="AH236" s="432">
        <v>0</v>
      </c>
      <c r="AI236" s="432">
        <v>0</v>
      </c>
      <c r="AJ236" s="432">
        <v>0</v>
      </c>
      <c r="AK236" s="432">
        <v>0</v>
      </c>
      <c r="AL236" s="432">
        <v>0</v>
      </c>
      <c r="AM236" s="432">
        <v>0</v>
      </c>
      <c r="AN236" s="432">
        <v>0</v>
      </c>
      <c r="AO236" s="432">
        <v>0</v>
      </c>
      <c r="AP236" s="12"/>
      <c r="AQ236" s="432">
        <v>0</v>
      </c>
      <c r="AR236" s="432">
        <v>0</v>
      </c>
      <c r="AS236" s="432">
        <v>0</v>
      </c>
      <c r="AT236" s="432">
        <v>0</v>
      </c>
      <c r="AU236" s="432">
        <v>0</v>
      </c>
      <c r="AV236" s="432">
        <v>0</v>
      </c>
      <c r="AW236" s="432">
        <v>0</v>
      </c>
      <c r="AX236" s="432">
        <v>0</v>
      </c>
      <c r="AY236" s="432">
        <v>0</v>
      </c>
      <c r="AZ236" s="432">
        <v>0</v>
      </c>
      <c r="BA236" s="432">
        <v>0</v>
      </c>
      <c r="BB236" s="432">
        <v>0</v>
      </c>
      <c r="BC236" s="432">
        <v>0</v>
      </c>
      <c r="BD236" s="12"/>
      <c r="BE236" s="432">
        <v>0</v>
      </c>
      <c r="BF236" s="432">
        <v>0</v>
      </c>
      <c r="BG236" s="432">
        <v>0</v>
      </c>
      <c r="BH236" s="432">
        <v>0</v>
      </c>
      <c r="BI236" s="432">
        <v>0</v>
      </c>
      <c r="BJ236" s="432">
        <v>0</v>
      </c>
      <c r="BK236" s="432">
        <v>0</v>
      </c>
      <c r="BL236" s="432">
        <v>0</v>
      </c>
      <c r="BM236" s="432">
        <v>0</v>
      </c>
      <c r="BN236" s="432">
        <v>0</v>
      </c>
      <c r="BO236" s="432">
        <v>0</v>
      </c>
      <c r="BP236" s="432">
        <v>0</v>
      </c>
      <c r="BQ236" s="432">
        <v>0</v>
      </c>
      <c r="BR236" s="12"/>
      <c r="BS236" s="432">
        <v>0</v>
      </c>
      <c r="BT236" s="432">
        <v>0</v>
      </c>
      <c r="BU236" s="432">
        <v>0</v>
      </c>
      <c r="BV236" s="432">
        <v>0</v>
      </c>
      <c r="BW236" s="432">
        <v>0</v>
      </c>
      <c r="BX236" s="432">
        <v>0</v>
      </c>
      <c r="BY236" s="432">
        <v>0</v>
      </c>
      <c r="BZ236" s="432">
        <v>0</v>
      </c>
      <c r="CA236" s="432">
        <v>0</v>
      </c>
      <c r="CB236" s="432">
        <v>0</v>
      </c>
      <c r="CC236" s="432">
        <v>0</v>
      </c>
      <c r="CD236" s="432">
        <v>0</v>
      </c>
      <c r="CE236" s="432">
        <v>0</v>
      </c>
      <c r="CF236" s="12"/>
      <c r="CG236" s="432">
        <v>0</v>
      </c>
      <c r="CH236" s="432">
        <v>0</v>
      </c>
      <c r="CI236" s="432">
        <v>0</v>
      </c>
      <c r="CJ236" s="432">
        <v>0</v>
      </c>
      <c r="CK236" s="432">
        <v>0</v>
      </c>
      <c r="CL236" s="432">
        <v>0</v>
      </c>
      <c r="CM236" s="432">
        <v>0</v>
      </c>
      <c r="CN236" s="432">
        <v>0</v>
      </c>
      <c r="CO236" s="432">
        <v>0</v>
      </c>
      <c r="CP236" s="432">
        <v>0</v>
      </c>
      <c r="CQ236" s="432">
        <v>0</v>
      </c>
      <c r="CR236" s="432">
        <v>0</v>
      </c>
      <c r="CS236" s="432">
        <v>0</v>
      </c>
      <c r="CT236" s="12"/>
      <c r="CU236" s="432">
        <v>0</v>
      </c>
      <c r="CV236" s="432">
        <v>0</v>
      </c>
      <c r="CW236" s="432">
        <v>0</v>
      </c>
      <c r="CX236" s="432">
        <v>0</v>
      </c>
      <c r="CY236" s="432">
        <v>0</v>
      </c>
      <c r="CZ236" s="432">
        <v>0</v>
      </c>
      <c r="DA236" s="432">
        <v>0</v>
      </c>
      <c r="DB236" s="432">
        <v>0</v>
      </c>
      <c r="DC236" s="432">
        <v>0</v>
      </c>
      <c r="DD236" s="432">
        <v>0</v>
      </c>
      <c r="DE236" s="432">
        <v>0</v>
      </c>
      <c r="DF236" s="432">
        <v>0</v>
      </c>
      <c r="DG236" s="432">
        <v>0</v>
      </c>
      <c r="DH236" s="12"/>
    </row>
    <row r="237" spans="1:112" ht="12" hidden="1" customHeight="1" outlineLevel="1">
      <c r="A237" s="434"/>
      <c r="T237" s="437" t="s">
        <v>775</v>
      </c>
      <c r="X237" s="417" t="str">
        <f t="shared" si="115"/>
        <v>145 - NV</v>
      </c>
      <c r="AA237" s="260">
        <f t="shared" si="116"/>
        <v>145</v>
      </c>
      <c r="AB237" s="1" t="s">
        <v>243</v>
      </c>
      <c r="AC237" s="432">
        <v>0</v>
      </c>
      <c r="AD237" s="432">
        <v>0</v>
      </c>
      <c r="AE237" s="432">
        <v>0</v>
      </c>
      <c r="AF237" s="432">
        <v>0</v>
      </c>
      <c r="AG237" s="432">
        <v>0</v>
      </c>
      <c r="AH237" s="432">
        <v>0</v>
      </c>
      <c r="AI237" s="432">
        <v>0</v>
      </c>
      <c r="AJ237" s="432">
        <v>0</v>
      </c>
      <c r="AK237" s="432">
        <v>0</v>
      </c>
      <c r="AL237" s="432">
        <v>0</v>
      </c>
      <c r="AM237" s="432">
        <v>0</v>
      </c>
      <c r="AN237" s="432">
        <v>0</v>
      </c>
      <c r="AO237" s="432">
        <v>0</v>
      </c>
      <c r="AP237" s="12"/>
      <c r="AQ237" s="432">
        <v>0</v>
      </c>
      <c r="AR237" s="432">
        <v>0</v>
      </c>
      <c r="AS237" s="432">
        <v>0</v>
      </c>
      <c r="AT237" s="432">
        <v>0</v>
      </c>
      <c r="AU237" s="432">
        <v>0</v>
      </c>
      <c r="AV237" s="432">
        <v>0</v>
      </c>
      <c r="AW237" s="432">
        <v>0</v>
      </c>
      <c r="AX237" s="432">
        <v>0</v>
      </c>
      <c r="AY237" s="432">
        <v>0</v>
      </c>
      <c r="AZ237" s="432">
        <v>0</v>
      </c>
      <c r="BA237" s="432">
        <v>0</v>
      </c>
      <c r="BB237" s="432">
        <v>0</v>
      </c>
      <c r="BC237" s="432">
        <v>0</v>
      </c>
      <c r="BD237" s="12"/>
      <c r="BE237" s="432">
        <v>0</v>
      </c>
      <c r="BF237" s="432">
        <v>0</v>
      </c>
      <c r="BG237" s="432">
        <v>0</v>
      </c>
      <c r="BH237" s="432">
        <v>0</v>
      </c>
      <c r="BI237" s="432">
        <v>0</v>
      </c>
      <c r="BJ237" s="432">
        <v>0</v>
      </c>
      <c r="BK237" s="432">
        <v>0</v>
      </c>
      <c r="BL237" s="432">
        <v>0</v>
      </c>
      <c r="BM237" s="432">
        <v>0</v>
      </c>
      <c r="BN237" s="432">
        <v>0</v>
      </c>
      <c r="BO237" s="432">
        <v>0</v>
      </c>
      <c r="BP237" s="432">
        <v>0</v>
      </c>
      <c r="BQ237" s="432">
        <v>0</v>
      </c>
      <c r="BR237" s="12"/>
      <c r="BS237" s="432">
        <v>0</v>
      </c>
      <c r="BT237" s="432">
        <v>0</v>
      </c>
      <c r="BU237" s="432">
        <v>0</v>
      </c>
      <c r="BV237" s="432">
        <v>0</v>
      </c>
      <c r="BW237" s="432">
        <v>0</v>
      </c>
      <c r="BX237" s="432">
        <v>0</v>
      </c>
      <c r="BY237" s="432">
        <v>0</v>
      </c>
      <c r="BZ237" s="432">
        <v>0</v>
      </c>
      <c r="CA237" s="432">
        <v>0</v>
      </c>
      <c r="CB237" s="432">
        <v>0</v>
      </c>
      <c r="CC237" s="432">
        <v>0</v>
      </c>
      <c r="CD237" s="432">
        <v>0</v>
      </c>
      <c r="CE237" s="432">
        <v>0</v>
      </c>
      <c r="CF237" s="12"/>
      <c r="CG237" s="432">
        <v>0</v>
      </c>
      <c r="CH237" s="432">
        <v>0</v>
      </c>
      <c r="CI237" s="432">
        <v>0</v>
      </c>
      <c r="CJ237" s="432">
        <v>0</v>
      </c>
      <c r="CK237" s="432">
        <v>0</v>
      </c>
      <c r="CL237" s="432">
        <v>0</v>
      </c>
      <c r="CM237" s="432">
        <v>0</v>
      </c>
      <c r="CN237" s="432">
        <v>0</v>
      </c>
      <c r="CO237" s="432">
        <v>0</v>
      </c>
      <c r="CP237" s="432">
        <v>0</v>
      </c>
      <c r="CQ237" s="432">
        <v>0</v>
      </c>
      <c r="CR237" s="432">
        <v>0</v>
      </c>
      <c r="CS237" s="432">
        <v>0</v>
      </c>
      <c r="CT237" s="12"/>
      <c r="CU237" s="432">
        <v>0</v>
      </c>
      <c r="CV237" s="432">
        <v>0</v>
      </c>
      <c r="CW237" s="432">
        <v>0</v>
      </c>
      <c r="CX237" s="432">
        <v>0</v>
      </c>
      <c r="CY237" s="432">
        <v>0</v>
      </c>
      <c r="CZ237" s="432">
        <v>0</v>
      </c>
      <c r="DA237" s="432">
        <v>0</v>
      </c>
      <c r="DB237" s="432">
        <v>0</v>
      </c>
      <c r="DC237" s="432">
        <v>0</v>
      </c>
      <c r="DD237" s="432">
        <v>0</v>
      </c>
      <c r="DE237" s="432">
        <v>0</v>
      </c>
      <c r="DF237" s="432">
        <v>0</v>
      </c>
      <c r="DG237" s="432">
        <v>0</v>
      </c>
      <c r="DH237" s="12"/>
    </row>
    <row r="238" spans="1:112" ht="12" hidden="1" customHeight="1" outlineLevel="1">
      <c r="A238" s="434"/>
      <c r="T238" s="437" t="s">
        <v>776</v>
      </c>
      <c r="X238" s="417" t="str">
        <f t="shared" si="115"/>
        <v>146 - NV</v>
      </c>
      <c r="AA238" s="260">
        <f t="shared" si="116"/>
        <v>146</v>
      </c>
      <c r="AB238" s="1" t="s">
        <v>244</v>
      </c>
      <c r="AC238" s="432">
        <v>0</v>
      </c>
      <c r="AD238" s="432">
        <v>0</v>
      </c>
      <c r="AE238" s="432">
        <v>0</v>
      </c>
      <c r="AF238" s="432">
        <v>0</v>
      </c>
      <c r="AG238" s="432">
        <v>0</v>
      </c>
      <c r="AH238" s="432">
        <v>0</v>
      </c>
      <c r="AI238" s="432">
        <v>0</v>
      </c>
      <c r="AJ238" s="432">
        <v>0</v>
      </c>
      <c r="AK238" s="432">
        <v>0</v>
      </c>
      <c r="AL238" s="432">
        <v>0</v>
      </c>
      <c r="AM238" s="432">
        <v>0</v>
      </c>
      <c r="AN238" s="432">
        <v>0</v>
      </c>
      <c r="AO238" s="432">
        <v>0</v>
      </c>
      <c r="AP238" s="12"/>
      <c r="AQ238" s="432">
        <v>0</v>
      </c>
      <c r="AR238" s="432">
        <v>0</v>
      </c>
      <c r="AS238" s="432">
        <v>0</v>
      </c>
      <c r="AT238" s="432">
        <v>0</v>
      </c>
      <c r="AU238" s="432">
        <v>0</v>
      </c>
      <c r="AV238" s="432">
        <v>0</v>
      </c>
      <c r="AW238" s="432">
        <v>0</v>
      </c>
      <c r="AX238" s="432">
        <v>0</v>
      </c>
      <c r="AY238" s="432">
        <v>0</v>
      </c>
      <c r="AZ238" s="432">
        <v>0</v>
      </c>
      <c r="BA238" s="432">
        <v>0</v>
      </c>
      <c r="BB238" s="432">
        <v>0</v>
      </c>
      <c r="BC238" s="432">
        <v>0</v>
      </c>
      <c r="BD238" s="12"/>
      <c r="BE238" s="432">
        <v>0</v>
      </c>
      <c r="BF238" s="432">
        <v>0</v>
      </c>
      <c r="BG238" s="432">
        <v>0</v>
      </c>
      <c r="BH238" s="432">
        <v>0</v>
      </c>
      <c r="BI238" s="432">
        <v>0</v>
      </c>
      <c r="BJ238" s="432">
        <v>0</v>
      </c>
      <c r="BK238" s="432">
        <v>0</v>
      </c>
      <c r="BL238" s="432">
        <v>0</v>
      </c>
      <c r="BM238" s="432">
        <v>0</v>
      </c>
      <c r="BN238" s="432">
        <v>0</v>
      </c>
      <c r="BO238" s="432">
        <v>0</v>
      </c>
      <c r="BP238" s="432">
        <v>0</v>
      </c>
      <c r="BQ238" s="432">
        <v>0</v>
      </c>
      <c r="BR238" s="12"/>
      <c r="BS238" s="432">
        <v>0</v>
      </c>
      <c r="BT238" s="432">
        <v>0</v>
      </c>
      <c r="BU238" s="432">
        <v>0</v>
      </c>
      <c r="BV238" s="432">
        <v>0</v>
      </c>
      <c r="BW238" s="432">
        <v>0</v>
      </c>
      <c r="BX238" s="432">
        <v>0</v>
      </c>
      <c r="BY238" s="432">
        <v>0</v>
      </c>
      <c r="BZ238" s="432">
        <v>0</v>
      </c>
      <c r="CA238" s="432">
        <v>0</v>
      </c>
      <c r="CB238" s="432">
        <v>0</v>
      </c>
      <c r="CC238" s="432">
        <v>0</v>
      </c>
      <c r="CD238" s="432">
        <v>0</v>
      </c>
      <c r="CE238" s="432">
        <v>0</v>
      </c>
      <c r="CF238" s="12"/>
      <c r="CG238" s="432">
        <v>0</v>
      </c>
      <c r="CH238" s="432">
        <v>0</v>
      </c>
      <c r="CI238" s="432">
        <v>0</v>
      </c>
      <c r="CJ238" s="432">
        <v>0</v>
      </c>
      <c r="CK238" s="432">
        <v>0</v>
      </c>
      <c r="CL238" s="432">
        <v>0</v>
      </c>
      <c r="CM238" s="432">
        <v>0</v>
      </c>
      <c r="CN238" s="432">
        <v>0</v>
      </c>
      <c r="CO238" s="432">
        <v>0</v>
      </c>
      <c r="CP238" s="432">
        <v>0</v>
      </c>
      <c r="CQ238" s="432">
        <v>0</v>
      </c>
      <c r="CR238" s="432">
        <v>0</v>
      </c>
      <c r="CS238" s="432">
        <v>0</v>
      </c>
      <c r="CT238" s="12"/>
      <c r="CU238" s="432">
        <v>0</v>
      </c>
      <c r="CV238" s="432">
        <v>0</v>
      </c>
      <c r="CW238" s="432">
        <v>0</v>
      </c>
      <c r="CX238" s="432">
        <v>0</v>
      </c>
      <c r="CY238" s="432">
        <v>0</v>
      </c>
      <c r="CZ238" s="432">
        <v>0</v>
      </c>
      <c r="DA238" s="432">
        <v>0</v>
      </c>
      <c r="DB238" s="432">
        <v>0</v>
      </c>
      <c r="DC238" s="432">
        <v>0</v>
      </c>
      <c r="DD238" s="432">
        <v>0</v>
      </c>
      <c r="DE238" s="432">
        <v>0</v>
      </c>
      <c r="DF238" s="432">
        <v>0</v>
      </c>
      <c r="DG238" s="432">
        <v>0</v>
      </c>
      <c r="DH238" s="12"/>
    </row>
    <row r="239" spans="1:112" ht="12" hidden="1" customHeight="1" outlineLevel="1">
      <c r="A239" s="434"/>
      <c r="T239" s="437" t="s">
        <v>777</v>
      </c>
      <c r="X239" s="417" t="str">
        <f t="shared" si="115"/>
        <v>147 - NV</v>
      </c>
      <c r="AA239" s="260">
        <f t="shared" si="116"/>
        <v>147</v>
      </c>
      <c r="AB239" s="1" t="s">
        <v>245</v>
      </c>
      <c r="AC239" s="432">
        <v>0</v>
      </c>
      <c r="AD239" s="432">
        <v>0</v>
      </c>
      <c r="AE239" s="432">
        <v>0</v>
      </c>
      <c r="AF239" s="432">
        <v>0</v>
      </c>
      <c r="AG239" s="432">
        <v>0</v>
      </c>
      <c r="AH239" s="432">
        <v>0</v>
      </c>
      <c r="AI239" s="432">
        <v>0</v>
      </c>
      <c r="AJ239" s="432">
        <v>0</v>
      </c>
      <c r="AK239" s="432">
        <v>0</v>
      </c>
      <c r="AL239" s="432">
        <v>0</v>
      </c>
      <c r="AM239" s="432">
        <v>0</v>
      </c>
      <c r="AN239" s="432">
        <v>0</v>
      </c>
      <c r="AO239" s="432">
        <v>0</v>
      </c>
      <c r="AP239" s="12"/>
      <c r="AQ239" s="432">
        <v>0</v>
      </c>
      <c r="AR239" s="432">
        <v>0</v>
      </c>
      <c r="AS239" s="432">
        <v>0</v>
      </c>
      <c r="AT239" s="432">
        <v>0</v>
      </c>
      <c r="AU239" s="432">
        <v>0</v>
      </c>
      <c r="AV239" s="432">
        <v>0</v>
      </c>
      <c r="AW239" s="432">
        <v>0</v>
      </c>
      <c r="AX239" s="432">
        <v>0</v>
      </c>
      <c r="AY239" s="432">
        <v>0</v>
      </c>
      <c r="AZ239" s="432">
        <v>0</v>
      </c>
      <c r="BA239" s="432">
        <v>0</v>
      </c>
      <c r="BB239" s="432">
        <v>0</v>
      </c>
      <c r="BC239" s="432">
        <v>0</v>
      </c>
      <c r="BD239" s="12"/>
      <c r="BE239" s="432">
        <v>0</v>
      </c>
      <c r="BF239" s="432">
        <v>0</v>
      </c>
      <c r="BG239" s="432">
        <v>0</v>
      </c>
      <c r="BH239" s="432">
        <v>0</v>
      </c>
      <c r="BI239" s="432">
        <v>0</v>
      </c>
      <c r="BJ239" s="432">
        <v>0</v>
      </c>
      <c r="BK239" s="432">
        <v>0</v>
      </c>
      <c r="BL239" s="432">
        <v>0</v>
      </c>
      <c r="BM239" s="432">
        <v>0</v>
      </c>
      <c r="BN239" s="432">
        <v>0</v>
      </c>
      <c r="BO239" s="432">
        <v>0</v>
      </c>
      <c r="BP239" s="432">
        <v>0</v>
      </c>
      <c r="BQ239" s="432">
        <v>0</v>
      </c>
      <c r="BR239" s="12"/>
      <c r="BS239" s="432">
        <v>0</v>
      </c>
      <c r="BT239" s="432">
        <v>0</v>
      </c>
      <c r="BU239" s="432">
        <v>0</v>
      </c>
      <c r="BV239" s="432">
        <v>0</v>
      </c>
      <c r="BW239" s="432">
        <v>0</v>
      </c>
      <c r="BX239" s="432">
        <v>0</v>
      </c>
      <c r="BY239" s="432">
        <v>0</v>
      </c>
      <c r="BZ239" s="432">
        <v>0</v>
      </c>
      <c r="CA239" s="432">
        <v>0</v>
      </c>
      <c r="CB239" s="432">
        <v>0</v>
      </c>
      <c r="CC239" s="432">
        <v>0</v>
      </c>
      <c r="CD239" s="432">
        <v>0</v>
      </c>
      <c r="CE239" s="432">
        <v>0</v>
      </c>
      <c r="CF239" s="12"/>
      <c r="CG239" s="432">
        <v>0</v>
      </c>
      <c r="CH239" s="432">
        <v>0</v>
      </c>
      <c r="CI239" s="432">
        <v>0</v>
      </c>
      <c r="CJ239" s="432">
        <v>0</v>
      </c>
      <c r="CK239" s="432">
        <v>0</v>
      </c>
      <c r="CL239" s="432">
        <v>0</v>
      </c>
      <c r="CM239" s="432">
        <v>0</v>
      </c>
      <c r="CN239" s="432">
        <v>0</v>
      </c>
      <c r="CO239" s="432">
        <v>0</v>
      </c>
      <c r="CP239" s="432">
        <v>0</v>
      </c>
      <c r="CQ239" s="432">
        <v>0</v>
      </c>
      <c r="CR239" s="432">
        <v>0</v>
      </c>
      <c r="CS239" s="432">
        <v>0</v>
      </c>
      <c r="CT239" s="12"/>
      <c r="CU239" s="432">
        <v>0</v>
      </c>
      <c r="CV239" s="432">
        <v>0</v>
      </c>
      <c r="CW239" s="432">
        <v>0</v>
      </c>
      <c r="CX239" s="432">
        <v>0</v>
      </c>
      <c r="CY239" s="432">
        <v>0</v>
      </c>
      <c r="CZ239" s="432">
        <v>0</v>
      </c>
      <c r="DA239" s="432">
        <v>0</v>
      </c>
      <c r="DB239" s="432">
        <v>0</v>
      </c>
      <c r="DC239" s="432">
        <v>0</v>
      </c>
      <c r="DD239" s="432">
        <v>0</v>
      </c>
      <c r="DE239" s="432">
        <v>0</v>
      </c>
      <c r="DF239" s="432">
        <v>0</v>
      </c>
      <c r="DG239" s="432">
        <v>0</v>
      </c>
      <c r="DH239" s="12"/>
    </row>
    <row r="240" spans="1:112" ht="12" hidden="1" customHeight="1" outlineLevel="1">
      <c r="A240" s="434"/>
      <c r="T240" s="437" t="s">
        <v>778</v>
      </c>
      <c r="X240" s="417" t="str">
        <f t="shared" si="115"/>
        <v>150 - NV</v>
      </c>
      <c r="AA240" s="260">
        <f t="shared" si="116"/>
        <v>150</v>
      </c>
      <c r="AB240" s="1" t="s">
        <v>246</v>
      </c>
      <c r="AC240" s="432">
        <v>0</v>
      </c>
      <c r="AD240" s="432">
        <v>0</v>
      </c>
      <c r="AE240" s="432">
        <v>0</v>
      </c>
      <c r="AF240" s="432">
        <v>0</v>
      </c>
      <c r="AG240" s="432">
        <v>0</v>
      </c>
      <c r="AH240" s="432">
        <v>0</v>
      </c>
      <c r="AI240" s="432">
        <v>0</v>
      </c>
      <c r="AJ240" s="432">
        <v>0</v>
      </c>
      <c r="AK240" s="432">
        <v>0</v>
      </c>
      <c r="AL240" s="432">
        <v>0</v>
      </c>
      <c r="AM240" s="432">
        <v>0</v>
      </c>
      <c r="AN240" s="432">
        <v>0</v>
      </c>
      <c r="AO240" s="432">
        <v>0</v>
      </c>
      <c r="AP240" s="12"/>
      <c r="AQ240" s="432">
        <v>0</v>
      </c>
      <c r="AR240" s="432">
        <v>0</v>
      </c>
      <c r="AS240" s="432">
        <v>0</v>
      </c>
      <c r="AT240" s="432">
        <v>0</v>
      </c>
      <c r="AU240" s="432">
        <v>0</v>
      </c>
      <c r="AV240" s="432">
        <v>0</v>
      </c>
      <c r="AW240" s="432">
        <v>0</v>
      </c>
      <c r="AX240" s="432">
        <v>0</v>
      </c>
      <c r="AY240" s="432">
        <v>0</v>
      </c>
      <c r="AZ240" s="432">
        <v>0</v>
      </c>
      <c r="BA240" s="432">
        <v>0</v>
      </c>
      <c r="BB240" s="432">
        <v>0</v>
      </c>
      <c r="BC240" s="432">
        <v>0</v>
      </c>
      <c r="BD240" s="12"/>
      <c r="BE240" s="432">
        <v>0</v>
      </c>
      <c r="BF240" s="432">
        <v>0</v>
      </c>
      <c r="BG240" s="432">
        <v>0</v>
      </c>
      <c r="BH240" s="432">
        <v>0</v>
      </c>
      <c r="BI240" s="432">
        <v>0</v>
      </c>
      <c r="BJ240" s="432">
        <v>0</v>
      </c>
      <c r="BK240" s="432">
        <v>0</v>
      </c>
      <c r="BL240" s="432">
        <v>0</v>
      </c>
      <c r="BM240" s="432">
        <v>0</v>
      </c>
      <c r="BN240" s="432">
        <v>0</v>
      </c>
      <c r="BO240" s="432">
        <v>0</v>
      </c>
      <c r="BP240" s="432">
        <v>0</v>
      </c>
      <c r="BQ240" s="432">
        <v>0</v>
      </c>
      <c r="BR240" s="12"/>
      <c r="BS240" s="432">
        <v>0</v>
      </c>
      <c r="BT240" s="432">
        <v>0</v>
      </c>
      <c r="BU240" s="432">
        <v>0</v>
      </c>
      <c r="BV240" s="432">
        <v>0</v>
      </c>
      <c r="BW240" s="432">
        <v>0</v>
      </c>
      <c r="BX240" s="432">
        <v>0</v>
      </c>
      <c r="BY240" s="432">
        <v>0</v>
      </c>
      <c r="BZ240" s="432">
        <v>0</v>
      </c>
      <c r="CA240" s="432">
        <v>0</v>
      </c>
      <c r="CB240" s="432">
        <v>0</v>
      </c>
      <c r="CC240" s="432">
        <v>0</v>
      </c>
      <c r="CD240" s="432">
        <v>0</v>
      </c>
      <c r="CE240" s="432">
        <v>0</v>
      </c>
      <c r="CF240" s="12"/>
      <c r="CG240" s="432">
        <v>0</v>
      </c>
      <c r="CH240" s="432">
        <v>0</v>
      </c>
      <c r="CI240" s="432">
        <v>0</v>
      </c>
      <c r="CJ240" s="432">
        <v>0</v>
      </c>
      <c r="CK240" s="432">
        <v>0</v>
      </c>
      <c r="CL240" s="432">
        <v>0</v>
      </c>
      <c r="CM240" s="432">
        <v>0</v>
      </c>
      <c r="CN240" s="432">
        <v>0</v>
      </c>
      <c r="CO240" s="432">
        <v>0</v>
      </c>
      <c r="CP240" s="432">
        <v>0</v>
      </c>
      <c r="CQ240" s="432">
        <v>0</v>
      </c>
      <c r="CR240" s="432">
        <v>0</v>
      </c>
      <c r="CS240" s="432">
        <v>0</v>
      </c>
      <c r="CT240" s="12"/>
      <c r="CU240" s="432">
        <v>0</v>
      </c>
      <c r="CV240" s="432">
        <v>0</v>
      </c>
      <c r="CW240" s="432">
        <v>0</v>
      </c>
      <c r="CX240" s="432">
        <v>0</v>
      </c>
      <c r="CY240" s="432">
        <v>0</v>
      </c>
      <c r="CZ240" s="432">
        <v>0</v>
      </c>
      <c r="DA240" s="432">
        <v>0</v>
      </c>
      <c r="DB240" s="432">
        <v>0</v>
      </c>
      <c r="DC240" s="432">
        <v>0</v>
      </c>
      <c r="DD240" s="432">
        <v>0</v>
      </c>
      <c r="DE240" s="432">
        <v>0</v>
      </c>
      <c r="DF240" s="432">
        <v>0</v>
      </c>
      <c r="DG240" s="432">
        <v>0</v>
      </c>
      <c r="DH240" s="12"/>
    </row>
    <row r="241" spans="1:112" ht="12" hidden="1" customHeight="1" outlineLevel="1">
      <c r="A241" s="434"/>
      <c r="T241" s="437" t="s">
        <v>779</v>
      </c>
      <c r="X241" s="417" t="str">
        <f t="shared" si="115"/>
        <v>151 - NV</v>
      </c>
      <c r="AA241" s="260">
        <f t="shared" si="116"/>
        <v>151</v>
      </c>
      <c r="AB241" s="1" t="s">
        <v>247</v>
      </c>
      <c r="AC241" s="432">
        <v>0</v>
      </c>
      <c r="AD241" s="432">
        <v>0</v>
      </c>
      <c r="AE241" s="432">
        <v>0</v>
      </c>
      <c r="AF241" s="432">
        <v>0</v>
      </c>
      <c r="AG241" s="432">
        <v>0</v>
      </c>
      <c r="AH241" s="432">
        <v>0</v>
      </c>
      <c r="AI241" s="432">
        <v>0</v>
      </c>
      <c r="AJ241" s="432">
        <v>0</v>
      </c>
      <c r="AK241" s="432">
        <v>0</v>
      </c>
      <c r="AL241" s="432">
        <v>0</v>
      </c>
      <c r="AM241" s="432">
        <v>0</v>
      </c>
      <c r="AN241" s="432">
        <v>0</v>
      </c>
      <c r="AO241" s="432">
        <v>0</v>
      </c>
      <c r="AP241" s="12"/>
      <c r="AQ241" s="432">
        <v>0</v>
      </c>
      <c r="AR241" s="432">
        <v>0</v>
      </c>
      <c r="AS241" s="432">
        <v>0</v>
      </c>
      <c r="AT241" s="432">
        <v>0</v>
      </c>
      <c r="AU241" s="432">
        <v>0</v>
      </c>
      <c r="AV241" s="432">
        <v>0</v>
      </c>
      <c r="AW241" s="432">
        <v>0</v>
      </c>
      <c r="AX241" s="432">
        <v>0</v>
      </c>
      <c r="AY241" s="432">
        <v>0</v>
      </c>
      <c r="AZ241" s="432">
        <v>0</v>
      </c>
      <c r="BA241" s="432">
        <v>0</v>
      </c>
      <c r="BB241" s="432">
        <v>0</v>
      </c>
      <c r="BC241" s="432">
        <v>0</v>
      </c>
      <c r="BD241" s="12"/>
      <c r="BE241" s="432">
        <v>0</v>
      </c>
      <c r="BF241" s="432">
        <v>0</v>
      </c>
      <c r="BG241" s="432">
        <v>0</v>
      </c>
      <c r="BH241" s="432">
        <v>0</v>
      </c>
      <c r="BI241" s="432">
        <v>0</v>
      </c>
      <c r="BJ241" s="432">
        <v>0</v>
      </c>
      <c r="BK241" s="432">
        <v>0</v>
      </c>
      <c r="BL241" s="432">
        <v>0</v>
      </c>
      <c r="BM241" s="432">
        <v>0</v>
      </c>
      <c r="BN241" s="432">
        <v>0</v>
      </c>
      <c r="BO241" s="432">
        <v>0</v>
      </c>
      <c r="BP241" s="432">
        <v>0</v>
      </c>
      <c r="BQ241" s="432">
        <v>0</v>
      </c>
      <c r="BR241" s="12"/>
      <c r="BS241" s="432">
        <v>0</v>
      </c>
      <c r="BT241" s="432">
        <v>0</v>
      </c>
      <c r="BU241" s="432">
        <v>0</v>
      </c>
      <c r="BV241" s="432">
        <v>0</v>
      </c>
      <c r="BW241" s="432">
        <v>0</v>
      </c>
      <c r="BX241" s="432">
        <v>0</v>
      </c>
      <c r="BY241" s="432">
        <v>0</v>
      </c>
      <c r="BZ241" s="432">
        <v>0</v>
      </c>
      <c r="CA241" s="432">
        <v>0</v>
      </c>
      <c r="CB241" s="432">
        <v>0</v>
      </c>
      <c r="CC241" s="432">
        <v>0</v>
      </c>
      <c r="CD241" s="432">
        <v>0</v>
      </c>
      <c r="CE241" s="432">
        <v>0</v>
      </c>
      <c r="CF241" s="12"/>
      <c r="CG241" s="432">
        <v>0</v>
      </c>
      <c r="CH241" s="432">
        <v>0</v>
      </c>
      <c r="CI241" s="432">
        <v>0</v>
      </c>
      <c r="CJ241" s="432">
        <v>0</v>
      </c>
      <c r="CK241" s="432">
        <v>0</v>
      </c>
      <c r="CL241" s="432">
        <v>0</v>
      </c>
      <c r="CM241" s="432">
        <v>0</v>
      </c>
      <c r="CN241" s="432">
        <v>0</v>
      </c>
      <c r="CO241" s="432">
        <v>0</v>
      </c>
      <c r="CP241" s="432">
        <v>0</v>
      </c>
      <c r="CQ241" s="432">
        <v>0</v>
      </c>
      <c r="CR241" s="432">
        <v>0</v>
      </c>
      <c r="CS241" s="432">
        <v>0</v>
      </c>
      <c r="CT241" s="12"/>
      <c r="CU241" s="432">
        <v>0</v>
      </c>
      <c r="CV241" s="432">
        <v>0</v>
      </c>
      <c r="CW241" s="432">
        <v>0</v>
      </c>
      <c r="CX241" s="432">
        <v>0</v>
      </c>
      <c r="CY241" s="432">
        <v>0</v>
      </c>
      <c r="CZ241" s="432">
        <v>0</v>
      </c>
      <c r="DA241" s="432">
        <v>0</v>
      </c>
      <c r="DB241" s="432">
        <v>0</v>
      </c>
      <c r="DC241" s="432">
        <v>0</v>
      </c>
      <c r="DD241" s="432">
        <v>0</v>
      </c>
      <c r="DE241" s="432">
        <v>0</v>
      </c>
      <c r="DF241" s="432">
        <v>0</v>
      </c>
      <c r="DG241" s="432">
        <v>0</v>
      </c>
      <c r="DH241" s="12"/>
    </row>
    <row r="242" spans="1:112" ht="12" hidden="1" customHeight="1" outlineLevel="1">
      <c r="A242" s="434"/>
      <c r="T242" s="437" t="s">
        <v>780</v>
      </c>
      <c r="X242" s="417" t="str">
        <f t="shared" si="115"/>
        <v>152 - NV</v>
      </c>
      <c r="AA242" s="260">
        <f t="shared" si="116"/>
        <v>152</v>
      </c>
      <c r="AB242" s="1" t="s">
        <v>248</v>
      </c>
      <c r="AC242" s="432">
        <v>0</v>
      </c>
      <c r="AD242" s="432">
        <v>0</v>
      </c>
      <c r="AE242" s="432">
        <v>0</v>
      </c>
      <c r="AF242" s="432">
        <v>0</v>
      </c>
      <c r="AG242" s="432">
        <v>0</v>
      </c>
      <c r="AH242" s="432">
        <v>0</v>
      </c>
      <c r="AI242" s="432">
        <v>0</v>
      </c>
      <c r="AJ242" s="432">
        <v>0</v>
      </c>
      <c r="AK242" s="432">
        <v>0</v>
      </c>
      <c r="AL242" s="432">
        <v>0</v>
      </c>
      <c r="AM242" s="432">
        <v>0</v>
      </c>
      <c r="AN242" s="432">
        <v>0</v>
      </c>
      <c r="AO242" s="432">
        <v>0</v>
      </c>
      <c r="AP242" s="12"/>
      <c r="AQ242" s="432">
        <v>0</v>
      </c>
      <c r="AR242" s="432">
        <v>0</v>
      </c>
      <c r="AS242" s="432">
        <v>0</v>
      </c>
      <c r="AT242" s="432">
        <v>0</v>
      </c>
      <c r="AU242" s="432">
        <v>0</v>
      </c>
      <c r="AV242" s="432">
        <v>0</v>
      </c>
      <c r="AW242" s="432">
        <v>0</v>
      </c>
      <c r="AX242" s="432">
        <v>0</v>
      </c>
      <c r="AY242" s="432">
        <v>0</v>
      </c>
      <c r="AZ242" s="432">
        <v>0</v>
      </c>
      <c r="BA242" s="432">
        <v>0</v>
      </c>
      <c r="BB242" s="432">
        <v>0</v>
      </c>
      <c r="BC242" s="432">
        <v>0</v>
      </c>
      <c r="BD242" s="12"/>
      <c r="BE242" s="432">
        <v>0</v>
      </c>
      <c r="BF242" s="432">
        <v>0</v>
      </c>
      <c r="BG242" s="432">
        <v>0</v>
      </c>
      <c r="BH242" s="432">
        <v>0</v>
      </c>
      <c r="BI242" s="432">
        <v>0</v>
      </c>
      <c r="BJ242" s="432">
        <v>0</v>
      </c>
      <c r="BK242" s="432">
        <v>0</v>
      </c>
      <c r="BL242" s="432">
        <v>0</v>
      </c>
      <c r="BM242" s="432">
        <v>0</v>
      </c>
      <c r="BN242" s="432">
        <v>0</v>
      </c>
      <c r="BO242" s="432">
        <v>0</v>
      </c>
      <c r="BP242" s="432">
        <v>0</v>
      </c>
      <c r="BQ242" s="432">
        <v>0</v>
      </c>
      <c r="BR242" s="12"/>
      <c r="BS242" s="432">
        <v>0</v>
      </c>
      <c r="BT242" s="432">
        <v>0</v>
      </c>
      <c r="BU242" s="432">
        <v>0</v>
      </c>
      <c r="BV242" s="432">
        <v>0</v>
      </c>
      <c r="BW242" s="432">
        <v>0</v>
      </c>
      <c r="BX242" s="432">
        <v>0</v>
      </c>
      <c r="BY242" s="432">
        <v>0</v>
      </c>
      <c r="BZ242" s="432">
        <v>0</v>
      </c>
      <c r="CA242" s="432">
        <v>0</v>
      </c>
      <c r="CB242" s="432">
        <v>0</v>
      </c>
      <c r="CC242" s="432">
        <v>0</v>
      </c>
      <c r="CD242" s="432">
        <v>0</v>
      </c>
      <c r="CE242" s="432">
        <v>0</v>
      </c>
      <c r="CF242" s="12"/>
      <c r="CG242" s="432">
        <v>0</v>
      </c>
      <c r="CH242" s="432">
        <v>0</v>
      </c>
      <c r="CI242" s="432">
        <v>0</v>
      </c>
      <c r="CJ242" s="432">
        <v>0</v>
      </c>
      <c r="CK242" s="432">
        <v>0</v>
      </c>
      <c r="CL242" s="432">
        <v>0</v>
      </c>
      <c r="CM242" s="432">
        <v>0</v>
      </c>
      <c r="CN242" s="432">
        <v>0</v>
      </c>
      <c r="CO242" s="432">
        <v>0</v>
      </c>
      <c r="CP242" s="432">
        <v>0</v>
      </c>
      <c r="CQ242" s="432">
        <v>0</v>
      </c>
      <c r="CR242" s="432">
        <v>0</v>
      </c>
      <c r="CS242" s="432">
        <v>0</v>
      </c>
      <c r="CT242" s="12"/>
      <c r="CU242" s="432">
        <v>0</v>
      </c>
      <c r="CV242" s="432">
        <v>0</v>
      </c>
      <c r="CW242" s="432">
        <v>0</v>
      </c>
      <c r="CX242" s="432">
        <v>0</v>
      </c>
      <c r="CY242" s="432">
        <v>0</v>
      </c>
      <c r="CZ242" s="432">
        <v>0</v>
      </c>
      <c r="DA242" s="432">
        <v>0</v>
      </c>
      <c r="DB242" s="432">
        <v>0</v>
      </c>
      <c r="DC242" s="432">
        <v>0</v>
      </c>
      <c r="DD242" s="432">
        <v>0</v>
      </c>
      <c r="DE242" s="432">
        <v>0</v>
      </c>
      <c r="DF242" s="432">
        <v>0</v>
      </c>
      <c r="DG242" s="432">
        <v>0</v>
      </c>
      <c r="DH242" s="12"/>
    </row>
    <row r="243" spans="1:112" ht="12" hidden="1" customHeight="1" outlineLevel="1">
      <c r="A243" s="434"/>
      <c r="T243" s="437" t="s">
        <v>781</v>
      </c>
      <c r="X243" s="417" t="str">
        <f t="shared" si="115"/>
        <v>153 - NV</v>
      </c>
      <c r="AA243" s="260">
        <f t="shared" si="116"/>
        <v>153</v>
      </c>
      <c r="AB243" s="1" t="s">
        <v>249</v>
      </c>
      <c r="AC243" s="432">
        <v>0</v>
      </c>
      <c r="AD243" s="432">
        <v>0</v>
      </c>
      <c r="AE243" s="432">
        <v>0</v>
      </c>
      <c r="AF243" s="432">
        <v>0</v>
      </c>
      <c r="AG243" s="432">
        <v>0</v>
      </c>
      <c r="AH243" s="432">
        <v>0</v>
      </c>
      <c r="AI243" s="432">
        <v>0</v>
      </c>
      <c r="AJ243" s="432">
        <v>0</v>
      </c>
      <c r="AK243" s="432">
        <v>0</v>
      </c>
      <c r="AL243" s="432">
        <v>0</v>
      </c>
      <c r="AM243" s="432">
        <v>0</v>
      </c>
      <c r="AN243" s="432">
        <v>0</v>
      </c>
      <c r="AO243" s="432">
        <v>0</v>
      </c>
      <c r="AP243" s="12"/>
      <c r="AQ243" s="432">
        <v>0</v>
      </c>
      <c r="AR243" s="432">
        <v>0</v>
      </c>
      <c r="AS243" s="432">
        <v>0</v>
      </c>
      <c r="AT243" s="432">
        <v>0</v>
      </c>
      <c r="AU243" s="432">
        <v>0</v>
      </c>
      <c r="AV243" s="432">
        <v>0</v>
      </c>
      <c r="AW243" s="432">
        <v>0</v>
      </c>
      <c r="AX243" s="432">
        <v>0</v>
      </c>
      <c r="AY243" s="432">
        <v>0</v>
      </c>
      <c r="AZ243" s="432">
        <v>0</v>
      </c>
      <c r="BA243" s="432">
        <v>0</v>
      </c>
      <c r="BB243" s="432">
        <v>0</v>
      </c>
      <c r="BC243" s="432">
        <v>0</v>
      </c>
      <c r="BD243" s="12"/>
      <c r="BE243" s="432">
        <v>0</v>
      </c>
      <c r="BF243" s="432">
        <v>0</v>
      </c>
      <c r="BG243" s="432">
        <v>0</v>
      </c>
      <c r="BH243" s="432">
        <v>0</v>
      </c>
      <c r="BI243" s="432">
        <v>0</v>
      </c>
      <c r="BJ243" s="432">
        <v>0</v>
      </c>
      <c r="BK243" s="432">
        <v>0</v>
      </c>
      <c r="BL243" s="432">
        <v>0</v>
      </c>
      <c r="BM243" s="432">
        <v>0</v>
      </c>
      <c r="BN243" s="432">
        <v>0</v>
      </c>
      <c r="BO243" s="432">
        <v>0</v>
      </c>
      <c r="BP243" s="432">
        <v>0</v>
      </c>
      <c r="BQ243" s="432">
        <v>0</v>
      </c>
      <c r="BR243" s="12"/>
      <c r="BS243" s="432">
        <v>0</v>
      </c>
      <c r="BT243" s="432">
        <v>0</v>
      </c>
      <c r="BU243" s="432">
        <v>0</v>
      </c>
      <c r="BV243" s="432">
        <v>0</v>
      </c>
      <c r="BW243" s="432">
        <v>0</v>
      </c>
      <c r="BX243" s="432">
        <v>0</v>
      </c>
      <c r="BY243" s="432">
        <v>0</v>
      </c>
      <c r="BZ243" s="432">
        <v>0</v>
      </c>
      <c r="CA243" s="432">
        <v>0</v>
      </c>
      <c r="CB243" s="432">
        <v>0</v>
      </c>
      <c r="CC243" s="432">
        <v>0</v>
      </c>
      <c r="CD243" s="432">
        <v>0</v>
      </c>
      <c r="CE243" s="432">
        <v>0</v>
      </c>
      <c r="CF243" s="12"/>
      <c r="CG243" s="432">
        <v>0</v>
      </c>
      <c r="CH243" s="432">
        <v>0</v>
      </c>
      <c r="CI243" s="432">
        <v>0</v>
      </c>
      <c r="CJ243" s="432">
        <v>0</v>
      </c>
      <c r="CK243" s="432">
        <v>0</v>
      </c>
      <c r="CL243" s="432">
        <v>0</v>
      </c>
      <c r="CM243" s="432">
        <v>0</v>
      </c>
      <c r="CN243" s="432">
        <v>0</v>
      </c>
      <c r="CO243" s="432">
        <v>0</v>
      </c>
      <c r="CP243" s="432">
        <v>0</v>
      </c>
      <c r="CQ243" s="432">
        <v>0</v>
      </c>
      <c r="CR243" s="432">
        <v>0</v>
      </c>
      <c r="CS243" s="432">
        <v>0</v>
      </c>
      <c r="CT243" s="12"/>
      <c r="CU243" s="432">
        <v>0</v>
      </c>
      <c r="CV243" s="432">
        <v>0</v>
      </c>
      <c r="CW243" s="432">
        <v>0</v>
      </c>
      <c r="CX243" s="432">
        <v>0</v>
      </c>
      <c r="CY243" s="432">
        <v>0</v>
      </c>
      <c r="CZ243" s="432">
        <v>0</v>
      </c>
      <c r="DA243" s="432">
        <v>0</v>
      </c>
      <c r="DB243" s="432">
        <v>0</v>
      </c>
      <c r="DC243" s="432">
        <v>0</v>
      </c>
      <c r="DD243" s="432">
        <v>0</v>
      </c>
      <c r="DE243" s="432">
        <v>0</v>
      </c>
      <c r="DF243" s="432">
        <v>0</v>
      </c>
      <c r="DG243" s="432">
        <v>0</v>
      </c>
      <c r="DH243" s="12"/>
    </row>
    <row r="244" spans="1:112" ht="12" hidden="1" customHeight="1" outlineLevel="1">
      <c r="A244" s="434"/>
      <c r="T244" s="437" t="s">
        <v>782</v>
      </c>
      <c r="X244" s="417" t="str">
        <f t="shared" si="115"/>
        <v>154 - NV</v>
      </c>
      <c r="AA244" s="260">
        <f t="shared" si="116"/>
        <v>154</v>
      </c>
      <c r="AB244" s="1" t="s">
        <v>250</v>
      </c>
      <c r="AC244" s="432">
        <v>0</v>
      </c>
      <c r="AD244" s="432">
        <v>0</v>
      </c>
      <c r="AE244" s="432">
        <v>0</v>
      </c>
      <c r="AF244" s="432">
        <v>0</v>
      </c>
      <c r="AG244" s="432">
        <v>0</v>
      </c>
      <c r="AH244" s="432">
        <v>0</v>
      </c>
      <c r="AI244" s="432">
        <v>0</v>
      </c>
      <c r="AJ244" s="432">
        <v>0</v>
      </c>
      <c r="AK244" s="432">
        <v>0</v>
      </c>
      <c r="AL244" s="432">
        <v>0</v>
      </c>
      <c r="AM244" s="432">
        <v>0</v>
      </c>
      <c r="AN244" s="432">
        <v>0</v>
      </c>
      <c r="AO244" s="432">
        <v>0</v>
      </c>
      <c r="AP244" s="12"/>
      <c r="AQ244" s="432">
        <v>0</v>
      </c>
      <c r="AR244" s="432">
        <v>0</v>
      </c>
      <c r="AS244" s="432">
        <v>0</v>
      </c>
      <c r="AT244" s="432">
        <v>0</v>
      </c>
      <c r="AU244" s="432">
        <v>0</v>
      </c>
      <c r="AV244" s="432">
        <v>0</v>
      </c>
      <c r="AW244" s="432">
        <v>0</v>
      </c>
      <c r="AX244" s="432">
        <v>0</v>
      </c>
      <c r="AY244" s="432">
        <v>0</v>
      </c>
      <c r="AZ244" s="432">
        <v>0</v>
      </c>
      <c r="BA244" s="432">
        <v>0</v>
      </c>
      <c r="BB244" s="432">
        <v>0</v>
      </c>
      <c r="BC244" s="432">
        <v>0</v>
      </c>
      <c r="BD244" s="12"/>
      <c r="BE244" s="432">
        <v>0</v>
      </c>
      <c r="BF244" s="432">
        <v>0</v>
      </c>
      <c r="BG244" s="432">
        <v>0</v>
      </c>
      <c r="BH244" s="432">
        <v>0</v>
      </c>
      <c r="BI244" s="432">
        <v>0</v>
      </c>
      <c r="BJ244" s="432">
        <v>0</v>
      </c>
      <c r="BK244" s="432">
        <v>0</v>
      </c>
      <c r="BL244" s="432">
        <v>0</v>
      </c>
      <c r="BM244" s="432">
        <v>0</v>
      </c>
      <c r="BN244" s="432">
        <v>0</v>
      </c>
      <c r="BO244" s="432">
        <v>0</v>
      </c>
      <c r="BP244" s="432">
        <v>0</v>
      </c>
      <c r="BQ244" s="432">
        <v>0</v>
      </c>
      <c r="BR244" s="12"/>
      <c r="BS244" s="432">
        <v>0</v>
      </c>
      <c r="BT244" s="432">
        <v>0</v>
      </c>
      <c r="BU244" s="432">
        <v>0</v>
      </c>
      <c r="BV244" s="432">
        <v>0</v>
      </c>
      <c r="BW244" s="432">
        <v>0</v>
      </c>
      <c r="BX244" s="432">
        <v>0</v>
      </c>
      <c r="BY244" s="432">
        <v>0</v>
      </c>
      <c r="BZ244" s="432">
        <v>0</v>
      </c>
      <c r="CA244" s="432">
        <v>0</v>
      </c>
      <c r="CB244" s="432">
        <v>0</v>
      </c>
      <c r="CC244" s="432">
        <v>0</v>
      </c>
      <c r="CD244" s="432">
        <v>0</v>
      </c>
      <c r="CE244" s="432">
        <v>0</v>
      </c>
      <c r="CF244" s="12"/>
      <c r="CG244" s="432">
        <v>0</v>
      </c>
      <c r="CH244" s="432">
        <v>0</v>
      </c>
      <c r="CI244" s="432">
        <v>0</v>
      </c>
      <c r="CJ244" s="432">
        <v>0</v>
      </c>
      <c r="CK244" s="432">
        <v>0</v>
      </c>
      <c r="CL244" s="432">
        <v>0</v>
      </c>
      <c r="CM244" s="432">
        <v>0</v>
      </c>
      <c r="CN244" s="432">
        <v>0</v>
      </c>
      <c r="CO244" s="432">
        <v>0</v>
      </c>
      <c r="CP244" s="432">
        <v>0</v>
      </c>
      <c r="CQ244" s="432">
        <v>0</v>
      </c>
      <c r="CR244" s="432">
        <v>0</v>
      </c>
      <c r="CS244" s="432">
        <v>0</v>
      </c>
      <c r="CT244" s="12"/>
      <c r="CU244" s="432">
        <v>0</v>
      </c>
      <c r="CV244" s="432">
        <v>0</v>
      </c>
      <c r="CW244" s="432">
        <v>0</v>
      </c>
      <c r="CX244" s="432">
        <v>0</v>
      </c>
      <c r="CY244" s="432">
        <v>0</v>
      </c>
      <c r="CZ244" s="432">
        <v>0</v>
      </c>
      <c r="DA244" s="432">
        <v>0</v>
      </c>
      <c r="DB244" s="432">
        <v>0</v>
      </c>
      <c r="DC244" s="432">
        <v>0</v>
      </c>
      <c r="DD244" s="432">
        <v>0</v>
      </c>
      <c r="DE244" s="432">
        <v>0</v>
      </c>
      <c r="DF244" s="432">
        <v>0</v>
      </c>
      <c r="DG244" s="432">
        <v>0</v>
      </c>
      <c r="DH244" s="12"/>
    </row>
    <row r="245" spans="1:112" ht="12" hidden="1" customHeight="1" outlineLevel="1">
      <c r="A245" s="434"/>
      <c r="T245" s="437" t="s">
        <v>783</v>
      </c>
      <c r="X245" s="417" t="str">
        <f t="shared" si="115"/>
        <v>155 - NV</v>
      </c>
      <c r="AA245" s="260">
        <f t="shared" si="116"/>
        <v>155</v>
      </c>
      <c r="AB245" s="1" t="s">
        <v>251</v>
      </c>
      <c r="AC245" s="432">
        <v>0</v>
      </c>
      <c r="AD245" s="432">
        <v>0</v>
      </c>
      <c r="AE245" s="432">
        <v>0</v>
      </c>
      <c r="AF245" s="432">
        <v>0</v>
      </c>
      <c r="AG245" s="432">
        <v>0</v>
      </c>
      <c r="AH245" s="432">
        <v>0</v>
      </c>
      <c r="AI245" s="432">
        <v>0</v>
      </c>
      <c r="AJ245" s="432">
        <v>0</v>
      </c>
      <c r="AK245" s="432">
        <v>0</v>
      </c>
      <c r="AL245" s="432">
        <v>0</v>
      </c>
      <c r="AM245" s="432">
        <v>0</v>
      </c>
      <c r="AN245" s="432">
        <v>0</v>
      </c>
      <c r="AO245" s="432">
        <v>0</v>
      </c>
      <c r="AP245" s="12"/>
      <c r="AQ245" s="432">
        <v>0</v>
      </c>
      <c r="AR245" s="432">
        <v>0</v>
      </c>
      <c r="AS245" s="432">
        <v>0</v>
      </c>
      <c r="AT245" s="432">
        <v>0</v>
      </c>
      <c r="AU245" s="432">
        <v>0</v>
      </c>
      <c r="AV245" s="432">
        <v>0</v>
      </c>
      <c r="AW245" s="432">
        <v>0</v>
      </c>
      <c r="AX245" s="432">
        <v>0</v>
      </c>
      <c r="AY245" s="432">
        <v>0</v>
      </c>
      <c r="AZ245" s="432">
        <v>0</v>
      </c>
      <c r="BA245" s="432">
        <v>0</v>
      </c>
      <c r="BB245" s="432">
        <v>0</v>
      </c>
      <c r="BC245" s="432">
        <v>0</v>
      </c>
      <c r="BD245" s="12"/>
      <c r="BE245" s="432">
        <v>0</v>
      </c>
      <c r="BF245" s="432">
        <v>0</v>
      </c>
      <c r="BG245" s="432">
        <v>0</v>
      </c>
      <c r="BH245" s="432">
        <v>0</v>
      </c>
      <c r="BI245" s="432">
        <v>0</v>
      </c>
      <c r="BJ245" s="432">
        <v>0</v>
      </c>
      <c r="BK245" s="432">
        <v>0</v>
      </c>
      <c r="BL245" s="432">
        <v>0</v>
      </c>
      <c r="BM245" s="432">
        <v>0</v>
      </c>
      <c r="BN245" s="432">
        <v>0</v>
      </c>
      <c r="BO245" s="432">
        <v>0</v>
      </c>
      <c r="BP245" s="432">
        <v>0</v>
      </c>
      <c r="BQ245" s="432">
        <v>0</v>
      </c>
      <c r="BR245" s="12"/>
      <c r="BS245" s="432">
        <v>0</v>
      </c>
      <c r="BT245" s="432">
        <v>0</v>
      </c>
      <c r="BU245" s="432">
        <v>0</v>
      </c>
      <c r="BV245" s="432">
        <v>0</v>
      </c>
      <c r="BW245" s="432">
        <v>0</v>
      </c>
      <c r="BX245" s="432">
        <v>0</v>
      </c>
      <c r="BY245" s="432">
        <v>0</v>
      </c>
      <c r="BZ245" s="432">
        <v>0</v>
      </c>
      <c r="CA245" s="432">
        <v>0</v>
      </c>
      <c r="CB245" s="432">
        <v>0</v>
      </c>
      <c r="CC245" s="432">
        <v>0</v>
      </c>
      <c r="CD245" s="432">
        <v>0</v>
      </c>
      <c r="CE245" s="432">
        <v>0</v>
      </c>
      <c r="CF245" s="12"/>
      <c r="CG245" s="432">
        <v>0</v>
      </c>
      <c r="CH245" s="432">
        <v>0</v>
      </c>
      <c r="CI245" s="432">
        <v>0</v>
      </c>
      <c r="CJ245" s="432">
        <v>0</v>
      </c>
      <c r="CK245" s="432">
        <v>0</v>
      </c>
      <c r="CL245" s="432">
        <v>0</v>
      </c>
      <c r="CM245" s="432">
        <v>0</v>
      </c>
      <c r="CN245" s="432">
        <v>0</v>
      </c>
      <c r="CO245" s="432">
        <v>0</v>
      </c>
      <c r="CP245" s="432">
        <v>0</v>
      </c>
      <c r="CQ245" s="432">
        <v>0</v>
      </c>
      <c r="CR245" s="432">
        <v>0</v>
      </c>
      <c r="CS245" s="432">
        <v>0</v>
      </c>
      <c r="CT245" s="12"/>
      <c r="CU245" s="432">
        <v>0</v>
      </c>
      <c r="CV245" s="432">
        <v>0</v>
      </c>
      <c r="CW245" s="432">
        <v>0</v>
      </c>
      <c r="CX245" s="432">
        <v>0</v>
      </c>
      <c r="CY245" s="432">
        <v>0</v>
      </c>
      <c r="CZ245" s="432">
        <v>0</v>
      </c>
      <c r="DA245" s="432">
        <v>0</v>
      </c>
      <c r="DB245" s="432">
        <v>0</v>
      </c>
      <c r="DC245" s="432">
        <v>0</v>
      </c>
      <c r="DD245" s="432">
        <v>0</v>
      </c>
      <c r="DE245" s="432">
        <v>0</v>
      </c>
      <c r="DF245" s="432">
        <v>0</v>
      </c>
      <c r="DG245" s="432">
        <v>0</v>
      </c>
      <c r="DH245" s="12"/>
    </row>
    <row r="246" spans="1:112" ht="12" hidden="1" customHeight="1" outlineLevel="1">
      <c r="A246" s="434"/>
      <c r="T246" s="437" t="s">
        <v>784</v>
      </c>
      <c r="X246" s="417" t="str">
        <f t="shared" si="115"/>
        <v>156 - NV</v>
      </c>
      <c r="AA246" s="260">
        <f t="shared" si="116"/>
        <v>156</v>
      </c>
      <c r="AB246" s="1" t="s">
        <v>252</v>
      </c>
      <c r="AC246" s="432">
        <v>0</v>
      </c>
      <c r="AD246" s="432">
        <v>0</v>
      </c>
      <c r="AE246" s="432">
        <v>0</v>
      </c>
      <c r="AF246" s="432">
        <v>0</v>
      </c>
      <c r="AG246" s="432">
        <v>0</v>
      </c>
      <c r="AH246" s="432">
        <v>0</v>
      </c>
      <c r="AI246" s="432">
        <v>0</v>
      </c>
      <c r="AJ246" s="432">
        <v>0</v>
      </c>
      <c r="AK246" s="432">
        <v>0</v>
      </c>
      <c r="AL246" s="432">
        <v>0</v>
      </c>
      <c r="AM246" s="432">
        <v>0</v>
      </c>
      <c r="AN246" s="432">
        <v>0</v>
      </c>
      <c r="AO246" s="432">
        <v>0</v>
      </c>
      <c r="AP246" s="12"/>
      <c r="AQ246" s="432">
        <v>0</v>
      </c>
      <c r="AR246" s="432">
        <v>0</v>
      </c>
      <c r="AS246" s="432">
        <v>0</v>
      </c>
      <c r="AT246" s="432">
        <v>0</v>
      </c>
      <c r="AU246" s="432">
        <v>0</v>
      </c>
      <c r="AV246" s="432">
        <v>0</v>
      </c>
      <c r="AW246" s="432">
        <v>0</v>
      </c>
      <c r="AX246" s="432">
        <v>0</v>
      </c>
      <c r="AY246" s="432">
        <v>0</v>
      </c>
      <c r="AZ246" s="432">
        <v>0</v>
      </c>
      <c r="BA246" s="432">
        <v>0</v>
      </c>
      <c r="BB246" s="432">
        <v>0</v>
      </c>
      <c r="BC246" s="432">
        <v>0</v>
      </c>
      <c r="BD246" s="12"/>
      <c r="BE246" s="432">
        <v>0</v>
      </c>
      <c r="BF246" s="432">
        <v>0</v>
      </c>
      <c r="BG246" s="432">
        <v>0</v>
      </c>
      <c r="BH246" s="432">
        <v>0</v>
      </c>
      <c r="BI246" s="432">
        <v>0</v>
      </c>
      <c r="BJ246" s="432">
        <v>0</v>
      </c>
      <c r="BK246" s="432">
        <v>0</v>
      </c>
      <c r="BL246" s="432">
        <v>0</v>
      </c>
      <c r="BM246" s="432">
        <v>0</v>
      </c>
      <c r="BN246" s="432">
        <v>0</v>
      </c>
      <c r="BO246" s="432">
        <v>0</v>
      </c>
      <c r="BP246" s="432">
        <v>0</v>
      </c>
      <c r="BQ246" s="432">
        <v>0</v>
      </c>
      <c r="BR246" s="12"/>
      <c r="BS246" s="432">
        <v>0</v>
      </c>
      <c r="BT246" s="432">
        <v>0</v>
      </c>
      <c r="BU246" s="432">
        <v>0</v>
      </c>
      <c r="BV246" s="432">
        <v>0</v>
      </c>
      <c r="BW246" s="432">
        <v>0</v>
      </c>
      <c r="BX246" s="432">
        <v>0</v>
      </c>
      <c r="BY246" s="432">
        <v>0</v>
      </c>
      <c r="BZ246" s="432">
        <v>0</v>
      </c>
      <c r="CA246" s="432">
        <v>0</v>
      </c>
      <c r="CB246" s="432">
        <v>0</v>
      </c>
      <c r="CC246" s="432">
        <v>0</v>
      </c>
      <c r="CD246" s="432">
        <v>0</v>
      </c>
      <c r="CE246" s="432">
        <v>0</v>
      </c>
      <c r="CF246" s="12"/>
      <c r="CG246" s="432">
        <v>0</v>
      </c>
      <c r="CH246" s="432">
        <v>0</v>
      </c>
      <c r="CI246" s="432">
        <v>0</v>
      </c>
      <c r="CJ246" s="432">
        <v>0</v>
      </c>
      <c r="CK246" s="432">
        <v>0</v>
      </c>
      <c r="CL246" s="432">
        <v>0</v>
      </c>
      <c r="CM246" s="432">
        <v>0</v>
      </c>
      <c r="CN246" s="432">
        <v>0</v>
      </c>
      <c r="CO246" s="432">
        <v>0</v>
      </c>
      <c r="CP246" s="432">
        <v>0</v>
      </c>
      <c r="CQ246" s="432">
        <v>0</v>
      </c>
      <c r="CR246" s="432">
        <v>0</v>
      </c>
      <c r="CS246" s="432">
        <v>0</v>
      </c>
      <c r="CT246" s="12"/>
      <c r="CU246" s="432">
        <v>0</v>
      </c>
      <c r="CV246" s="432">
        <v>0</v>
      </c>
      <c r="CW246" s="432">
        <v>0</v>
      </c>
      <c r="CX246" s="432">
        <v>0</v>
      </c>
      <c r="CY246" s="432">
        <v>0</v>
      </c>
      <c r="CZ246" s="432">
        <v>0</v>
      </c>
      <c r="DA246" s="432">
        <v>0</v>
      </c>
      <c r="DB246" s="432">
        <v>0</v>
      </c>
      <c r="DC246" s="432">
        <v>0</v>
      </c>
      <c r="DD246" s="432">
        <v>0</v>
      </c>
      <c r="DE246" s="432">
        <v>0</v>
      </c>
      <c r="DF246" s="432">
        <v>0</v>
      </c>
      <c r="DG246" s="432">
        <v>0</v>
      </c>
      <c r="DH246" s="12"/>
    </row>
    <row r="247" spans="1:112" ht="12" hidden="1" customHeight="1" outlineLevel="1">
      <c r="A247" s="434"/>
      <c r="T247" s="437" t="s">
        <v>785</v>
      </c>
      <c r="X247" s="417" t="str">
        <f t="shared" si="115"/>
        <v>157 - NV</v>
      </c>
      <c r="AA247" s="260">
        <f t="shared" si="116"/>
        <v>157</v>
      </c>
      <c r="AB247" s="1" t="s">
        <v>253</v>
      </c>
      <c r="AC247" s="432">
        <v>0</v>
      </c>
      <c r="AD247" s="432">
        <v>0</v>
      </c>
      <c r="AE247" s="432">
        <v>0</v>
      </c>
      <c r="AF247" s="432">
        <v>0</v>
      </c>
      <c r="AG247" s="432">
        <v>0</v>
      </c>
      <c r="AH247" s="432">
        <v>0</v>
      </c>
      <c r="AI247" s="432">
        <v>0</v>
      </c>
      <c r="AJ247" s="432">
        <v>0</v>
      </c>
      <c r="AK247" s="432">
        <v>0</v>
      </c>
      <c r="AL247" s="432">
        <v>0</v>
      </c>
      <c r="AM247" s="432">
        <v>0</v>
      </c>
      <c r="AN247" s="432">
        <v>0</v>
      </c>
      <c r="AO247" s="432">
        <v>0</v>
      </c>
      <c r="AP247" s="12"/>
      <c r="AQ247" s="432">
        <v>0</v>
      </c>
      <c r="AR247" s="432">
        <v>0</v>
      </c>
      <c r="AS247" s="432">
        <v>0</v>
      </c>
      <c r="AT247" s="432">
        <v>0</v>
      </c>
      <c r="AU247" s="432">
        <v>0</v>
      </c>
      <c r="AV247" s="432">
        <v>0</v>
      </c>
      <c r="AW247" s="432">
        <v>0</v>
      </c>
      <c r="AX247" s="432">
        <v>0</v>
      </c>
      <c r="AY247" s="432">
        <v>0</v>
      </c>
      <c r="AZ247" s="432">
        <v>0</v>
      </c>
      <c r="BA247" s="432">
        <v>0</v>
      </c>
      <c r="BB247" s="432">
        <v>0</v>
      </c>
      <c r="BC247" s="432">
        <v>0</v>
      </c>
      <c r="BD247" s="12"/>
      <c r="BE247" s="432">
        <v>0</v>
      </c>
      <c r="BF247" s="432">
        <v>0</v>
      </c>
      <c r="BG247" s="432">
        <v>0</v>
      </c>
      <c r="BH247" s="432">
        <v>0</v>
      </c>
      <c r="BI247" s="432">
        <v>0</v>
      </c>
      <c r="BJ247" s="432">
        <v>0</v>
      </c>
      <c r="BK247" s="432">
        <v>0</v>
      </c>
      <c r="BL247" s="432">
        <v>0</v>
      </c>
      <c r="BM247" s="432">
        <v>0</v>
      </c>
      <c r="BN247" s="432">
        <v>0</v>
      </c>
      <c r="BO247" s="432">
        <v>0</v>
      </c>
      <c r="BP247" s="432">
        <v>0</v>
      </c>
      <c r="BQ247" s="432">
        <v>0</v>
      </c>
      <c r="BR247" s="12"/>
      <c r="BS247" s="432">
        <v>0</v>
      </c>
      <c r="BT247" s="432">
        <v>0</v>
      </c>
      <c r="BU247" s="432">
        <v>0</v>
      </c>
      <c r="BV247" s="432">
        <v>0</v>
      </c>
      <c r="BW247" s="432">
        <v>0</v>
      </c>
      <c r="BX247" s="432">
        <v>0</v>
      </c>
      <c r="BY247" s="432">
        <v>0</v>
      </c>
      <c r="BZ247" s="432">
        <v>0</v>
      </c>
      <c r="CA247" s="432">
        <v>0</v>
      </c>
      <c r="CB247" s="432">
        <v>0</v>
      </c>
      <c r="CC247" s="432">
        <v>0</v>
      </c>
      <c r="CD247" s="432">
        <v>0</v>
      </c>
      <c r="CE247" s="432">
        <v>0</v>
      </c>
      <c r="CF247" s="12"/>
      <c r="CG247" s="432">
        <v>0</v>
      </c>
      <c r="CH247" s="432">
        <v>0</v>
      </c>
      <c r="CI247" s="432">
        <v>0</v>
      </c>
      <c r="CJ247" s="432">
        <v>0</v>
      </c>
      <c r="CK247" s="432">
        <v>0</v>
      </c>
      <c r="CL247" s="432">
        <v>0</v>
      </c>
      <c r="CM247" s="432">
        <v>0</v>
      </c>
      <c r="CN247" s="432">
        <v>0</v>
      </c>
      <c r="CO247" s="432">
        <v>0</v>
      </c>
      <c r="CP247" s="432">
        <v>0</v>
      </c>
      <c r="CQ247" s="432">
        <v>0</v>
      </c>
      <c r="CR247" s="432">
        <v>0</v>
      </c>
      <c r="CS247" s="432">
        <v>0</v>
      </c>
      <c r="CT247" s="12"/>
      <c r="CU247" s="432">
        <v>0</v>
      </c>
      <c r="CV247" s="432">
        <v>0</v>
      </c>
      <c r="CW247" s="432">
        <v>0</v>
      </c>
      <c r="CX247" s="432">
        <v>0</v>
      </c>
      <c r="CY247" s="432">
        <v>0</v>
      </c>
      <c r="CZ247" s="432">
        <v>0</v>
      </c>
      <c r="DA247" s="432">
        <v>0</v>
      </c>
      <c r="DB247" s="432">
        <v>0</v>
      </c>
      <c r="DC247" s="432">
        <v>0</v>
      </c>
      <c r="DD247" s="432">
        <v>0</v>
      </c>
      <c r="DE247" s="432">
        <v>0</v>
      </c>
      <c r="DF247" s="432">
        <v>0</v>
      </c>
      <c r="DG247" s="432">
        <v>0</v>
      </c>
      <c r="DH247" s="12"/>
    </row>
    <row r="248" spans="1:112" ht="12" hidden="1" customHeight="1" outlineLevel="1">
      <c r="A248" s="434"/>
      <c r="T248" s="437" t="s">
        <v>786</v>
      </c>
      <c r="X248" s="417" t="str">
        <f t="shared" si="115"/>
        <v>160 - NV</v>
      </c>
      <c r="AA248" s="260">
        <f t="shared" si="116"/>
        <v>160</v>
      </c>
      <c r="AB248" s="1" t="s">
        <v>254</v>
      </c>
      <c r="AC248" s="432">
        <v>0</v>
      </c>
      <c r="AD248" s="432">
        <v>0</v>
      </c>
      <c r="AE248" s="432">
        <v>0</v>
      </c>
      <c r="AF248" s="432">
        <v>0</v>
      </c>
      <c r="AG248" s="432">
        <v>0</v>
      </c>
      <c r="AH248" s="432">
        <v>0</v>
      </c>
      <c r="AI248" s="432">
        <v>0</v>
      </c>
      <c r="AJ248" s="432">
        <v>0</v>
      </c>
      <c r="AK248" s="432">
        <v>0</v>
      </c>
      <c r="AL248" s="432">
        <v>0</v>
      </c>
      <c r="AM248" s="432">
        <v>0</v>
      </c>
      <c r="AN248" s="432">
        <v>0</v>
      </c>
      <c r="AO248" s="432">
        <v>0</v>
      </c>
      <c r="AP248" s="12"/>
      <c r="AQ248" s="432">
        <v>0</v>
      </c>
      <c r="AR248" s="432">
        <v>0</v>
      </c>
      <c r="AS248" s="432">
        <v>0</v>
      </c>
      <c r="AT248" s="432">
        <v>0</v>
      </c>
      <c r="AU248" s="432">
        <v>0</v>
      </c>
      <c r="AV248" s="432">
        <v>0</v>
      </c>
      <c r="AW248" s="432">
        <v>0</v>
      </c>
      <c r="AX248" s="432">
        <v>0</v>
      </c>
      <c r="AY248" s="432">
        <v>0</v>
      </c>
      <c r="AZ248" s="432">
        <v>0</v>
      </c>
      <c r="BA248" s="432">
        <v>0</v>
      </c>
      <c r="BB248" s="432">
        <v>0</v>
      </c>
      <c r="BC248" s="432">
        <v>0</v>
      </c>
      <c r="BD248" s="12"/>
      <c r="BE248" s="432">
        <v>0</v>
      </c>
      <c r="BF248" s="432">
        <v>0</v>
      </c>
      <c r="BG248" s="432">
        <v>0</v>
      </c>
      <c r="BH248" s="432">
        <v>0</v>
      </c>
      <c r="BI248" s="432">
        <v>0</v>
      </c>
      <c r="BJ248" s="432">
        <v>0</v>
      </c>
      <c r="BK248" s="432">
        <v>0</v>
      </c>
      <c r="BL248" s="432">
        <v>0</v>
      </c>
      <c r="BM248" s="432">
        <v>0</v>
      </c>
      <c r="BN248" s="432">
        <v>0</v>
      </c>
      <c r="BO248" s="432">
        <v>0</v>
      </c>
      <c r="BP248" s="432">
        <v>0</v>
      </c>
      <c r="BQ248" s="432">
        <v>0</v>
      </c>
      <c r="BR248" s="12"/>
      <c r="BS248" s="432">
        <v>0</v>
      </c>
      <c r="BT248" s="432">
        <v>0</v>
      </c>
      <c r="BU248" s="432">
        <v>0</v>
      </c>
      <c r="BV248" s="432">
        <v>0</v>
      </c>
      <c r="BW248" s="432">
        <v>0</v>
      </c>
      <c r="BX248" s="432">
        <v>0</v>
      </c>
      <c r="BY248" s="432">
        <v>0</v>
      </c>
      <c r="BZ248" s="432">
        <v>0</v>
      </c>
      <c r="CA248" s="432">
        <v>0</v>
      </c>
      <c r="CB248" s="432">
        <v>0</v>
      </c>
      <c r="CC248" s="432">
        <v>0</v>
      </c>
      <c r="CD248" s="432">
        <v>0</v>
      </c>
      <c r="CE248" s="432">
        <v>0</v>
      </c>
      <c r="CF248" s="12"/>
      <c r="CG248" s="432">
        <v>0</v>
      </c>
      <c r="CH248" s="432">
        <v>0</v>
      </c>
      <c r="CI248" s="432">
        <v>0</v>
      </c>
      <c r="CJ248" s="432">
        <v>0</v>
      </c>
      <c r="CK248" s="432">
        <v>0</v>
      </c>
      <c r="CL248" s="432">
        <v>0</v>
      </c>
      <c r="CM248" s="432">
        <v>0</v>
      </c>
      <c r="CN248" s="432">
        <v>0</v>
      </c>
      <c r="CO248" s="432">
        <v>0</v>
      </c>
      <c r="CP248" s="432">
        <v>0</v>
      </c>
      <c r="CQ248" s="432">
        <v>0</v>
      </c>
      <c r="CR248" s="432">
        <v>0</v>
      </c>
      <c r="CS248" s="432">
        <v>0</v>
      </c>
      <c r="CT248" s="12"/>
      <c r="CU248" s="432">
        <v>0</v>
      </c>
      <c r="CV248" s="432">
        <v>0</v>
      </c>
      <c r="CW248" s="432">
        <v>0</v>
      </c>
      <c r="CX248" s="432">
        <v>0</v>
      </c>
      <c r="CY248" s="432">
        <v>0</v>
      </c>
      <c r="CZ248" s="432">
        <v>0</v>
      </c>
      <c r="DA248" s="432">
        <v>0</v>
      </c>
      <c r="DB248" s="432">
        <v>0</v>
      </c>
      <c r="DC248" s="432">
        <v>0</v>
      </c>
      <c r="DD248" s="432">
        <v>0</v>
      </c>
      <c r="DE248" s="432">
        <v>0</v>
      </c>
      <c r="DF248" s="432">
        <v>0</v>
      </c>
      <c r="DG248" s="432">
        <v>0</v>
      </c>
      <c r="DH248" s="12"/>
    </row>
    <row r="249" spans="1:112" ht="12" hidden="1" customHeight="1" outlineLevel="1">
      <c r="A249" s="434"/>
      <c r="T249" s="437" t="s">
        <v>787</v>
      </c>
      <c r="X249" s="417" t="str">
        <f t="shared" si="115"/>
        <v>161 - NV</v>
      </c>
      <c r="AA249" s="260">
        <f t="shared" si="116"/>
        <v>161</v>
      </c>
      <c r="AB249" s="1" t="s">
        <v>255</v>
      </c>
      <c r="AC249" s="432">
        <v>0</v>
      </c>
      <c r="AD249" s="432">
        <v>0</v>
      </c>
      <c r="AE249" s="432">
        <v>0</v>
      </c>
      <c r="AF249" s="432">
        <v>0</v>
      </c>
      <c r="AG249" s="432">
        <v>0</v>
      </c>
      <c r="AH249" s="432">
        <v>0</v>
      </c>
      <c r="AI249" s="432">
        <v>0</v>
      </c>
      <c r="AJ249" s="432">
        <v>0</v>
      </c>
      <c r="AK249" s="432">
        <v>0</v>
      </c>
      <c r="AL249" s="432">
        <v>0</v>
      </c>
      <c r="AM249" s="432">
        <v>0</v>
      </c>
      <c r="AN249" s="432">
        <v>0</v>
      </c>
      <c r="AO249" s="432">
        <v>0</v>
      </c>
      <c r="AP249" s="12"/>
      <c r="AQ249" s="432">
        <v>20800</v>
      </c>
      <c r="AR249" s="432">
        <v>0</v>
      </c>
      <c r="AS249" s="432">
        <v>0</v>
      </c>
      <c r="AT249" s="432">
        <v>0</v>
      </c>
      <c r="AU249" s="432">
        <v>0</v>
      </c>
      <c r="AV249" s="432">
        <v>0</v>
      </c>
      <c r="AW249" s="432">
        <v>0</v>
      </c>
      <c r="AX249" s="432">
        <v>0</v>
      </c>
      <c r="AY249" s="432">
        <v>0</v>
      </c>
      <c r="AZ249" s="432">
        <v>0</v>
      </c>
      <c r="BA249" s="432">
        <v>0</v>
      </c>
      <c r="BB249" s="432">
        <v>0</v>
      </c>
      <c r="BC249" s="432">
        <v>20800</v>
      </c>
      <c r="BD249" s="12"/>
      <c r="BE249" s="432">
        <v>21216</v>
      </c>
      <c r="BF249" s="432">
        <v>0</v>
      </c>
      <c r="BG249" s="432">
        <v>0</v>
      </c>
      <c r="BH249" s="432">
        <v>0</v>
      </c>
      <c r="BI249" s="432">
        <v>0</v>
      </c>
      <c r="BJ249" s="432">
        <v>0</v>
      </c>
      <c r="BK249" s="432">
        <v>0</v>
      </c>
      <c r="BL249" s="432">
        <v>0</v>
      </c>
      <c r="BM249" s="432">
        <v>0</v>
      </c>
      <c r="BN249" s="432">
        <v>0</v>
      </c>
      <c r="BO249" s="432">
        <v>0</v>
      </c>
      <c r="BP249" s="432">
        <v>0</v>
      </c>
      <c r="BQ249" s="432">
        <v>21216</v>
      </c>
      <c r="BR249" s="12"/>
      <c r="BS249" s="432">
        <v>21640.32</v>
      </c>
      <c r="BT249" s="432">
        <v>0</v>
      </c>
      <c r="BU249" s="432">
        <v>0</v>
      </c>
      <c r="BV249" s="432">
        <v>0</v>
      </c>
      <c r="BW249" s="432">
        <v>0</v>
      </c>
      <c r="BX249" s="432">
        <v>0</v>
      </c>
      <c r="BY249" s="432">
        <v>0</v>
      </c>
      <c r="BZ249" s="432">
        <v>0</v>
      </c>
      <c r="CA249" s="432">
        <v>0</v>
      </c>
      <c r="CB249" s="432">
        <v>0</v>
      </c>
      <c r="CC249" s="432">
        <v>0</v>
      </c>
      <c r="CD249" s="432">
        <v>0</v>
      </c>
      <c r="CE249" s="432">
        <v>21640.32</v>
      </c>
      <c r="CF249" s="12"/>
      <c r="CG249" s="432">
        <v>22073.126400000001</v>
      </c>
      <c r="CH249" s="432">
        <v>0</v>
      </c>
      <c r="CI249" s="432">
        <v>0</v>
      </c>
      <c r="CJ249" s="432">
        <v>0</v>
      </c>
      <c r="CK249" s="432">
        <v>0</v>
      </c>
      <c r="CL249" s="432">
        <v>0</v>
      </c>
      <c r="CM249" s="432">
        <v>0</v>
      </c>
      <c r="CN249" s="432">
        <v>0</v>
      </c>
      <c r="CO249" s="432">
        <v>0</v>
      </c>
      <c r="CP249" s="432">
        <v>0</v>
      </c>
      <c r="CQ249" s="432">
        <v>0</v>
      </c>
      <c r="CR249" s="432">
        <v>0</v>
      </c>
      <c r="CS249" s="432">
        <v>22073.126400000001</v>
      </c>
      <c r="CT249" s="12"/>
      <c r="CU249" s="432">
        <v>22514.588928000001</v>
      </c>
      <c r="CV249" s="432">
        <v>0</v>
      </c>
      <c r="CW249" s="432">
        <v>0</v>
      </c>
      <c r="CX249" s="432">
        <v>0</v>
      </c>
      <c r="CY249" s="432">
        <v>0</v>
      </c>
      <c r="CZ249" s="432">
        <v>0</v>
      </c>
      <c r="DA249" s="432">
        <v>0</v>
      </c>
      <c r="DB249" s="432">
        <v>0</v>
      </c>
      <c r="DC249" s="432">
        <v>0</v>
      </c>
      <c r="DD249" s="432">
        <v>0</v>
      </c>
      <c r="DE249" s="432">
        <v>0</v>
      </c>
      <c r="DF249" s="432">
        <v>0</v>
      </c>
      <c r="DG249" s="432">
        <v>22514.588928000001</v>
      </c>
      <c r="DH249" s="12"/>
    </row>
    <row r="250" spans="1:112" ht="12" hidden="1" customHeight="1" outlineLevel="1">
      <c r="A250" s="434"/>
      <c r="T250" s="437" t="s">
        <v>788</v>
      </c>
      <c r="X250" s="417" t="str">
        <f t="shared" si="115"/>
        <v>162 - NV</v>
      </c>
      <c r="AA250" s="260">
        <f t="shared" si="116"/>
        <v>162</v>
      </c>
      <c r="AB250" s="1" t="s">
        <v>256</v>
      </c>
      <c r="AC250" s="432">
        <v>0</v>
      </c>
      <c r="AD250" s="432">
        <v>0</v>
      </c>
      <c r="AE250" s="432">
        <v>0</v>
      </c>
      <c r="AF250" s="432">
        <v>0</v>
      </c>
      <c r="AG250" s="432">
        <v>0</v>
      </c>
      <c r="AH250" s="432">
        <v>0</v>
      </c>
      <c r="AI250" s="432">
        <v>0</v>
      </c>
      <c r="AJ250" s="432">
        <v>0</v>
      </c>
      <c r="AK250" s="432">
        <v>0</v>
      </c>
      <c r="AL250" s="432">
        <v>0</v>
      </c>
      <c r="AM250" s="432">
        <v>0</v>
      </c>
      <c r="AN250" s="432">
        <v>0</v>
      </c>
      <c r="AO250" s="432">
        <v>0</v>
      </c>
      <c r="AP250" s="12"/>
      <c r="AQ250" s="432">
        <v>0</v>
      </c>
      <c r="AR250" s="432">
        <v>0</v>
      </c>
      <c r="AS250" s="432">
        <v>0</v>
      </c>
      <c r="AT250" s="432">
        <v>0</v>
      </c>
      <c r="AU250" s="432">
        <v>0</v>
      </c>
      <c r="AV250" s="432">
        <v>0</v>
      </c>
      <c r="AW250" s="432">
        <v>0</v>
      </c>
      <c r="AX250" s="432">
        <v>0</v>
      </c>
      <c r="AY250" s="432">
        <v>0</v>
      </c>
      <c r="AZ250" s="432">
        <v>0</v>
      </c>
      <c r="BA250" s="432">
        <v>0</v>
      </c>
      <c r="BB250" s="432">
        <v>0</v>
      </c>
      <c r="BC250" s="432">
        <v>0</v>
      </c>
      <c r="BD250" s="12"/>
      <c r="BE250" s="432">
        <v>0</v>
      </c>
      <c r="BF250" s="432">
        <v>0</v>
      </c>
      <c r="BG250" s="432">
        <v>0</v>
      </c>
      <c r="BH250" s="432">
        <v>0</v>
      </c>
      <c r="BI250" s="432">
        <v>0</v>
      </c>
      <c r="BJ250" s="432">
        <v>0</v>
      </c>
      <c r="BK250" s="432">
        <v>0</v>
      </c>
      <c r="BL250" s="432">
        <v>0</v>
      </c>
      <c r="BM250" s="432">
        <v>0</v>
      </c>
      <c r="BN250" s="432">
        <v>0</v>
      </c>
      <c r="BO250" s="432">
        <v>0</v>
      </c>
      <c r="BP250" s="432">
        <v>0</v>
      </c>
      <c r="BQ250" s="432">
        <v>0</v>
      </c>
      <c r="BR250" s="12"/>
      <c r="BS250" s="432">
        <v>0</v>
      </c>
      <c r="BT250" s="432">
        <v>0</v>
      </c>
      <c r="BU250" s="432">
        <v>0</v>
      </c>
      <c r="BV250" s="432">
        <v>0</v>
      </c>
      <c r="BW250" s="432">
        <v>0</v>
      </c>
      <c r="BX250" s="432">
        <v>0</v>
      </c>
      <c r="BY250" s="432">
        <v>0</v>
      </c>
      <c r="BZ250" s="432">
        <v>0</v>
      </c>
      <c r="CA250" s="432">
        <v>0</v>
      </c>
      <c r="CB250" s="432">
        <v>0</v>
      </c>
      <c r="CC250" s="432">
        <v>0</v>
      </c>
      <c r="CD250" s="432">
        <v>0</v>
      </c>
      <c r="CE250" s="432">
        <v>0</v>
      </c>
      <c r="CF250" s="12"/>
      <c r="CG250" s="432">
        <v>0</v>
      </c>
      <c r="CH250" s="432">
        <v>0</v>
      </c>
      <c r="CI250" s="432">
        <v>0</v>
      </c>
      <c r="CJ250" s="432">
        <v>0</v>
      </c>
      <c r="CK250" s="432">
        <v>0</v>
      </c>
      <c r="CL250" s="432">
        <v>0</v>
      </c>
      <c r="CM250" s="432">
        <v>0</v>
      </c>
      <c r="CN250" s="432">
        <v>0</v>
      </c>
      <c r="CO250" s="432">
        <v>0</v>
      </c>
      <c r="CP250" s="432">
        <v>0</v>
      </c>
      <c r="CQ250" s="432">
        <v>0</v>
      </c>
      <c r="CR250" s="432">
        <v>0</v>
      </c>
      <c r="CS250" s="432">
        <v>0</v>
      </c>
      <c r="CT250" s="12"/>
      <c r="CU250" s="432">
        <v>0</v>
      </c>
      <c r="CV250" s="432">
        <v>0</v>
      </c>
      <c r="CW250" s="432">
        <v>0</v>
      </c>
      <c r="CX250" s="432">
        <v>0</v>
      </c>
      <c r="CY250" s="432">
        <v>0</v>
      </c>
      <c r="CZ250" s="432">
        <v>0</v>
      </c>
      <c r="DA250" s="432">
        <v>0</v>
      </c>
      <c r="DB250" s="432">
        <v>0</v>
      </c>
      <c r="DC250" s="432">
        <v>0</v>
      </c>
      <c r="DD250" s="432">
        <v>0</v>
      </c>
      <c r="DE250" s="432">
        <v>0</v>
      </c>
      <c r="DF250" s="432">
        <v>0</v>
      </c>
      <c r="DG250" s="432">
        <v>0</v>
      </c>
      <c r="DH250" s="12"/>
    </row>
    <row r="251" spans="1:112" ht="12" hidden="1" customHeight="1" outlineLevel="1">
      <c r="A251" s="434"/>
      <c r="T251" s="437" t="s">
        <v>789</v>
      </c>
      <c r="X251" s="417" t="str">
        <f t="shared" si="115"/>
        <v>163 - NV</v>
      </c>
      <c r="AA251" s="260">
        <f t="shared" si="116"/>
        <v>163</v>
      </c>
      <c r="AB251" s="1" t="s">
        <v>257</v>
      </c>
      <c r="AC251" s="432">
        <v>0</v>
      </c>
      <c r="AD251" s="432">
        <v>0</v>
      </c>
      <c r="AE251" s="432">
        <v>0</v>
      </c>
      <c r="AF251" s="432">
        <v>0</v>
      </c>
      <c r="AG251" s="432">
        <v>0</v>
      </c>
      <c r="AH251" s="432">
        <v>0</v>
      </c>
      <c r="AI251" s="432">
        <v>0</v>
      </c>
      <c r="AJ251" s="432">
        <v>0</v>
      </c>
      <c r="AK251" s="432">
        <v>0</v>
      </c>
      <c r="AL251" s="432">
        <v>0</v>
      </c>
      <c r="AM251" s="432">
        <v>0</v>
      </c>
      <c r="AN251" s="432">
        <v>0</v>
      </c>
      <c r="AO251" s="432">
        <v>0</v>
      </c>
      <c r="AP251" s="12"/>
      <c r="AQ251" s="432">
        <v>0</v>
      </c>
      <c r="AR251" s="432">
        <v>0</v>
      </c>
      <c r="AS251" s="432">
        <v>0</v>
      </c>
      <c r="AT251" s="432">
        <v>0</v>
      </c>
      <c r="AU251" s="432">
        <v>0</v>
      </c>
      <c r="AV251" s="432">
        <v>0</v>
      </c>
      <c r="AW251" s="432">
        <v>0</v>
      </c>
      <c r="AX251" s="432">
        <v>0</v>
      </c>
      <c r="AY251" s="432">
        <v>0</v>
      </c>
      <c r="AZ251" s="432">
        <v>0</v>
      </c>
      <c r="BA251" s="432">
        <v>0</v>
      </c>
      <c r="BB251" s="432">
        <v>0</v>
      </c>
      <c r="BC251" s="432">
        <v>0</v>
      </c>
      <c r="BD251" s="12"/>
      <c r="BE251" s="432">
        <v>0</v>
      </c>
      <c r="BF251" s="432">
        <v>0</v>
      </c>
      <c r="BG251" s="432">
        <v>0</v>
      </c>
      <c r="BH251" s="432">
        <v>0</v>
      </c>
      <c r="BI251" s="432">
        <v>0</v>
      </c>
      <c r="BJ251" s="432">
        <v>0</v>
      </c>
      <c r="BK251" s="432">
        <v>0</v>
      </c>
      <c r="BL251" s="432">
        <v>0</v>
      </c>
      <c r="BM251" s="432">
        <v>0</v>
      </c>
      <c r="BN251" s="432">
        <v>0</v>
      </c>
      <c r="BO251" s="432">
        <v>0</v>
      </c>
      <c r="BP251" s="432">
        <v>0</v>
      </c>
      <c r="BQ251" s="432">
        <v>0</v>
      </c>
      <c r="BR251" s="12"/>
      <c r="BS251" s="432">
        <v>0</v>
      </c>
      <c r="BT251" s="432">
        <v>0</v>
      </c>
      <c r="BU251" s="432">
        <v>0</v>
      </c>
      <c r="BV251" s="432">
        <v>0</v>
      </c>
      <c r="BW251" s="432">
        <v>0</v>
      </c>
      <c r="BX251" s="432">
        <v>0</v>
      </c>
      <c r="BY251" s="432">
        <v>0</v>
      </c>
      <c r="BZ251" s="432">
        <v>0</v>
      </c>
      <c r="CA251" s="432">
        <v>0</v>
      </c>
      <c r="CB251" s="432">
        <v>0</v>
      </c>
      <c r="CC251" s="432">
        <v>0</v>
      </c>
      <c r="CD251" s="432">
        <v>0</v>
      </c>
      <c r="CE251" s="432">
        <v>0</v>
      </c>
      <c r="CF251" s="12"/>
      <c r="CG251" s="432">
        <v>0</v>
      </c>
      <c r="CH251" s="432">
        <v>0</v>
      </c>
      <c r="CI251" s="432">
        <v>0</v>
      </c>
      <c r="CJ251" s="432">
        <v>0</v>
      </c>
      <c r="CK251" s="432">
        <v>0</v>
      </c>
      <c r="CL251" s="432">
        <v>0</v>
      </c>
      <c r="CM251" s="432">
        <v>0</v>
      </c>
      <c r="CN251" s="432">
        <v>0</v>
      </c>
      <c r="CO251" s="432">
        <v>0</v>
      </c>
      <c r="CP251" s="432">
        <v>0</v>
      </c>
      <c r="CQ251" s="432">
        <v>0</v>
      </c>
      <c r="CR251" s="432">
        <v>0</v>
      </c>
      <c r="CS251" s="432">
        <v>0</v>
      </c>
      <c r="CT251" s="12"/>
      <c r="CU251" s="432">
        <v>0</v>
      </c>
      <c r="CV251" s="432">
        <v>0</v>
      </c>
      <c r="CW251" s="432">
        <v>0</v>
      </c>
      <c r="CX251" s="432">
        <v>0</v>
      </c>
      <c r="CY251" s="432">
        <v>0</v>
      </c>
      <c r="CZ251" s="432">
        <v>0</v>
      </c>
      <c r="DA251" s="432">
        <v>0</v>
      </c>
      <c r="DB251" s="432">
        <v>0</v>
      </c>
      <c r="DC251" s="432">
        <v>0</v>
      </c>
      <c r="DD251" s="432">
        <v>0</v>
      </c>
      <c r="DE251" s="432">
        <v>0</v>
      </c>
      <c r="DF251" s="432">
        <v>0</v>
      </c>
      <c r="DG251" s="432">
        <v>0</v>
      </c>
      <c r="DH251" s="12"/>
    </row>
    <row r="252" spans="1:112" ht="12" hidden="1" customHeight="1" outlineLevel="1">
      <c r="A252" s="434"/>
      <c r="T252" s="437" t="s">
        <v>790</v>
      </c>
      <c r="X252" s="417" t="str">
        <f t="shared" si="115"/>
        <v>164 - NV</v>
      </c>
      <c r="AA252" s="260">
        <f t="shared" si="116"/>
        <v>164</v>
      </c>
      <c r="AB252" s="1" t="s">
        <v>258</v>
      </c>
      <c r="AC252" s="432">
        <v>0</v>
      </c>
      <c r="AD252" s="432">
        <v>0</v>
      </c>
      <c r="AE252" s="432">
        <v>0</v>
      </c>
      <c r="AF252" s="432">
        <v>0</v>
      </c>
      <c r="AG252" s="432">
        <v>0</v>
      </c>
      <c r="AH252" s="432">
        <v>0</v>
      </c>
      <c r="AI252" s="432">
        <v>0</v>
      </c>
      <c r="AJ252" s="432">
        <v>0</v>
      </c>
      <c r="AK252" s="432">
        <v>0</v>
      </c>
      <c r="AL252" s="432">
        <v>0</v>
      </c>
      <c r="AM252" s="432">
        <v>0</v>
      </c>
      <c r="AN252" s="432">
        <v>0</v>
      </c>
      <c r="AO252" s="432">
        <v>0</v>
      </c>
      <c r="AP252" s="12"/>
      <c r="AQ252" s="432">
        <v>0</v>
      </c>
      <c r="AR252" s="432">
        <v>0</v>
      </c>
      <c r="AS252" s="432">
        <v>0</v>
      </c>
      <c r="AT252" s="432">
        <v>0</v>
      </c>
      <c r="AU252" s="432">
        <v>0</v>
      </c>
      <c r="AV252" s="432">
        <v>0</v>
      </c>
      <c r="AW252" s="432">
        <v>0</v>
      </c>
      <c r="AX252" s="432">
        <v>0</v>
      </c>
      <c r="AY252" s="432">
        <v>0</v>
      </c>
      <c r="AZ252" s="432">
        <v>0</v>
      </c>
      <c r="BA252" s="432">
        <v>0</v>
      </c>
      <c r="BB252" s="432">
        <v>0</v>
      </c>
      <c r="BC252" s="432">
        <v>0</v>
      </c>
      <c r="BD252" s="12"/>
      <c r="BE252" s="432">
        <v>0</v>
      </c>
      <c r="BF252" s="432">
        <v>0</v>
      </c>
      <c r="BG252" s="432">
        <v>0</v>
      </c>
      <c r="BH252" s="432">
        <v>0</v>
      </c>
      <c r="BI252" s="432">
        <v>0</v>
      </c>
      <c r="BJ252" s="432">
        <v>0</v>
      </c>
      <c r="BK252" s="432">
        <v>0</v>
      </c>
      <c r="BL252" s="432">
        <v>0</v>
      </c>
      <c r="BM252" s="432">
        <v>0</v>
      </c>
      <c r="BN252" s="432">
        <v>0</v>
      </c>
      <c r="BO252" s="432">
        <v>0</v>
      </c>
      <c r="BP252" s="432">
        <v>0</v>
      </c>
      <c r="BQ252" s="432">
        <v>0</v>
      </c>
      <c r="BR252" s="12"/>
      <c r="BS252" s="432">
        <v>0</v>
      </c>
      <c r="BT252" s="432">
        <v>0</v>
      </c>
      <c r="BU252" s="432">
        <v>0</v>
      </c>
      <c r="BV252" s="432">
        <v>0</v>
      </c>
      <c r="BW252" s="432">
        <v>0</v>
      </c>
      <c r="BX252" s="432">
        <v>0</v>
      </c>
      <c r="BY252" s="432">
        <v>0</v>
      </c>
      <c r="BZ252" s="432">
        <v>0</v>
      </c>
      <c r="CA252" s="432">
        <v>0</v>
      </c>
      <c r="CB252" s="432">
        <v>0</v>
      </c>
      <c r="CC252" s="432">
        <v>0</v>
      </c>
      <c r="CD252" s="432">
        <v>0</v>
      </c>
      <c r="CE252" s="432">
        <v>0</v>
      </c>
      <c r="CF252" s="12"/>
      <c r="CG252" s="432">
        <v>0</v>
      </c>
      <c r="CH252" s="432">
        <v>0</v>
      </c>
      <c r="CI252" s="432">
        <v>0</v>
      </c>
      <c r="CJ252" s="432">
        <v>0</v>
      </c>
      <c r="CK252" s="432">
        <v>0</v>
      </c>
      <c r="CL252" s="432">
        <v>0</v>
      </c>
      <c r="CM252" s="432">
        <v>0</v>
      </c>
      <c r="CN252" s="432">
        <v>0</v>
      </c>
      <c r="CO252" s="432">
        <v>0</v>
      </c>
      <c r="CP252" s="432">
        <v>0</v>
      </c>
      <c r="CQ252" s="432">
        <v>0</v>
      </c>
      <c r="CR252" s="432">
        <v>0</v>
      </c>
      <c r="CS252" s="432">
        <v>0</v>
      </c>
      <c r="CT252" s="12"/>
      <c r="CU252" s="432">
        <v>0</v>
      </c>
      <c r="CV252" s="432">
        <v>0</v>
      </c>
      <c r="CW252" s="432">
        <v>0</v>
      </c>
      <c r="CX252" s="432">
        <v>0</v>
      </c>
      <c r="CY252" s="432">
        <v>0</v>
      </c>
      <c r="CZ252" s="432">
        <v>0</v>
      </c>
      <c r="DA252" s="432">
        <v>0</v>
      </c>
      <c r="DB252" s="432">
        <v>0</v>
      </c>
      <c r="DC252" s="432">
        <v>0</v>
      </c>
      <c r="DD252" s="432">
        <v>0</v>
      </c>
      <c r="DE252" s="432">
        <v>0</v>
      </c>
      <c r="DF252" s="432">
        <v>0</v>
      </c>
      <c r="DG252" s="432">
        <v>0</v>
      </c>
      <c r="DH252" s="12"/>
    </row>
    <row r="253" spans="1:112" ht="12" hidden="1" customHeight="1" outlineLevel="1">
      <c r="A253" s="434"/>
      <c r="T253" s="437" t="s">
        <v>791</v>
      </c>
      <c r="X253" s="417" t="str">
        <f t="shared" si="115"/>
        <v>165 - NV</v>
      </c>
      <c r="AA253" s="260">
        <f t="shared" si="116"/>
        <v>165</v>
      </c>
      <c r="AB253" s="1" t="s">
        <v>259</v>
      </c>
      <c r="AC253" s="432">
        <v>0</v>
      </c>
      <c r="AD253" s="432">
        <v>0</v>
      </c>
      <c r="AE253" s="432">
        <v>0</v>
      </c>
      <c r="AF253" s="432">
        <v>0</v>
      </c>
      <c r="AG253" s="432">
        <v>0</v>
      </c>
      <c r="AH253" s="432">
        <v>0</v>
      </c>
      <c r="AI253" s="432">
        <v>0</v>
      </c>
      <c r="AJ253" s="432">
        <v>0</v>
      </c>
      <c r="AK253" s="432">
        <v>0</v>
      </c>
      <c r="AL253" s="432">
        <v>0</v>
      </c>
      <c r="AM253" s="432">
        <v>0</v>
      </c>
      <c r="AN253" s="432">
        <v>0</v>
      </c>
      <c r="AO253" s="432">
        <v>0</v>
      </c>
      <c r="AP253" s="12"/>
      <c r="AQ253" s="432">
        <v>0</v>
      </c>
      <c r="AR253" s="432">
        <v>0</v>
      </c>
      <c r="AS253" s="432">
        <v>0</v>
      </c>
      <c r="AT253" s="432">
        <v>0</v>
      </c>
      <c r="AU253" s="432">
        <v>0</v>
      </c>
      <c r="AV253" s="432">
        <v>0</v>
      </c>
      <c r="AW253" s="432">
        <v>0</v>
      </c>
      <c r="AX253" s="432">
        <v>0</v>
      </c>
      <c r="AY253" s="432">
        <v>0</v>
      </c>
      <c r="AZ253" s="432">
        <v>0</v>
      </c>
      <c r="BA253" s="432">
        <v>0</v>
      </c>
      <c r="BB253" s="432">
        <v>0</v>
      </c>
      <c r="BC253" s="432">
        <v>0</v>
      </c>
      <c r="BD253" s="12"/>
      <c r="BE253" s="432">
        <v>0</v>
      </c>
      <c r="BF253" s="432">
        <v>0</v>
      </c>
      <c r="BG253" s="432">
        <v>0</v>
      </c>
      <c r="BH253" s="432">
        <v>0</v>
      </c>
      <c r="BI253" s="432">
        <v>0</v>
      </c>
      <c r="BJ253" s="432">
        <v>0</v>
      </c>
      <c r="BK253" s="432">
        <v>0</v>
      </c>
      <c r="BL253" s="432">
        <v>0</v>
      </c>
      <c r="BM253" s="432">
        <v>0</v>
      </c>
      <c r="BN253" s="432">
        <v>0</v>
      </c>
      <c r="BO253" s="432">
        <v>0</v>
      </c>
      <c r="BP253" s="432">
        <v>0</v>
      </c>
      <c r="BQ253" s="432">
        <v>0</v>
      </c>
      <c r="BR253" s="12"/>
      <c r="BS253" s="432">
        <v>0</v>
      </c>
      <c r="BT253" s="432">
        <v>0</v>
      </c>
      <c r="BU253" s="432">
        <v>0</v>
      </c>
      <c r="BV253" s="432">
        <v>0</v>
      </c>
      <c r="BW253" s="432">
        <v>0</v>
      </c>
      <c r="BX253" s="432">
        <v>0</v>
      </c>
      <c r="BY253" s="432">
        <v>0</v>
      </c>
      <c r="BZ253" s="432">
        <v>0</v>
      </c>
      <c r="CA253" s="432">
        <v>0</v>
      </c>
      <c r="CB253" s="432">
        <v>0</v>
      </c>
      <c r="CC253" s="432">
        <v>0</v>
      </c>
      <c r="CD253" s="432">
        <v>0</v>
      </c>
      <c r="CE253" s="432">
        <v>0</v>
      </c>
      <c r="CF253" s="12"/>
      <c r="CG253" s="432">
        <v>0</v>
      </c>
      <c r="CH253" s="432">
        <v>0</v>
      </c>
      <c r="CI253" s="432">
        <v>0</v>
      </c>
      <c r="CJ253" s="432">
        <v>0</v>
      </c>
      <c r="CK253" s="432">
        <v>0</v>
      </c>
      <c r="CL253" s="432">
        <v>0</v>
      </c>
      <c r="CM253" s="432">
        <v>0</v>
      </c>
      <c r="CN253" s="432">
        <v>0</v>
      </c>
      <c r="CO253" s="432">
        <v>0</v>
      </c>
      <c r="CP253" s="432">
        <v>0</v>
      </c>
      <c r="CQ253" s="432">
        <v>0</v>
      </c>
      <c r="CR253" s="432">
        <v>0</v>
      </c>
      <c r="CS253" s="432">
        <v>0</v>
      </c>
      <c r="CT253" s="12"/>
      <c r="CU253" s="432">
        <v>0</v>
      </c>
      <c r="CV253" s="432">
        <v>0</v>
      </c>
      <c r="CW253" s="432">
        <v>0</v>
      </c>
      <c r="CX253" s="432">
        <v>0</v>
      </c>
      <c r="CY253" s="432">
        <v>0</v>
      </c>
      <c r="CZ253" s="432">
        <v>0</v>
      </c>
      <c r="DA253" s="432">
        <v>0</v>
      </c>
      <c r="DB253" s="432">
        <v>0</v>
      </c>
      <c r="DC253" s="432">
        <v>0</v>
      </c>
      <c r="DD253" s="432">
        <v>0</v>
      </c>
      <c r="DE253" s="432">
        <v>0</v>
      </c>
      <c r="DF253" s="432">
        <v>0</v>
      </c>
      <c r="DG253" s="432">
        <v>0</v>
      </c>
      <c r="DH253" s="12"/>
    </row>
    <row r="254" spans="1:112" ht="12" hidden="1" customHeight="1" outlineLevel="1">
      <c r="A254" s="434"/>
      <c r="T254" s="437" t="s">
        <v>792</v>
      </c>
      <c r="X254" s="417" t="str">
        <f t="shared" si="115"/>
        <v>166 - NV</v>
      </c>
      <c r="AA254" s="260">
        <f t="shared" si="116"/>
        <v>166</v>
      </c>
      <c r="AB254" s="1" t="s">
        <v>260</v>
      </c>
      <c r="AC254" s="432">
        <v>0</v>
      </c>
      <c r="AD254" s="432">
        <v>0</v>
      </c>
      <c r="AE254" s="432">
        <v>0</v>
      </c>
      <c r="AF254" s="432">
        <v>0</v>
      </c>
      <c r="AG254" s="432">
        <v>0</v>
      </c>
      <c r="AH254" s="432">
        <v>0</v>
      </c>
      <c r="AI254" s="432">
        <v>0</v>
      </c>
      <c r="AJ254" s="432">
        <v>0</v>
      </c>
      <c r="AK254" s="432">
        <v>0</v>
      </c>
      <c r="AL254" s="432">
        <v>0</v>
      </c>
      <c r="AM254" s="432">
        <v>0</v>
      </c>
      <c r="AN254" s="432">
        <v>0</v>
      </c>
      <c r="AO254" s="432">
        <v>0</v>
      </c>
      <c r="AP254" s="12"/>
      <c r="AQ254" s="432">
        <v>0</v>
      </c>
      <c r="AR254" s="432">
        <v>0</v>
      </c>
      <c r="AS254" s="432">
        <v>0</v>
      </c>
      <c r="AT254" s="432">
        <v>0</v>
      </c>
      <c r="AU254" s="432">
        <v>0</v>
      </c>
      <c r="AV254" s="432">
        <v>0</v>
      </c>
      <c r="AW254" s="432">
        <v>0</v>
      </c>
      <c r="AX254" s="432">
        <v>0</v>
      </c>
      <c r="AY254" s="432">
        <v>0</v>
      </c>
      <c r="AZ254" s="432">
        <v>0</v>
      </c>
      <c r="BA254" s="432">
        <v>0</v>
      </c>
      <c r="BB254" s="432">
        <v>0</v>
      </c>
      <c r="BC254" s="432">
        <v>0</v>
      </c>
      <c r="BD254" s="12"/>
      <c r="BE254" s="432">
        <v>0</v>
      </c>
      <c r="BF254" s="432">
        <v>0</v>
      </c>
      <c r="BG254" s="432">
        <v>0</v>
      </c>
      <c r="BH254" s="432">
        <v>0</v>
      </c>
      <c r="BI254" s="432">
        <v>0</v>
      </c>
      <c r="BJ254" s="432">
        <v>0</v>
      </c>
      <c r="BK254" s="432">
        <v>0</v>
      </c>
      <c r="BL254" s="432">
        <v>0</v>
      </c>
      <c r="BM254" s="432">
        <v>0</v>
      </c>
      <c r="BN254" s="432">
        <v>0</v>
      </c>
      <c r="BO254" s="432">
        <v>0</v>
      </c>
      <c r="BP254" s="432">
        <v>0</v>
      </c>
      <c r="BQ254" s="432">
        <v>0</v>
      </c>
      <c r="BR254" s="12"/>
      <c r="BS254" s="432">
        <v>0</v>
      </c>
      <c r="BT254" s="432">
        <v>0</v>
      </c>
      <c r="BU254" s="432">
        <v>0</v>
      </c>
      <c r="BV254" s="432">
        <v>0</v>
      </c>
      <c r="BW254" s="432">
        <v>0</v>
      </c>
      <c r="BX254" s="432">
        <v>0</v>
      </c>
      <c r="BY254" s="432">
        <v>0</v>
      </c>
      <c r="BZ254" s="432">
        <v>0</v>
      </c>
      <c r="CA254" s="432">
        <v>0</v>
      </c>
      <c r="CB254" s="432">
        <v>0</v>
      </c>
      <c r="CC254" s="432">
        <v>0</v>
      </c>
      <c r="CD254" s="432">
        <v>0</v>
      </c>
      <c r="CE254" s="432">
        <v>0</v>
      </c>
      <c r="CF254" s="12"/>
      <c r="CG254" s="432">
        <v>0</v>
      </c>
      <c r="CH254" s="432">
        <v>0</v>
      </c>
      <c r="CI254" s="432">
        <v>0</v>
      </c>
      <c r="CJ254" s="432">
        <v>0</v>
      </c>
      <c r="CK254" s="432">
        <v>0</v>
      </c>
      <c r="CL254" s="432">
        <v>0</v>
      </c>
      <c r="CM254" s="432">
        <v>0</v>
      </c>
      <c r="CN254" s="432">
        <v>0</v>
      </c>
      <c r="CO254" s="432">
        <v>0</v>
      </c>
      <c r="CP254" s="432">
        <v>0</v>
      </c>
      <c r="CQ254" s="432">
        <v>0</v>
      </c>
      <c r="CR254" s="432">
        <v>0</v>
      </c>
      <c r="CS254" s="432">
        <v>0</v>
      </c>
      <c r="CT254" s="12"/>
      <c r="CU254" s="432">
        <v>0</v>
      </c>
      <c r="CV254" s="432">
        <v>0</v>
      </c>
      <c r="CW254" s="432">
        <v>0</v>
      </c>
      <c r="CX254" s="432">
        <v>0</v>
      </c>
      <c r="CY254" s="432">
        <v>0</v>
      </c>
      <c r="CZ254" s="432">
        <v>0</v>
      </c>
      <c r="DA254" s="432">
        <v>0</v>
      </c>
      <c r="DB254" s="432">
        <v>0</v>
      </c>
      <c r="DC254" s="432">
        <v>0</v>
      </c>
      <c r="DD254" s="432">
        <v>0</v>
      </c>
      <c r="DE254" s="432">
        <v>0</v>
      </c>
      <c r="DF254" s="432">
        <v>0</v>
      </c>
      <c r="DG254" s="432">
        <v>0</v>
      </c>
      <c r="DH254" s="12"/>
    </row>
    <row r="255" spans="1:112" ht="12" hidden="1" customHeight="1" outlineLevel="1">
      <c r="A255" s="434"/>
      <c r="T255" s="437" t="s">
        <v>793</v>
      </c>
      <c r="X255" s="417" t="str">
        <f t="shared" si="115"/>
        <v>167 - NV</v>
      </c>
      <c r="AA255" s="260">
        <f t="shared" si="116"/>
        <v>167</v>
      </c>
      <c r="AB255" s="1" t="s">
        <v>261</v>
      </c>
      <c r="AC255" s="432">
        <v>0</v>
      </c>
      <c r="AD255" s="432">
        <v>0</v>
      </c>
      <c r="AE255" s="432">
        <v>0</v>
      </c>
      <c r="AF255" s="432">
        <v>0</v>
      </c>
      <c r="AG255" s="432">
        <v>0</v>
      </c>
      <c r="AH255" s="432">
        <v>0</v>
      </c>
      <c r="AI255" s="432">
        <v>0</v>
      </c>
      <c r="AJ255" s="432">
        <v>0</v>
      </c>
      <c r="AK255" s="432">
        <v>0</v>
      </c>
      <c r="AL255" s="432">
        <v>0</v>
      </c>
      <c r="AM255" s="432">
        <v>0</v>
      </c>
      <c r="AN255" s="432">
        <v>0</v>
      </c>
      <c r="AO255" s="432">
        <v>0</v>
      </c>
      <c r="AP255" s="12"/>
      <c r="AQ255" s="432">
        <v>0</v>
      </c>
      <c r="AR255" s="432">
        <v>0</v>
      </c>
      <c r="AS255" s="432">
        <v>0</v>
      </c>
      <c r="AT255" s="432">
        <v>0</v>
      </c>
      <c r="AU255" s="432">
        <v>0</v>
      </c>
      <c r="AV255" s="432">
        <v>0</v>
      </c>
      <c r="AW255" s="432">
        <v>0</v>
      </c>
      <c r="AX255" s="432">
        <v>0</v>
      </c>
      <c r="AY255" s="432">
        <v>0</v>
      </c>
      <c r="AZ255" s="432">
        <v>0</v>
      </c>
      <c r="BA255" s="432">
        <v>0</v>
      </c>
      <c r="BB255" s="432">
        <v>0</v>
      </c>
      <c r="BC255" s="432">
        <v>0</v>
      </c>
      <c r="BD255" s="12"/>
      <c r="BE255" s="432">
        <v>0</v>
      </c>
      <c r="BF255" s="432">
        <v>0</v>
      </c>
      <c r="BG255" s="432">
        <v>0</v>
      </c>
      <c r="BH255" s="432">
        <v>0</v>
      </c>
      <c r="BI255" s="432">
        <v>0</v>
      </c>
      <c r="BJ255" s="432">
        <v>0</v>
      </c>
      <c r="BK255" s="432">
        <v>0</v>
      </c>
      <c r="BL255" s="432">
        <v>0</v>
      </c>
      <c r="BM255" s="432">
        <v>0</v>
      </c>
      <c r="BN255" s="432">
        <v>0</v>
      </c>
      <c r="BO255" s="432">
        <v>0</v>
      </c>
      <c r="BP255" s="432">
        <v>0</v>
      </c>
      <c r="BQ255" s="432">
        <v>0</v>
      </c>
      <c r="BR255" s="12"/>
      <c r="BS255" s="432">
        <v>0</v>
      </c>
      <c r="BT255" s="432">
        <v>0</v>
      </c>
      <c r="BU255" s="432">
        <v>0</v>
      </c>
      <c r="BV255" s="432">
        <v>0</v>
      </c>
      <c r="BW255" s="432">
        <v>0</v>
      </c>
      <c r="BX255" s="432">
        <v>0</v>
      </c>
      <c r="BY255" s="432">
        <v>0</v>
      </c>
      <c r="BZ255" s="432">
        <v>0</v>
      </c>
      <c r="CA255" s="432">
        <v>0</v>
      </c>
      <c r="CB255" s="432">
        <v>0</v>
      </c>
      <c r="CC255" s="432">
        <v>0</v>
      </c>
      <c r="CD255" s="432">
        <v>0</v>
      </c>
      <c r="CE255" s="432">
        <v>0</v>
      </c>
      <c r="CF255" s="12"/>
      <c r="CG255" s="432">
        <v>0</v>
      </c>
      <c r="CH255" s="432">
        <v>0</v>
      </c>
      <c r="CI255" s="432">
        <v>0</v>
      </c>
      <c r="CJ255" s="432">
        <v>0</v>
      </c>
      <c r="CK255" s="432">
        <v>0</v>
      </c>
      <c r="CL255" s="432">
        <v>0</v>
      </c>
      <c r="CM255" s="432">
        <v>0</v>
      </c>
      <c r="CN255" s="432">
        <v>0</v>
      </c>
      <c r="CO255" s="432">
        <v>0</v>
      </c>
      <c r="CP255" s="432">
        <v>0</v>
      </c>
      <c r="CQ255" s="432">
        <v>0</v>
      </c>
      <c r="CR255" s="432">
        <v>0</v>
      </c>
      <c r="CS255" s="432">
        <v>0</v>
      </c>
      <c r="CT255" s="12"/>
      <c r="CU255" s="432">
        <v>0</v>
      </c>
      <c r="CV255" s="432">
        <v>0</v>
      </c>
      <c r="CW255" s="432">
        <v>0</v>
      </c>
      <c r="CX255" s="432">
        <v>0</v>
      </c>
      <c r="CY255" s="432">
        <v>0</v>
      </c>
      <c r="CZ255" s="432">
        <v>0</v>
      </c>
      <c r="DA255" s="432">
        <v>0</v>
      </c>
      <c r="DB255" s="432">
        <v>0</v>
      </c>
      <c r="DC255" s="432">
        <v>0</v>
      </c>
      <c r="DD255" s="432">
        <v>0</v>
      </c>
      <c r="DE255" s="432">
        <v>0</v>
      </c>
      <c r="DF255" s="432">
        <v>0</v>
      </c>
      <c r="DG255" s="432">
        <v>0</v>
      </c>
      <c r="DH255" s="12"/>
    </row>
    <row r="256" spans="1:112" ht="12" hidden="1" customHeight="1" outlineLevel="1">
      <c r="A256" s="434"/>
      <c r="T256" s="437" t="s">
        <v>794</v>
      </c>
      <c r="X256" s="417" t="str">
        <f t="shared" si="115"/>
        <v>199 - NV</v>
      </c>
      <c r="AA256" s="260">
        <f t="shared" si="116"/>
        <v>199</v>
      </c>
      <c r="AB256" s="1" t="s">
        <v>262</v>
      </c>
      <c r="AC256" s="432">
        <v>0</v>
      </c>
      <c r="AD256" s="432">
        <v>0</v>
      </c>
      <c r="AE256" s="432">
        <v>0</v>
      </c>
      <c r="AF256" s="432">
        <v>0</v>
      </c>
      <c r="AG256" s="432">
        <v>0</v>
      </c>
      <c r="AH256" s="432">
        <v>0</v>
      </c>
      <c r="AI256" s="432">
        <v>0</v>
      </c>
      <c r="AJ256" s="432">
        <v>0</v>
      </c>
      <c r="AK256" s="432">
        <v>0</v>
      </c>
      <c r="AL256" s="432">
        <v>0</v>
      </c>
      <c r="AM256" s="432">
        <v>0</v>
      </c>
      <c r="AN256" s="432">
        <v>0</v>
      </c>
      <c r="AO256" s="432">
        <v>0</v>
      </c>
      <c r="AP256" s="12"/>
      <c r="AQ256" s="432">
        <v>0</v>
      </c>
      <c r="AR256" s="432">
        <v>0</v>
      </c>
      <c r="AS256" s="432">
        <v>0</v>
      </c>
      <c r="AT256" s="432">
        <v>0</v>
      </c>
      <c r="AU256" s="432">
        <v>0</v>
      </c>
      <c r="AV256" s="432">
        <v>0</v>
      </c>
      <c r="AW256" s="432">
        <v>0</v>
      </c>
      <c r="AX256" s="432">
        <v>0</v>
      </c>
      <c r="AY256" s="432">
        <v>0</v>
      </c>
      <c r="AZ256" s="432">
        <v>0</v>
      </c>
      <c r="BA256" s="432">
        <v>0</v>
      </c>
      <c r="BB256" s="432">
        <v>0</v>
      </c>
      <c r="BC256" s="432">
        <v>0</v>
      </c>
      <c r="BD256" s="12"/>
      <c r="BE256" s="432">
        <v>0</v>
      </c>
      <c r="BF256" s="432">
        <v>0</v>
      </c>
      <c r="BG256" s="432">
        <v>0</v>
      </c>
      <c r="BH256" s="432">
        <v>0</v>
      </c>
      <c r="BI256" s="432">
        <v>0</v>
      </c>
      <c r="BJ256" s="432">
        <v>0</v>
      </c>
      <c r="BK256" s="432">
        <v>0</v>
      </c>
      <c r="BL256" s="432">
        <v>0</v>
      </c>
      <c r="BM256" s="432">
        <v>0</v>
      </c>
      <c r="BN256" s="432">
        <v>0</v>
      </c>
      <c r="BO256" s="432">
        <v>0</v>
      </c>
      <c r="BP256" s="432">
        <v>0</v>
      </c>
      <c r="BQ256" s="432">
        <v>0</v>
      </c>
      <c r="BR256" s="12"/>
      <c r="BS256" s="432">
        <v>0</v>
      </c>
      <c r="BT256" s="432">
        <v>0</v>
      </c>
      <c r="BU256" s="432">
        <v>0</v>
      </c>
      <c r="BV256" s="432">
        <v>0</v>
      </c>
      <c r="BW256" s="432">
        <v>0</v>
      </c>
      <c r="BX256" s="432">
        <v>0</v>
      </c>
      <c r="BY256" s="432">
        <v>0</v>
      </c>
      <c r="BZ256" s="432">
        <v>0</v>
      </c>
      <c r="CA256" s="432">
        <v>0</v>
      </c>
      <c r="CB256" s="432">
        <v>0</v>
      </c>
      <c r="CC256" s="432">
        <v>0</v>
      </c>
      <c r="CD256" s="432">
        <v>0</v>
      </c>
      <c r="CE256" s="432">
        <v>0</v>
      </c>
      <c r="CF256" s="12"/>
      <c r="CG256" s="432">
        <v>0</v>
      </c>
      <c r="CH256" s="432">
        <v>0</v>
      </c>
      <c r="CI256" s="432">
        <v>0</v>
      </c>
      <c r="CJ256" s="432">
        <v>0</v>
      </c>
      <c r="CK256" s="432">
        <v>0</v>
      </c>
      <c r="CL256" s="432">
        <v>0</v>
      </c>
      <c r="CM256" s="432">
        <v>0</v>
      </c>
      <c r="CN256" s="432">
        <v>0</v>
      </c>
      <c r="CO256" s="432">
        <v>0</v>
      </c>
      <c r="CP256" s="432">
        <v>0</v>
      </c>
      <c r="CQ256" s="432">
        <v>0</v>
      </c>
      <c r="CR256" s="432">
        <v>0</v>
      </c>
      <c r="CS256" s="432">
        <v>0</v>
      </c>
      <c r="CT256" s="12"/>
      <c r="CU256" s="432">
        <v>0</v>
      </c>
      <c r="CV256" s="432">
        <v>0</v>
      </c>
      <c r="CW256" s="432">
        <v>0</v>
      </c>
      <c r="CX256" s="432">
        <v>0</v>
      </c>
      <c r="CY256" s="432">
        <v>0</v>
      </c>
      <c r="CZ256" s="432">
        <v>0</v>
      </c>
      <c r="DA256" s="432">
        <v>0</v>
      </c>
      <c r="DB256" s="432">
        <v>0</v>
      </c>
      <c r="DC256" s="432">
        <v>0</v>
      </c>
      <c r="DD256" s="432">
        <v>0</v>
      </c>
      <c r="DE256" s="432">
        <v>0</v>
      </c>
      <c r="DF256" s="432">
        <v>0</v>
      </c>
      <c r="DG256" s="432">
        <v>0</v>
      </c>
      <c r="DH256" s="12"/>
    </row>
    <row r="257" spans="1:112" ht="12" hidden="1" customHeight="1" outlineLevel="1">
      <c r="A257" s="434"/>
      <c r="AA257" s="260"/>
      <c r="AC257" s="432"/>
      <c r="AD257" s="432"/>
      <c r="AE257" s="432"/>
      <c r="AF257" s="432"/>
      <c r="AG257" s="432"/>
      <c r="AH257" s="432"/>
      <c r="AI257" s="432"/>
      <c r="AJ257" s="432"/>
      <c r="AK257" s="432"/>
      <c r="AL257" s="432"/>
      <c r="AM257" s="432"/>
      <c r="AN257" s="432"/>
      <c r="AO257" s="432"/>
      <c r="AP257" s="433"/>
      <c r="AQ257" s="432"/>
      <c r="AR257" s="432"/>
      <c r="AS257" s="432"/>
      <c r="AT257" s="432"/>
      <c r="AU257" s="432"/>
      <c r="AV257" s="432"/>
      <c r="AW257" s="432"/>
      <c r="AX257" s="432"/>
      <c r="AY257" s="432"/>
      <c r="AZ257" s="432"/>
      <c r="BA257" s="432"/>
      <c r="BB257" s="432"/>
      <c r="BC257" s="432"/>
      <c r="BD257" s="433"/>
      <c r="BE257" s="432"/>
      <c r="BF257" s="432"/>
      <c r="BG257" s="432"/>
      <c r="BH257" s="432"/>
      <c r="BI257" s="432"/>
      <c r="BJ257" s="432"/>
      <c r="BK257" s="432"/>
      <c r="BL257" s="432"/>
      <c r="BM257" s="432"/>
      <c r="BN257" s="432"/>
      <c r="BO257" s="432"/>
      <c r="BP257" s="432"/>
      <c r="BQ257" s="432"/>
      <c r="BR257" s="433"/>
      <c r="BS257" s="432"/>
      <c r="BT257" s="432"/>
      <c r="BU257" s="432"/>
      <c r="BV257" s="432"/>
      <c r="BW257" s="432"/>
      <c r="BX257" s="432"/>
      <c r="BY257" s="432"/>
      <c r="BZ257" s="432"/>
      <c r="CA257" s="432"/>
      <c r="CB257" s="432"/>
      <c r="CC257" s="432"/>
      <c r="CD257" s="432"/>
      <c r="CE257" s="432"/>
      <c r="CF257" s="433"/>
      <c r="CG257" s="432"/>
      <c r="CH257" s="432"/>
      <c r="CI257" s="432"/>
      <c r="CJ257" s="432"/>
      <c r="CK257" s="432"/>
      <c r="CL257" s="432"/>
      <c r="CM257" s="432"/>
      <c r="CN257" s="432"/>
      <c r="CO257" s="432"/>
      <c r="CP257" s="432"/>
      <c r="CQ257" s="432"/>
      <c r="CR257" s="432"/>
      <c r="CS257" s="432"/>
      <c r="CT257" s="433"/>
      <c r="CU257" s="432"/>
      <c r="CV257" s="432"/>
      <c r="CW257" s="432"/>
      <c r="CX257" s="432"/>
      <c r="CY257" s="432"/>
      <c r="CZ257" s="432"/>
      <c r="DA257" s="432"/>
      <c r="DB257" s="432"/>
      <c r="DC257" s="432"/>
      <c r="DD257" s="432"/>
      <c r="DE257" s="432"/>
      <c r="DF257" s="432"/>
      <c r="DG257" s="432"/>
      <c r="DH257" s="433"/>
    </row>
    <row r="258" spans="1:112" ht="12" customHeight="1" collapsed="1">
      <c r="A258" s="434"/>
      <c r="AA258" s="431"/>
      <c r="AB258" s="1" t="str">
        <f>AA199</f>
        <v>Personnel Services-Salaries</v>
      </c>
      <c r="AC258" s="432">
        <f t="shared" ref="AC258:AO258" si="119">SUM(AC200:AC257)</f>
        <v>14000</v>
      </c>
      <c r="AD258" s="432">
        <f t="shared" si="119"/>
        <v>14000</v>
      </c>
      <c r="AE258" s="432">
        <f t="shared" si="119"/>
        <v>14000</v>
      </c>
      <c r="AF258" s="432">
        <f t="shared" si="119"/>
        <v>14000</v>
      </c>
      <c r="AG258" s="432">
        <f t="shared" si="119"/>
        <v>14000</v>
      </c>
      <c r="AH258" s="432">
        <f t="shared" si="119"/>
        <v>14000</v>
      </c>
      <c r="AI258" s="432">
        <f t="shared" si="119"/>
        <v>14000</v>
      </c>
      <c r="AJ258" s="432">
        <f t="shared" si="119"/>
        <v>12000</v>
      </c>
      <c r="AK258" s="432">
        <f t="shared" si="119"/>
        <v>12000</v>
      </c>
      <c r="AL258" s="432">
        <f t="shared" si="119"/>
        <v>12000</v>
      </c>
      <c r="AM258" s="432">
        <f t="shared" si="119"/>
        <v>12000</v>
      </c>
      <c r="AN258" s="432">
        <f t="shared" si="119"/>
        <v>12000</v>
      </c>
      <c r="AO258" s="432">
        <f t="shared" si="119"/>
        <v>160999.99999999761</v>
      </c>
      <c r="AP258" s="433">
        <f>AO258-SUM(AC258:AN258)</f>
        <v>2999.9999999976135</v>
      </c>
      <c r="AQ258" s="432">
        <f t="shared" ref="AQ258:BC258" si="120">SUM(AQ200:AQ257)</f>
        <v>52300</v>
      </c>
      <c r="AR258" s="432">
        <f t="shared" si="120"/>
        <v>50227.272727272728</v>
      </c>
      <c r="AS258" s="432">
        <f t="shared" si="120"/>
        <v>50227.272727272728</v>
      </c>
      <c r="AT258" s="432">
        <f t="shared" si="120"/>
        <v>50227.272727272728</v>
      </c>
      <c r="AU258" s="432">
        <f t="shared" si="120"/>
        <v>50227.272727272728</v>
      </c>
      <c r="AV258" s="432">
        <f t="shared" si="120"/>
        <v>50227.272727272728</v>
      </c>
      <c r="AW258" s="432">
        <f t="shared" si="120"/>
        <v>50227.272727272728</v>
      </c>
      <c r="AX258" s="432">
        <f t="shared" si="120"/>
        <v>50227.272727272728</v>
      </c>
      <c r="AY258" s="432">
        <f t="shared" si="120"/>
        <v>50227.272727272728</v>
      </c>
      <c r="AZ258" s="432">
        <f t="shared" si="120"/>
        <v>50227.272727272728</v>
      </c>
      <c r="BA258" s="432">
        <f t="shared" si="120"/>
        <v>50227.272727272728</v>
      </c>
      <c r="BB258" s="432">
        <f t="shared" si="120"/>
        <v>50227.272727272728</v>
      </c>
      <c r="BC258" s="432">
        <f t="shared" si="120"/>
        <v>622300</v>
      </c>
      <c r="BD258" s="433">
        <f>BC258-SUM(AQ258:BB258)</f>
        <v>17500.000000000116</v>
      </c>
      <c r="BE258" s="432">
        <f t="shared" ref="BE258:BQ258" si="121">SUM(BE200:BE257)</f>
        <v>62576</v>
      </c>
      <c r="BF258" s="432">
        <f t="shared" si="121"/>
        <v>73832.727272727308</v>
      </c>
      <c r="BG258" s="432">
        <f t="shared" si="121"/>
        <v>73832.727272727308</v>
      </c>
      <c r="BH258" s="432">
        <f t="shared" si="121"/>
        <v>73832.727272727308</v>
      </c>
      <c r="BI258" s="432">
        <f t="shared" si="121"/>
        <v>73832.727272727308</v>
      </c>
      <c r="BJ258" s="432">
        <f t="shared" si="121"/>
        <v>73832.727272727308</v>
      </c>
      <c r="BK258" s="432">
        <f t="shared" si="121"/>
        <v>73832.727272727308</v>
      </c>
      <c r="BL258" s="432">
        <f t="shared" si="121"/>
        <v>73832.727272727308</v>
      </c>
      <c r="BM258" s="432">
        <f t="shared" si="121"/>
        <v>73832.727272727308</v>
      </c>
      <c r="BN258" s="432">
        <f t="shared" si="121"/>
        <v>73832.727272727308</v>
      </c>
      <c r="BO258" s="432">
        <f t="shared" si="121"/>
        <v>73832.727272727308</v>
      </c>
      <c r="BP258" s="432">
        <f t="shared" si="121"/>
        <v>73832.727272727308</v>
      </c>
      <c r="BQ258" s="432">
        <f t="shared" si="121"/>
        <v>903376</v>
      </c>
      <c r="BR258" s="433">
        <f>BQ258-SUM(BE258:BP258)</f>
        <v>28639.999999999767</v>
      </c>
      <c r="BS258" s="432">
        <f t="shared" ref="BS258:CE258" si="122">SUM(BS200:BS257)</f>
        <v>82610.386666666629</v>
      </c>
      <c r="BT258" s="432">
        <f t="shared" si="122"/>
        <v>110783.6242424243</v>
      </c>
      <c r="BU258" s="432">
        <f t="shared" si="122"/>
        <v>110783.6242424243</v>
      </c>
      <c r="BV258" s="432">
        <f t="shared" si="122"/>
        <v>110783.6242424243</v>
      </c>
      <c r="BW258" s="432">
        <f t="shared" si="122"/>
        <v>110783.6242424243</v>
      </c>
      <c r="BX258" s="432">
        <f t="shared" si="122"/>
        <v>110783.6242424243</v>
      </c>
      <c r="BY258" s="432">
        <f t="shared" si="122"/>
        <v>110783.6242424243</v>
      </c>
      <c r="BZ258" s="432">
        <f t="shared" si="122"/>
        <v>110783.6242424243</v>
      </c>
      <c r="CA258" s="432">
        <f t="shared" si="122"/>
        <v>110783.6242424243</v>
      </c>
      <c r="CB258" s="432">
        <f t="shared" si="122"/>
        <v>110783.6242424243</v>
      </c>
      <c r="CC258" s="432">
        <f t="shared" si="122"/>
        <v>110783.6242424243</v>
      </c>
      <c r="CD258" s="432">
        <f t="shared" si="122"/>
        <v>110783.6242424243</v>
      </c>
      <c r="CE258" s="432">
        <f t="shared" si="122"/>
        <v>1347634.72</v>
      </c>
      <c r="CF258" s="433">
        <f>CE258-SUM(BS258:CD258)</f>
        <v>46404.466666666325</v>
      </c>
      <c r="CG258" s="432">
        <f t="shared" ref="CG258:CS258" si="123">SUM(CG200:CG257)</f>
        <v>98978.427733333345</v>
      </c>
      <c r="CH258" s="432">
        <f t="shared" si="123"/>
        <v>143499.14521212119</v>
      </c>
      <c r="CI258" s="432">
        <f t="shared" si="123"/>
        <v>143499.14521212119</v>
      </c>
      <c r="CJ258" s="432">
        <f t="shared" si="123"/>
        <v>143499.14521212119</v>
      </c>
      <c r="CK258" s="432">
        <f t="shared" si="123"/>
        <v>143499.14521212119</v>
      </c>
      <c r="CL258" s="432">
        <f t="shared" si="123"/>
        <v>143499.14521212119</v>
      </c>
      <c r="CM258" s="432">
        <f t="shared" si="123"/>
        <v>143499.14521212119</v>
      </c>
      <c r="CN258" s="432">
        <f t="shared" si="123"/>
        <v>143499.14521212119</v>
      </c>
      <c r="CO258" s="432">
        <f t="shared" si="123"/>
        <v>143499.14521212119</v>
      </c>
      <c r="CP258" s="432">
        <f t="shared" si="123"/>
        <v>143499.14521212119</v>
      </c>
      <c r="CQ258" s="432">
        <f t="shared" si="123"/>
        <v>143499.14521212119</v>
      </c>
      <c r="CR258" s="432">
        <f t="shared" si="123"/>
        <v>143499.14521212119</v>
      </c>
      <c r="CS258" s="432">
        <f t="shared" si="123"/>
        <v>1739517.4143999999</v>
      </c>
      <c r="CT258" s="433">
        <f>CS258-SUM(CG258:CR258)</f>
        <v>62048.389333333122</v>
      </c>
      <c r="CU258" s="432">
        <f t="shared" ref="CU258:DG258" si="124">SUM(CU200:CU257)</f>
        <v>113524.66295466662</v>
      </c>
      <c r="CV258" s="432">
        <f t="shared" si="124"/>
        <v>171502.46144969726</v>
      </c>
      <c r="CW258" s="432">
        <f t="shared" si="124"/>
        <v>171502.46144969726</v>
      </c>
      <c r="CX258" s="432">
        <f t="shared" si="124"/>
        <v>171502.46144969726</v>
      </c>
      <c r="CY258" s="432">
        <f t="shared" si="124"/>
        <v>171502.46144969726</v>
      </c>
      <c r="CZ258" s="432">
        <f t="shared" si="124"/>
        <v>171502.46144969726</v>
      </c>
      <c r="DA258" s="432">
        <f t="shared" si="124"/>
        <v>171502.46144969726</v>
      </c>
      <c r="DB258" s="432">
        <f t="shared" si="124"/>
        <v>171502.46144969726</v>
      </c>
      <c r="DC258" s="432">
        <f t="shared" si="124"/>
        <v>171502.46144969726</v>
      </c>
      <c r="DD258" s="432">
        <f t="shared" si="124"/>
        <v>171502.46144969726</v>
      </c>
      <c r="DE258" s="432">
        <f t="shared" si="124"/>
        <v>171502.46144969726</v>
      </c>
      <c r="DF258" s="432">
        <f t="shared" si="124"/>
        <v>171502.46144969726</v>
      </c>
      <c r="DG258" s="432">
        <f t="shared" si="124"/>
        <v>2075907.762688</v>
      </c>
      <c r="DH258" s="433">
        <f>DG258-SUM(CU258:DF258)</f>
        <v>75856.023786663776</v>
      </c>
    </row>
    <row r="259" spans="1:112" ht="12" hidden="1" customHeight="1" outlineLevel="1">
      <c r="A259" s="2"/>
      <c r="AA259" s="431"/>
      <c r="AB259" s="440" t="s">
        <v>560</v>
      </c>
      <c r="AC259" s="432"/>
      <c r="AD259" s="432"/>
      <c r="AE259" s="432"/>
      <c r="AF259" s="432"/>
      <c r="AG259" s="432"/>
      <c r="AH259" s="432"/>
      <c r="AI259" s="432"/>
      <c r="AJ259" s="432"/>
      <c r="AK259" s="432"/>
      <c r="AL259" s="432"/>
      <c r="AM259" s="432"/>
      <c r="AN259" s="432"/>
      <c r="AO259" s="432"/>
      <c r="AP259" s="433"/>
      <c r="AQ259" s="432"/>
      <c r="AR259" s="432"/>
      <c r="AS259" s="432"/>
      <c r="AT259" s="432"/>
      <c r="AU259" s="432"/>
      <c r="AV259" s="432"/>
      <c r="AW259" s="432"/>
      <c r="AX259" s="432"/>
      <c r="AY259" s="432"/>
      <c r="AZ259" s="432"/>
      <c r="BA259" s="432"/>
      <c r="BB259" s="432"/>
      <c r="BC259" s="432"/>
      <c r="BD259" s="433"/>
      <c r="BE259" s="432"/>
      <c r="BF259" s="432"/>
      <c r="BG259" s="432"/>
      <c r="BH259" s="432"/>
      <c r="BI259" s="432"/>
      <c r="BJ259" s="432"/>
      <c r="BK259" s="432"/>
      <c r="BL259" s="432"/>
      <c r="BM259" s="432"/>
      <c r="BN259" s="432"/>
      <c r="BO259" s="432"/>
      <c r="BP259" s="432"/>
      <c r="BQ259" s="432"/>
      <c r="BR259" s="433"/>
      <c r="BS259" s="432"/>
      <c r="BT259" s="432"/>
      <c r="BU259" s="432"/>
      <c r="BV259" s="432"/>
      <c r="BW259" s="432"/>
      <c r="BX259" s="432"/>
      <c r="BY259" s="432"/>
      <c r="BZ259" s="432"/>
      <c r="CA259" s="432"/>
      <c r="CB259" s="432"/>
      <c r="CC259" s="432"/>
      <c r="CD259" s="432"/>
      <c r="CE259" s="432"/>
      <c r="CF259" s="433"/>
      <c r="CG259" s="432"/>
      <c r="CH259" s="432"/>
      <c r="CI259" s="432"/>
      <c r="CJ259" s="432"/>
      <c r="CK259" s="432"/>
      <c r="CL259" s="432"/>
      <c r="CM259" s="432"/>
      <c r="CN259" s="432"/>
      <c r="CO259" s="432"/>
      <c r="CP259" s="432"/>
      <c r="CQ259" s="432"/>
      <c r="CR259" s="432"/>
      <c r="CS259" s="432"/>
      <c r="CT259" s="433"/>
      <c r="CU259" s="432"/>
      <c r="CV259" s="432"/>
      <c r="CW259" s="432"/>
      <c r="CX259" s="432"/>
      <c r="CY259" s="432"/>
      <c r="CZ259" s="432"/>
      <c r="DA259" s="432"/>
      <c r="DB259" s="432"/>
      <c r="DC259" s="432"/>
      <c r="DD259" s="432"/>
      <c r="DE259" s="432"/>
      <c r="DF259" s="432"/>
      <c r="DG259" s="432"/>
      <c r="DH259" s="433"/>
    </row>
    <row r="260" spans="1:112" ht="12" hidden="1" customHeight="1" outlineLevel="1">
      <c r="A260" s="2"/>
      <c r="AA260" s="431" t="str">
        <f>[1]MYP!H86</f>
        <v>Personnel Services-Employee Benefits</v>
      </c>
      <c r="AC260" s="432"/>
      <c r="AD260" s="432"/>
      <c r="AE260" s="432"/>
      <c r="AF260" s="432"/>
      <c r="AG260" s="432"/>
      <c r="AH260" s="432"/>
      <c r="AI260" s="432"/>
      <c r="AJ260" s="432"/>
      <c r="AK260" s="432"/>
      <c r="AL260" s="432"/>
      <c r="AM260" s="432"/>
      <c r="AN260" s="432"/>
      <c r="AO260" s="432"/>
      <c r="AP260" s="433"/>
      <c r="AQ260" s="432"/>
      <c r="AR260" s="432"/>
      <c r="AS260" s="432"/>
      <c r="AT260" s="432"/>
      <c r="AU260" s="432"/>
      <c r="AV260" s="432"/>
      <c r="AW260" s="432"/>
      <c r="AX260" s="432"/>
      <c r="AY260" s="432"/>
      <c r="AZ260" s="432"/>
      <c r="BA260" s="432"/>
      <c r="BB260" s="432"/>
      <c r="BC260" s="432"/>
      <c r="BD260" s="433"/>
      <c r="BE260" s="432"/>
      <c r="BF260" s="432"/>
      <c r="BG260" s="432"/>
      <c r="BH260" s="432"/>
      <c r="BI260" s="432"/>
      <c r="BJ260" s="432"/>
      <c r="BK260" s="432"/>
      <c r="BL260" s="432"/>
      <c r="BM260" s="432"/>
      <c r="BN260" s="432"/>
      <c r="BO260" s="432"/>
      <c r="BP260" s="432"/>
      <c r="BQ260" s="432"/>
      <c r="BR260" s="433"/>
      <c r="BS260" s="432"/>
      <c r="BT260" s="432"/>
      <c r="BU260" s="432"/>
      <c r="BV260" s="432"/>
      <c r="BW260" s="432"/>
      <c r="BX260" s="432"/>
      <c r="BY260" s="432"/>
      <c r="BZ260" s="432"/>
      <c r="CA260" s="432"/>
      <c r="CB260" s="432"/>
      <c r="CC260" s="432"/>
      <c r="CD260" s="432"/>
      <c r="CE260" s="432"/>
      <c r="CF260" s="433"/>
      <c r="CG260" s="432"/>
      <c r="CH260" s="432"/>
      <c r="CI260" s="432"/>
      <c r="CJ260" s="432"/>
      <c r="CK260" s="432"/>
      <c r="CL260" s="432"/>
      <c r="CM260" s="432"/>
      <c r="CN260" s="432"/>
      <c r="CO260" s="432"/>
      <c r="CP260" s="432"/>
      <c r="CQ260" s="432"/>
      <c r="CR260" s="432"/>
      <c r="CS260" s="432"/>
      <c r="CT260" s="433"/>
      <c r="CU260" s="432"/>
      <c r="CV260" s="432"/>
      <c r="CW260" s="432"/>
      <c r="CX260" s="432"/>
      <c r="CY260" s="432"/>
      <c r="CZ260" s="432"/>
      <c r="DA260" s="432"/>
      <c r="DB260" s="432"/>
      <c r="DC260" s="432"/>
      <c r="DD260" s="432"/>
      <c r="DE260" s="432"/>
      <c r="DF260" s="432"/>
      <c r="DG260" s="432"/>
      <c r="DH260" s="433"/>
    </row>
    <row r="261" spans="1:112" ht="12" hidden="1" customHeight="1" outlineLevel="1">
      <c r="A261" s="434"/>
      <c r="T261" s="437" t="s">
        <v>795</v>
      </c>
      <c r="X261" s="417" t="str">
        <f>T261</f>
        <v>Expense Group 2 (Personnel Services-Employee Benefits) - (Bottom Level)</v>
      </c>
      <c r="AA261" s="260" t="str">
        <f>IFERROR(_xlfn.NUMBERVALUE(LEFT(T261,FIND("-",T261)-2)),"")</f>
        <v/>
      </c>
      <c r="AC261" s="432"/>
      <c r="AD261" s="432"/>
      <c r="AE261" s="432"/>
      <c r="AF261" s="432"/>
      <c r="AG261" s="432"/>
      <c r="AH261" s="432"/>
      <c r="AI261" s="432"/>
      <c r="AJ261" s="432"/>
      <c r="AK261" s="432"/>
      <c r="AL261" s="432"/>
      <c r="AM261" s="432"/>
      <c r="AN261" s="432"/>
      <c r="AO261" s="432"/>
      <c r="AP261" s="433"/>
      <c r="AQ261" s="432"/>
      <c r="AR261" s="432"/>
      <c r="AS261" s="432"/>
      <c r="AT261" s="432"/>
      <c r="AU261" s="432"/>
      <c r="AV261" s="432"/>
      <c r="AW261" s="432"/>
      <c r="AX261" s="432"/>
      <c r="AY261" s="432"/>
      <c r="AZ261" s="432"/>
      <c r="BA261" s="432"/>
      <c r="BB261" s="432"/>
      <c r="BC261" s="432"/>
      <c r="BD261" s="433"/>
      <c r="BE261" s="432"/>
      <c r="BF261" s="432"/>
      <c r="BG261" s="432"/>
      <c r="BH261" s="432"/>
      <c r="BI261" s="432"/>
      <c r="BJ261" s="432"/>
      <c r="BK261" s="432"/>
      <c r="BL261" s="432"/>
      <c r="BM261" s="432"/>
      <c r="BN261" s="432"/>
      <c r="BO261" s="432"/>
      <c r="BP261" s="432"/>
      <c r="BQ261" s="432"/>
      <c r="BR261" s="433"/>
      <c r="BS261" s="432"/>
      <c r="BT261" s="432"/>
      <c r="BU261" s="432"/>
      <c r="BV261" s="432"/>
      <c r="BW261" s="432"/>
      <c r="BX261" s="432"/>
      <c r="BY261" s="432"/>
      <c r="BZ261" s="432"/>
      <c r="CA261" s="432"/>
      <c r="CB261" s="432"/>
      <c r="CC261" s="432"/>
      <c r="CD261" s="432"/>
      <c r="CE261" s="432"/>
      <c r="CF261" s="433"/>
      <c r="CG261" s="432"/>
      <c r="CH261" s="432"/>
      <c r="CI261" s="432"/>
      <c r="CJ261" s="432"/>
      <c r="CK261" s="432"/>
      <c r="CL261" s="432"/>
      <c r="CM261" s="432"/>
      <c r="CN261" s="432"/>
      <c r="CO261" s="432"/>
      <c r="CP261" s="432"/>
      <c r="CQ261" s="432"/>
      <c r="CR261" s="432"/>
      <c r="CS261" s="432"/>
      <c r="CT261" s="433"/>
      <c r="CU261" s="432"/>
      <c r="CV261" s="432"/>
      <c r="CW261" s="432"/>
      <c r="CX261" s="432"/>
      <c r="CY261" s="432"/>
      <c r="CZ261" s="432"/>
      <c r="DA261" s="432"/>
      <c r="DB261" s="432"/>
      <c r="DC261" s="432"/>
      <c r="DD261" s="432"/>
      <c r="DE261" s="432"/>
      <c r="DF261" s="432"/>
      <c r="DG261" s="432"/>
      <c r="DH261" s="433"/>
    </row>
    <row r="262" spans="1:112" ht="12" hidden="1" customHeight="1" outlineLevel="1">
      <c r="A262" s="434"/>
      <c r="T262" s="437" t="s">
        <v>796</v>
      </c>
      <c r="X262" s="417" t="str">
        <f t="shared" ref="X262:X272" si="125">T262</f>
        <v>210 - NV</v>
      </c>
      <c r="AA262" s="260">
        <f t="shared" ref="AA262:AA272" si="126">IFERROR(_xlfn.NUMBERVALUE(LEFT(T262,FIND("-",T262)-2)),"")</f>
        <v>210</v>
      </c>
      <c r="AB262" s="1" t="s">
        <v>263</v>
      </c>
      <c r="AC262" s="432">
        <v>0</v>
      </c>
      <c r="AD262" s="432">
        <v>0</v>
      </c>
      <c r="AE262" s="432">
        <v>0</v>
      </c>
      <c r="AF262" s="432">
        <v>0</v>
      </c>
      <c r="AG262" s="432">
        <v>0</v>
      </c>
      <c r="AH262" s="432">
        <v>0</v>
      </c>
      <c r="AI262" s="432">
        <v>0</v>
      </c>
      <c r="AJ262" s="432">
        <v>0</v>
      </c>
      <c r="AK262" s="432">
        <v>630</v>
      </c>
      <c r="AL262" s="432">
        <v>630</v>
      </c>
      <c r="AM262" s="432">
        <v>630</v>
      </c>
      <c r="AN262" s="432">
        <v>630</v>
      </c>
      <c r="AO262" s="432">
        <v>0</v>
      </c>
      <c r="AP262" s="433"/>
      <c r="AQ262" s="432">
        <v>9555</v>
      </c>
      <c r="AR262" s="432">
        <v>4777.5</v>
      </c>
      <c r="AS262" s="432">
        <v>4777.5</v>
      </c>
      <c r="AT262" s="432">
        <v>4777.5</v>
      </c>
      <c r="AU262" s="432">
        <v>4777.5</v>
      </c>
      <c r="AV262" s="432">
        <v>4777.5</v>
      </c>
      <c r="AW262" s="432">
        <v>4777.5</v>
      </c>
      <c r="AX262" s="432">
        <v>4777.5</v>
      </c>
      <c r="AY262" s="432">
        <v>4777.5</v>
      </c>
      <c r="AZ262" s="432">
        <v>4777.5</v>
      </c>
      <c r="BA262" s="432">
        <v>4777.5</v>
      </c>
      <c r="BB262" s="432">
        <v>0</v>
      </c>
      <c r="BC262" s="432">
        <v>57330</v>
      </c>
      <c r="BD262" s="433"/>
      <c r="BE262" s="432">
        <v>15666.525</v>
      </c>
      <c r="BF262" s="432">
        <v>7833.2624999999998</v>
      </c>
      <c r="BG262" s="432">
        <v>7833.2624999999998</v>
      </c>
      <c r="BH262" s="432">
        <v>7833.2624999999998</v>
      </c>
      <c r="BI262" s="432">
        <v>7833.2624999999998</v>
      </c>
      <c r="BJ262" s="432">
        <v>7833.2624999999998</v>
      </c>
      <c r="BK262" s="432">
        <v>7833.2624999999998</v>
      </c>
      <c r="BL262" s="432">
        <v>7833.2624999999998</v>
      </c>
      <c r="BM262" s="432">
        <v>7833.2624999999998</v>
      </c>
      <c r="BN262" s="432">
        <v>7833.2624999999998</v>
      </c>
      <c r="BO262" s="432">
        <v>7833.2624999999998</v>
      </c>
      <c r="BP262" s="432">
        <v>0</v>
      </c>
      <c r="BQ262" s="432">
        <v>93999.15</v>
      </c>
      <c r="BR262" s="433"/>
      <c r="BS262" s="432">
        <v>24310.125</v>
      </c>
      <c r="BT262" s="432">
        <v>12155.0625</v>
      </c>
      <c r="BU262" s="432">
        <v>12155.0625</v>
      </c>
      <c r="BV262" s="432">
        <v>12155.0625</v>
      </c>
      <c r="BW262" s="432">
        <v>12155.0625</v>
      </c>
      <c r="BX262" s="432">
        <v>12155.0625</v>
      </c>
      <c r="BY262" s="432">
        <v>12155.0625</v>
      </c>
      <c r="BZ262" s="432">
        <v>12155.0625</v>
      </c>
      <c r="CA262" s="432">
        <v>12155.0625</v>
      </c>
      <c r="CB262" s="432">
        <v>12155.0625</v>
      </c>
      <c r="CC262" s="432">
        <v>12155.0625</v>
      </c>
      <c r="CD262" s="432">
        <v>0</v>
      </c>
      <c r="CE262" s="432">
        <v>145860.75</v>
      </c>
      <c r="CF262" s="433"/>
      <c r="CG262" s="432">
        <v>32672.808000000001</v>
      </c>
      <c r="CH262" s="432">
        <v>16336.404</v>
      </c>
      <c r="CI262" s="432">
        <v>16336.404</v>
      </c>
      <c r="CJ262" s="432">
        <v>16336.404</v>
      </c>
      <c r="CK262" s="432">
        <v>16336.404</v>
      </c>
      <c r="CL262" s="432">
        <v>16336.404</v>
      </c>
      <c r="CM262" s="432">
        <v>16336.404</v>
      </c>
      <c r="CN262" s="432">
        <v>16336.404</v>
      </c>
      <c r="CO262" s="432">
        <v>16336.404</v>
      </c>
      <c r="CP262" s="432">
        <v>16336.404</v>
      </c>
      <c r="CQ262" s="432">
        <v>16336.404</v>
      </c>
      <c r="CR262" s="432">
        <v>0</v>
      </c>
      <c r="CS262" s="432">
        <v>196036.848</v>
      </c>
      <c r="CT262" s="433"/>
      <c r="CU262" s="432">
        <v>40738.907475</v>
      </c>
      <c r="CV262" s="432">
        <v>20369.4537375</v>
      </c>
      <c r="CW262" s="432">
        <v>20369.4537375</v>
      </c>
      <c r="CX262" s="432">
        <v>20369.4537375</v>
      </c>
      <c r="CY262" s="432">
        <v>20369.4537375</v>
      </c>
      <c r="CZ262" s="432">
        <v>20369.4537375</v>
      </c>
      <c r="DA262" s="432">
        <v>20369.4537375</v>
      </c>
      <c r="DB262" s="432">
        <v>20369.4537375</v>
      </c>
      <c r="DC262" s="432">
        <v>20369.4537375</v>
      </c>
      <c r="DD262" s="432">
        <v>20369.4537375</v>
      </c>
      <c r="DE262" s="432">
        <v>20369.4537375</v>
      </c>
      <c r="DF262" s="432">
        <v>0</v>
      </c>
      <c r="DG262" s="432">
        <v>244433.44485</v>
      </c>
      <c r="DH262" s="433"/>
    </row>
    <row r="263" spans="1:112" ht="12" hidden="1" customHeight="1" outlineLevel="1">
      <c r="A263" s="434"/>
      <c r="T263" s="437" t="s">
        <v>797</v>
      </c>
      <c r="X263" s="417" t="str">
        <f t="shared" si="125"/>
        <v>220 - NV</v>
      </c>
      <c r="AA263" s="260">
        <f t="shared" si="126"/>
        <v>220</v>
      </c>
      <c r="AB263" s="1" t="s">
        <v>264</v>
      </c>
      <c r="AC263" s="432">
        <v>868</v>
      </c>
      <c r="AD263" s="432">
        <v>868</v>
      </c>
      <c r="AE263" s="432">
        <v>868</v>
      </c>
      <c r="AF263" s="432">
        <v>868</v>
      </c>
      <c r="AG263" s="432">
        <v>868</v>
      </c>
      <c r="AH263" s="432">
        <v>0</v>
      </c>
      <c r="AI263" s="432">
        <v>1736</v>
      </c>
      <c r="AJ263" s="432">
        <v>868</v>
      </c>
      <c r="AK263" s="432">
        <f>868-600</f>
        <v>268</v>
      </c>
      <c r="AL263" s="432">
        <f t="shared" ref="AL263:AN263" si="127">868-600</f>
        <v>268</v>
      </c>
      <c r="AM263" s="432">
        <f t="shared" si="127"/>
        <v>268</v>
      </c>
      <c r="AN263" s="432">
        <f t="shared" si="127"/>
        <v>268</v>
      </c>
      <c r="AO263" s="432">
        <v>9981.9999999998508</v>
      </c>
      <c r="AP263" s="433"/>
      <c r="AQ263" s="432">
        <v>251.67536557930299</v>
      </c>
      <c r="AR263" s="432">
        <v>241.70109418140899</v>
      </c>
      <c r="AS263" s="432">
        <v>241.70109418140899</v>
      </c>
      <c r="AT263" s="432">
        <v>241.70109418140899</v>
      </c>
      <c r="AU263" s="432">
        <v>241.70109418140899</v>
      </c>
      <c r="AV263" s="432">
        <v>241.70109418140899</v>
      </c>
      <c r="AW263" s="432">
        <v>241.70109418140899</v>
      </c>
      <c r="AX263" s="432">
        <v>241.70109418140899</v>
      </c>
      <c r="AY263" s="432">
        <v>241.70109418140899</v>
      </c>
      <c r="AZ263" s="432">
        <v>241.70109418140899</v>
      </c>
      <c r="BA263" s="432">
        <v>241.70109418140899</v>
      </c>
      <c r="BB263" s="432">
        <v>241.70109418140899</v>
      </c>
      <c r="BC263" s="432">
        <v>2994.6</v>
      </c>
      <c r="BD263" s="433"/>
      <c r="BE263" s="432">
        <v>198.482990241051</v>
      </c>
      <c r="BF263" s="432">
        <v>234.18787533148401</v>
      </c>
      <c r="BG263" s="432">
        <v>234.18787533148401</v>
      </c>
      <c r="BH263" s="432">
        <v>234.18787533148401</v>
      </c>
      <c r="BI263" s="432">
        <v>234.18787533148401</v>
      </c>
      <c r="BJ263" s="432">
        <v>234.18787533148401</v>
      </c>
      <c r="BK263" s="432">
        <v>234.18787533148401</v>
      </c>
      <c r="BL263" s="432">
        <v>234.18787533148401</v>
      </c>
      <c r="BM263" s="432">
        <v>234.18787533148401</v>
      </c>
      <c r="BN263" s="432">
        <v>234.18787533148401</v>
      </c>
      <c r="BO263" s="432">
        <v>234.18787533148401</v>
      </c>
      <c r="BP263" s="432">
        <v>234.18787533148401</v>
      </c>
      <c r="BQ263" s="432">
        <v>2865.3919999999998</v>
      </c>
      <c r="BR263" s="433"/>
      <c r="BS263" s="432">
        <v>224.769729569601</v>
      </c>
      <c r="BT263" s="432">
        <v>301.42463032142501</v>
      </c>
      <c r="BU263" s="432">
        <v>301.42463032142501</v>
      </c>
      <c r="BV263" s="432">
        <v>301.42463032142501</v>
      </c>
      <c r="BW263" s="432">
        <v>301.42463032142501</v>
      </c>
      <c r="BX263" s="432">
        <v>301.42463032142501</v>
      </c>
      <c r="BY263" s="432">
        <v>301.42463032142501</v>
      </c>
      <c r="BZ263" s="432">
        <v>301.42463032142501</v>
      </c>
      <c r="CA263" s="432">
        <v>301.42463032142501</v>
      </c>
      <c r="CB263" s="432">
        <v>301.42463032142501</v>
      </c>
      <c r="CC263" s="432">
        <v>301.42463032142501</v>
      </c>
      <c r="CD263" s="432">
        <v>301.42463032142501</v>
      </c>
      <c r="CE263" s="432">
        <v>3666.6998400000002</v>
      </c>
      <c r="CF263" s="433"/>
      <c r="CG263" s="432">
        <v>254.259284660406</v>
      </c>
      <c r="CH263" s="432">
        <v>368.62567780237799</v>
      </c>
      <c r="CI263" s="432">
        <v>368.62567780237799</v>
      </c>
      <c r="CJ263" s="432">
        <v>368.62567780237799</v>
      </c>
      <c r="CK263" s="432">
        <v>368.62567780237799</v>
      </c>
      <c r="CL263" s="432">
        <v>368.62567780237799</v>
      </c>
      <c r="CM263" s="432">
        <v>368.62567780237799</v>
      </c>
      <c r="CN263" s="432">
        <v>368.62567780237799</v>
      </c>
      <c r="CO263" s="432">
        <v>368.62567780237799</v>
      </c>
      <c r="CP263" s="432">
        <v>368.62567780237799</v>
      </c>
      <c r="CQ263" s="432">
        <v>368.62567780237799</v>
      </c>
      <c r="CR263" s="432">
        <v>368.62567780237799</v>
      </c>
      <c r="CS263" s="432">
        <v>4468.5338368000002</v>
      </c>
      <c r="CT263" s="433"/>
      <c r="CU263" s="432">
        <v>249.25701564347199</v>
      </c>
      <c r="CV263" s="432">
        <v>376.55422710685798</v>
      </c>
      <c r="CW263" s="432">
        <v>376.55422710685798</v>
      </c>
      <c r="CX263" s="432">
        <v>376.55422710685798</v>
      </c>
      <c r="CY263" s="432">
        <v>376.55422710685798</v>
      </c>
      <c r="CZ263" s="432">
        <v>376.55422710685798</v>
      </c>
      <c r="DA263" s="432">
        <v>376.55422710685798</v>
      </c>
      <c r="DB263" s="432">
        <v>376.55422710685798</v>
      </c>
      <c r="DC263" s="432">
        <v>376.55422710685798</v>
      </c>
      <c r="DD263" s="432">
        <v>376.55422710685798</v>
      </c>
      <c r="DE263" s="432">
        <v>376.55422710685798</v>
      </c>
      <c r="DF263" s="432">
        <v>376.55422710685798</v>
      </c>
      <c r="DG263" s="432">
        <v>4557.9045135360002</v>
      </c>
      <c r="DH263" s="433"/>
    </row>
    <row r="264" spans="1:112" ht="12" hidden="1" customHeight="1" outlineLevel="1">
      <c r="A264" s="434"/>
      <c r="T264" s="437" t="s">
        <v>798</v>
      </c>
      <c r="X264" s="417" t="str">
        <f t="shared" si="125"/>
        <v>230 - NV</v>
      </c>
      <c r="AA264" s="260">
        <f t="shared" si="126"/>
        <v>230</v>
      </c>
      <c r="AB264" s="1" t="s">
        <v>265</v>
      </c>
      <c r="AC264" s="432">
        <v>0</v>
      </c>
      <c r="AD264" s="432">
        <v>0</v>
      </c>
      <c r="AE264" s="432">
        <v>0</v>
      </c>
      <c r="AF264" s="432">
        <v>0</v>
      </c>
      <c r="AG264" s="432">
        <v>0</v>
      </c>
      <c r="AH264" s="432">
        <v>0</v>
      </c>
      <c r="AI264" s="432">
        <v>0</v>
      </c>
      <c r="AJ264" s="432">
        <v>0</v>
      </c>
      <c r="AK264" s="432">
        <v>0</v>
      </c>
      <c r="AL264" s="432">
        <v>0</v>
      </c>
      <c r="AM264" s="432">
        <v>0</v>
      </c>
      <c r="AN264" s="432">
        <v>0</v>
      </c>
      <c r="AO264" s="432">
        <v>0</v>
      </c>
      <c r="AP264" s="433"/>
      <c r="AQ264" s="432">
        <v>7356.7097862767096</v>
      </c>
      <c r="AR264" s="432">
        <v>7065.1523673177198</v>
      </c>
      <c r="AS264" s="432">
        <v>7065.1523673177198</v>
      </c>
      <c r="AT264" s="432">
        <v>7065.1523673177198</v>
      </c>
      <c r="AU264" s="432">
        <v>7065.1523673177198</v>
      </c>
      <c r="AV264" s="432">
        <v>7065.1523673177198</v>
      </c>
      <c r="AW264" s="432">
        <v>7065.1523673177198</v>
      </c>
      <c r="AX264" s="432">
        <v>7065.1523673177198</v>
      </c>
      <c r="AY264" s="432">
        <v>7065.1523673177198</v>
      </c>
      <c r="AZ264" s="432">
        <v>7065.1523673177198</v>
      </c>
      <c r="BA264" s="432">
        <v>7065.1523673177198</v>
      </c>
      <c r="BB264" s="432">
        <v>7065.1523673177198</v>
      </c>
      <c r="BC264" s="432">
        <v>87535</v>
      </c>
      <c r="BD264" s="433"/>
      <c r="BE264" s="432">
        <v>9054.6358707780601</v>
      </c>
      <c r="BF264" s="432">
        <v>10683.464280251401</v>
      </c>
      <c r="BG264" s="432">
        <v>10683.464280251401</v>
      </c>
      <c r="BH264" s="432">
        <v>10683.464280251401</v>
      </c>
      <c r="BI264" s="432">
        <v>10683.464280251401</v>
      </c>
      <c r="BJ264" s="432">
        <v>10683.464280251401</v>
      </c>
      <c r="BK264" s="432">
        <v>10683.464280251401</v>
      </c>
      <c r="BL264" s="432">
        <v>10683.464280251401</v>
      </c>
      <c r="BM264" s="432">
        <v>10683.464280251401</v>
      </c>
      <c r="BN264" s="432">
        <v>10683.464280251401</v>
      </c>
      <c r="BO264" s="432">
        <v>10683.464280251401</v>
      </c>
      <c r="BP264" s="432">
        <v>10683.464280251401</v>
      </c>
      <c r="BQ264" s="432">
        <v>130716.9</v>
      </c>
      <c r="BR264" s="433"/>
      <c r="BS264" s="432">
        <v>12045.2229382898</v>
      </c>
      <c r="BT264" s="432">
        <v>16153.0953401307</v>
      </c>
      <c r="BU264" s="432">
        <v>16153.0953401307</v>
      </c>
      <c r="BV264" s="432">
        <v>16153.0953401307</v>
      </c>
      <c r="BW264" s="432">
        <v>16153.0953401307</v>
      </c>
      <c r="BX264" s="432">
        <v>16153.0953401307</v>
      </c>
      <c r="BY264" s="432">
        <v>16153.0953401307</v>
      </c>
      <c r="BZ264" s="432">
        <v>16153.0953401307</v>
      </c>
      <c r="CA264" s="432">
        <v>16153.0953401307</v>
      </c>
      <c r="CB264" s="432">
        <v>16153.0953401307</v>
      </c>
      <c r="CC264" s="432">
        <v>16153.0953401307</v>
      </c>
      <c r="CD264" s="432">
        <v>16153.0953401307</v>
      </c>
      <c r="CE264" s="432">
        <v>196495.39600000001</v>
      </c>
      <c r="CF264" s="433"/>
      <c r="CG264" s="432">
        <v>14468.8144081928</v>
      </c>
      <c r="CH264" s="432">
        <v>20976.919388963601</v>
      </c>
      <c r="CI264" s="432">
        <v>20976.919388963601</v>
      </c>
      <c r="CJ264" s="432">
        <v>20976.919388963601</v>
      </c>
      <c r="CK264" s="432">
        <v>20976.919388963601</v>
      </c>
      <c r="CL264" s="432">
        <v>20976.919388963601</v>
      </c>
      <c r="CM264" s="432">
        <v>20976.919388963601</v>
      </c>
      <c r="CN264" s="432">
        <v>20976.919388963601</v>
      </c>
      <c r="CO264" s="432">
        <v>20976.919388963601</v>
      </c>
      <c r="CP264" s="432">
        <v>20976.919388963601</v>
      </c>
      <c r="CQ264" s="432">
        <v>20976.919388963601</v>
      </c>
      <c r="CR264" s="432">
        <v>20976.919388963601</v>
      </c>
      <c r="CS264" s="432">
        <v>254285.25391999999</v>
      </c>
      <c r="CT264" s="433"/>
      <c r="CU264" s="432">
        <v>16699.419247592599</v>
      </c>
      <c r="CV264" s="432">
        <v>25227.9234415014</v>
      </c>
      <c r="CW264" s="432">
        <v>25227.9234415014</v>
      </c>
      <c r="CX264" s="432">
        <v>25227.9234415014</v>
      </c>
      <c r="CY264" s="432">
        <v>25227.9234415014</v>
      </c>
      <c r="CZ264" s="432">
        <v>25227.9234415014</v>
      </c>
      <c r="DA264" s="432">
        <v>25227.9234415014</v>
      </c>
      <c r="DB264" s="432">
        <v>25227.9234415014</v>
      </c>
      <c r="DC264" s="432">
        <v>25227.9234415014</v>
      </c>
      <c r="DD264" s="432">
        <v>25227.9234415014</v>
      </c>
      <c r="DE264" s="432">
        <v>25227.9234415014</v>
      </c>
      <c r="DF264" s="432">
        <v>25227.9234415014</v>
      </c>
      <c r="DG264" s="432">
        <v>305364.95899840002</v>
      </c>
      <c r="DH264" s="433"/>
    </row>
    <row r="265" spans="1:112" ht="12" hidden="1" customHeight="1" outlineLevel="1">
      <c r="A265" s="434"/>
      <c r="T265" s="437" t="s">
        <v>799</v>
      </c>
      <c r="X265" s="417" t="str">
        <f t="shared" si="125"/>
        <v>240 - NV</v>
      </c>
      <c r="AA265" s="260">
        <f t="shared" si="126"/>
        <v>240</v>
      </c>
      <c r="AB265" s="1" t="s">
        <v>266</v>
      </c>
      <c r="AC265" s="432">
        <v>203</v>
      </c>
      <c r="AD265" s="432">
        <v>203</v>
      </c>
      <c r="AE265" s="432">
        <v>203</v>
      </c>
      <c r="AF265" s="432">
        <v>203</v>
      </c>
      <c r="AG265" s="432">
        <v>203</v>
      </c>
      <c r="AH265" s="432">
        <v>0</v>
      </c>
      <c r="AI265" s="432">
        <v>406</v>
      </c>
      <c r="AJ265" s="432">
        <v>203</v>
      </c>
      <c r="AK265" s="432">
        <v>203</v>
      </c>
      <c r="AL265" s="432">
        <v>203</v>
      </c>
      <c r="AM265" s="432">
        <v>203</v>
      </c>
      <c r="AN265" s="432">
        <v>203</v>
      </c>
      <c r="AO265" s="432">
        <v>2334.49999999997</v>
      </c>
      <c r="AP265" s="433"/>
      <c r="AQ265" s="432">
        <v>758.35</v>
      </c>
      <c r="AR265" s="432">
        <v>728.29545454545405</v>
      </c>
      <c r="AS265" s="432">
        <v>728.29545454545405</v>
      </c>
      <c r="AT265" s="432">
        <v>728.29545454545405</v>
      </c>
      <c r="AU265" s="432">
        <v>728.29545454545405</v>
      </c>
      <c r="AV265" s="432">
        <v>728.29545454545405</v>
      </c>
      <c r="AW265" s="432">
        <v>728.29545454545405</v>
      </c>
      <c r="AX265" s="432">
        <v>728.29545454545405</v>
      </c>
      <c r="AY265" s="432">
        <v>728.29545454545405</v>
      </c>
      <c r="AZ265" s="432">
        <v>728.29545454545405</v>
      </c>
      <c r="BA265" s="432">
        <v>728.29545454545405</v>
      </c>
      <c r="BB265" s="432">
        <v>728.29545454545405</v>
      </c>
      <c r="BC265" s="432">
        <v>9023.35</v>
      </c>
      <c r="BD265" s="433"/>
      <c r="BE265" s="432">
        <v>907.35199999999998</v>
      </c>
      <c r="BF265" s="432">
        <v>1070.5745454545499</v>
      </c>
      <c r="BG265" s="432">
        <v>1070.5745454545499</v>
      </c>
      <c r="BH265" s="432">
        <v>1070.5745454545499</v>
      </c>
      <c r="BI265" s="432">
        <v>1070.5745454545499</v>
      </c>
      <c r="BJ265" s="432">
        <v>1070.5745454545499</v>
      </c>
      <c r="BK265" s="432">
        <v>1070.5745454545499</v>
      </c>
      <c r="BL265" s="432">
        <v>1070.5745454545499</v>
      </c>
      <c r="BM265" s="432">
        <v>1070.5745454545499</v>
      </c>
      <c r="BN265" s="432">
        <v>1070.5745454545499</v>
      </c>
      <c r="BO265" s="432">
        <v>1070.5745454545499</v>
      </c>
      <c r="BP265" s="432">
        <v>1070.5745454545499</v>
      </c>
      <c r="BQ265" s="432">
        <v>13098.951999999999</v>
      </c>
      <c r="BR265" s="433"/>
      <c r="BS265" s="432">
        <v>1197.85060666667</v>
      </c>
      <c r="BT265" s="432">
        <v>1606.36255151515</v>
      </c>
      <c r="BU265" s="432">
        <v>1606.36255151515</v>
      </c>
      <c r="BV265" s="432">
        <v>1606.36255151515</v>
      </c>
      <c r="BW265" s="432">
        <v>1606.36255151515</v>
      </c>
      <c r="BX265" s="432">
        <v>1606.36255151515</v>
      </c>
      <c r="BY265" s="432">
        <v>1606.36255151515</v>
      </c>
      <c r="BZ265" s="432">
        <v>1606.36255151515</v>
      </c>
      <c r="CA265" s="432">
        <v>1606.36255151515</v>
      </c>
      <c r="CB265" s="432">
        <v>1606.36255151515</v>
      </c>
      <c r="CC265" s="432">
        <v>1606.36255151515</v>
      </c>
      <c r="CD265" s="432">
        <v>1606.36255151515</v>
      </c>
      <c r="CE265" s="432">
        <v>19540.703440000001</v>
      </c>
      <c r="CF265" s="433"/>
      <c r="CG265" s="432">
        <v>1435.1872021333299</v>
      </c>
      <c r="CH265" s="432">
        <v>2080.73760557576</v>
      </c>
      <c r="CI265" s="432">
        <v>2080.73760557576</v>
      </c>
      <c r="CJ265" s="432">
        <v>2080.73760557576</v>
      </c>
      <c r="CK265" s="432">
        <v>2080.73760557576</v>
      </c>
      <c r="CL265" s="432">
        <v>2080.73760557576</v>
      </c>
      <c r="CM265" s="432">
        <v>2080.73760557576</v>
      </c>
      <c r="CN265" s="432">
        <v>2080.73760557576</v>
      </c>
      <c r="CO265" s="432">
        <v>2080.73760557576</v>
      </c>
      <c r="CP265" s="432">
        <v>2080.73760557576</v>
      </c>
      <c r="CQ265" s="432">
        <v>2080.73760557576</v>
      </c>
      <c r="CR265" s="432">
        <v>2080.73760557576</v>
      </c>
      <c r="CS265" s="432">
        <v>25223.0025088</v>
      </c>
      <c r="CT265" s="433"/>
      <c r="CU265" s="432">
        <v>1646.1076128426701</v>
      </c>
      <c r="CV265" s="432">
        <v>2486.7856910206101</v>
      </c>
      <c r="CW265" s="432">
        <v>2486.7856910206101</v>
      </c>
      <c r="CX265" s="432">
        <v>2486.7856910206101</v>
      </c>
      <c r="CY265" s="432">
        <v>2486.7856910206101</v>
      </c>
      <c r="CZ265" s="432">
        <v>2486.7856910206101</v>
      </c>
      <c r="DA265" s="432">
        <v>2486.7856910206101</v>
      </c>
      <c r="DB265" s="432">
        <v>2486.7856910206101</v>
      </c>
      <c r="DC265" s="432">
        <v>2486.7856910206101</v>
      </c>
      <c r="DD265" s="432">
        <v>2486.7856910206101</v>
      </c>
      <c r="DE265" s="432">
        <v>2486.7856910206101</v>
      </c>
      <c r="DF265" s="432">
        <v>2486.7856910206101</v>
      </c>
      <c r="DG265" s="432">
        <v>30100.662558976001</v>
      </c>
      <c r="DH265" s="433"/>
    </row>
    <row r="266" spans="1:112" ht="12" hidden="1" customHeight="1" outlineLevel="1">
      <c r="A266" s="434"/>
      <c r="T266" s="437" t="s">
        <v>800</v>
      </c>
      <c r="X266" s="417" t="str">
        <f t="shared" si="125"/>
        <v>260 - NV</v>
      </c>
      <c r="AA266" s="260">
        <f t="shared" si="126"/>
        <v>260</v>
      </c>
      <c r="AB266" s="1" t="s">
        <v>267</v>
      </c>
      <c r="AC266" s="432">
        <v>0</v>
      </c>
      <c r="AD266" s="432">
        <v>0</v>
      </c>
      <c r="AE266" s="432">
        <v>0</v>
      </c>
      <c r="AF266" s="432">
        <v>0</v>
      </c>
      <c r="AG266" s="432">
        <v>0</v>
      </c>
      <c r="AH266" s="432">
        <v>0</v>
      </c>
      <c r="AI266" s="432">
        <v>0</v>
      </c>
      <c r="AJ266" s="432">
        <v>0</v>
      </c>
      <c r="AK266" s="432">
        <v>0</v>
      </c>
      <c r="AL266" s="432">
        <v>0</v>
      </c>
      <c r="AM266" s="432">
        <v>176.55</v>
      </c>
      <c r="AN266" s="432">
        <v>176.55</v>
      </c>
      <c r="AO266" s="432">
        <v>1059.3</v>
      </c>
      <c r="AP266" s="433"/>
      <c r="AQ266" s="432">
        <v>1144.2</v>
      </c>
      <c r="AR266" s="432">
        <v>1144.2</v>
      </c>
      <c r="AS266" s="432">
        <v>1144.2</v>
      </c>
      <c r="AT266" s="432">
        <v>1144.2</v>
      </c>
      <c r="AU266" s="432">
        <v>1144.2</v>
      </c>
      <c r="AV266" s="432">
        <v>1144.2</v>
      </c>
      <c r="AW266" s="432">
        <v>1144.2</v>
      </c>
      <c r="AX266" s="432">
        <v>1144.2</v>
      </c>
      <c r="AY266" s="432">
        <v>1144.2</v>
      </c>
      <c r="AZ266" s="432">
        <v>1144.2</v>
      </c>
      <c r="BA266" s="432">
        <v>1144.2</v>
      </c>
      <c r="BB266" s="432">
        <v>1144.2</v>
      </c>
      <c r="BC266" s="432">
        <v>13730.4</v>
      </c>
      <c r="BD266" s="433"/>
      <c r="BE266" s="432">
        <v>1703.4</v>
      </c>
      <c r="BF266" s="432">
        <v>1703.4</v>
      </c>
      <c r="BG266" s="432">
        <v>1703.4</v>
      </c>
      <c r="BH266" s="432">
        <v>1703.4</v>
      </c>
      <c r="BI266" s="432">
        <v>1703.4</v>
      </c>
      <c r="BJ266" s="432">
        <v>1703.4</v>
      </c>
      <c r="BK266" s="432">
        <v>1703.4</v>
      </c>
      <c r="BL266" s="432">
        <v>1703.4</v>
      </c>
      <c r="BM266" s="432">
        <v>1703.4</v>
      </c>
      <c r="BN266" s="432">
        <v>1703.4</v>
      </c>
      <c r="BO266" s="432">
        <v>1703.4</v>
      </c>
      <c r="BP266" s="432">
        <v>1703.4</v>
      </c>
      <c r="BQ266" s="432">
        <v>20440.8</v>
      </c>
      <c r="BR266" s="433"/>
      <c r="BS266" s="432">
        <v>2505</v>
      </c>
      <c r="BT266" s="432">
        <v>2505</v>
      </c>
      <c r="BU266" s="432">
        <v>2505</v>
      </c>
      <c r="BV266" s="432">
        <v>2505</v>
      </c>
      <c r="BW266" s="432">
        <v>2505</v>
      </c>
      <c r="BX266" s="432">
        <v>2505</v>
      </c>
      <c r="BY266" s="432">
        <v>2505</v>
      </c>
      <c r="BZ266" s="432">
        <v>2505</v>
      </c>
      <c r="CA266" s="432">
        <v>2505</v>
      </c>
      <c r="CB266" s="432">
        <v>2505</v>
      </c>
      <c r="CC266" s="432">
        <v>2505</v>
      </c>
      <c r="CD266" s="432">
        <v>2505</v>
      </c>
      <c r="CE266" s="432">
        <v>30060</v>
      </c>
      <c r="CF266" s="433"/>
      <c r="CG266" s="432">
        <v>3181.44</v>
      </c>
      <c r="CH266" s="432">
        <v>3181.44</v>
      </c>
      <c r="CI266" s="432">
        <v>3181.44</v>
      </c>
      <c r="CJ266" s="432">
        <v>3181.44</v>
      </c>
      <c r="CK266" s="432">
        <v>3181.44</v>
      </c>
      <c r="CL266" s="432">
        <v>3181.44</v>
      </c>
      <c r="CM266" s="432">
        <v>3181.44</v>
      </c>
      <c r="CN266" s="432">
        <v>3181.44</v>
      </c>
      <c r="CO266" s="432">
        <v>3181.44</v>
      </c>
      <c r="CP266" s="432">
        <v>3181.44</v>
      </c>
      <c r="CQ266" s="432">
        <v>3181.44</v>
      </c>
      <c r="CR266" s="432">
        <v>3181.44</v>
      </c>
      <c r="CS266" s="432">
        <v>38177.279999999999</v>
      </c>
      <c r="CT266" s="433"/>
      <c r="CU266" s="432">
        <v>3784.1448</v>
      </c>
      <c r="CV266" s="432">
        <v>3784.1448</v>
      </c>
      <c r="CW266" s="432">
        <v>3784.1448</v>
      </c>
      <c r="CX266" s="432">
        <v>3784.1448</v>
      </c>
      <c r="CY266" s="432">
        <v>3784.1448</v>
      </c>
      <c r="CZ266" s="432">
        <v>3784.1448</v>
      </c>
      <c r="DA266" s="432">
        <v>3784.1448</v>
      </c>
      <c r="DB266" s="432">
        <v>3784.1448</v>
      </c>
      <c r="DC266" s="432">
        <v>3784.1448</v>
      </c>
      <c r="DD266" s="432">
        <v>3784.1448</v>
      </c>
      <c r="DE266" s="432">
        <v>3784.1448</v>
      </c>
      <c r="DF266" s="432">
        <v>3784.1448</v>
      </c>
      <c r="DG266" s="432">
        <v>45409.7376</v>
      </c>
      <c r="DH266" s="433"/>
    </row>
    <row r="267" spans="1:112" ht="12" hidden="1" customHeight="1" outlineLevel="1">
      <c r="A267" s="434"/>
      <c r="T267" s="437" t="s">
        <v>801</v>
      </c>
      <c r="X267" s="417" t="str">
        <f t="shared" si="125"/>
        <v>270 - NV</v>
      </c>
      <c r="AA267" s="260">
        <f t="shared" si="126"/>
        <v>270</v>
      </c>
      <c r="AB267" s="1" t="s">
        <v>268</v>
      </c>
      <c r="AC267" s="432">
        <v>0</v>
      </c>
      <c r="AD267" s="432">
        <v>0</v>
      </c>
      <c r="AE267" s="432">
        <v>0</v>
      </c>
      <c r="AF267" s="432">
        <v>0</v>
      </c>
      <c r="AG267" s="432">
        <v>0</v>
      </c>
      <c r="AH267" s="432">
        <v>0</v>
      </c>
      <c r="AI267" s="432">
        <v>112.1</v>
      </c>
      <c r="AJ267" s="432">
        <v>112.1</v>
      </c>
      <c r="AK267" s="432">
        <v>112.1</v>
      </c>
      <c r="AL267" s="432">
        <v>112.1</v>
      </c>
      <c r="AM267" s="432">
        <v>112.1</v>
      </c>
      <c r="AN267" s="432">
        <v>112.1</v>
      </c>
      <c r="AO267" s="432">
        <v>672.6</v>
      </c>
      <c r="AP267" s="433"/>
      <c r="AQ267" s="432">
        <v>218.44749999999999</v>
      </c>
      <c r="AR267" s="432">
        <v>218.44749999999999</v>
      </c>
      <c r="AS267" s="432">
        <v>218.44749999999999</v>
      </c>
      <c r="AT267" s="432">
        <v>218.44749999999999</v>
      </c>
      <c r="AU267" s="432">
        <v>218.44749999999999</v>
      </c>
      <c r="AV267" s="432">
        <v>218.44749999999999</v>
      </c>
      <c r="AW267" s="432">
        <v>218.44749999999999</v>
      </c>
      <c r="AX267" s="432">
        <v>218.44749999999999</v>
      </c>
      <c r="AY267" s="432">
        <v>218.44749999999999</v>
      </c>
      <c r="AZ267" s="432">
        <v>218.44749999999999</v>
      </c>
      <c r="BA267" s="432">
        <v>218.44749999999999</v>
      </c>
      <c r="BB267" s="432">
        <v>218.44749999999999</v>
      </c>
      <c r="BC267" s="432">
        <v>2621.37</v>
      </c>
      <c r="BD267" s="433"/>
      <c r="BE267" s="432">
        <v>323.07220000000001</v>
      </c>
      <c r="BF267" s="432">
        <v>323.07220000000001</v>
      </c>
      <c r="BG267" s="432">
        <v>323.07220000000001</v>
      </c>
      <c r="BH267" s="432">
        <v>323.07220000000001</v>
      </c>
      <c r="BI267" s="432">
        <v>323.07220000000001</v>
      </c>
      <c r="BJ267" s="432">
        <v>323.07220000000001</v>
      </c>
      <c r="BK267" s="432">
        <v>323.07220000000001</v>
      </c>
      <c r="BL267" s="432">
        <v>323.07220000000001</v>
      </c>
      <c r="BM267" s="432">
        <v>323.07220000000001</v>
      </c>
      <c r="BN267" s="432">
        <v>323.07220000000001</v>
      </c>
      <c r="BO267" s="432">
        <v>323.07220000000001</v>
      </c>
      <c r="BP267" s="432">
        <v>323.07220000000001</v>
      </c>
      <c r="BQ267" s="432">
        <v>3876.8663999999999</v>
      </c>
      <c r="BR267" s="433"/>
      <c r="BS267" s="432">
        <v>471.429824</v>
      </c>
      <c r="BT267" s="432">
        <v>471.429824</v>
      </c>
      <c r="BU267" s="432">
        <v>471.429824</v>
      </c>
      <c r="BV267" s="432">
        <v>471.429824</v>
      </c>
      <c r="BW267" s="432">
        <v>471.429824</v>
      </c>
      <c r="BX267" s="432">
        <v>471.429824</v>
      </c>
      <c r="BY267" s="432">
        <v>471.429824</v>
      </c>
      <c r="BZ267" s="432">
        <v>471.429824</v>
      </c>
      <c r="CA267" s="432">
        <v>471.429824</v>
      </c>
      <c r="CB267" s="432">
        <v>471.429824</v>
      </c>
      <c r="CC267" s="432">
        <v>471.429824</v>
      </c>
      <c r="CD267" s="432">
        <v>471.429824</v>
      </c>
      <c r="CE267" s="432">
        <v>5657.1578879999997</v>
      </c>
      <c r="CF267" s="433"/>
      <c r="CG267" s="432">
        <v>596.46695381333302</v>
      </c>
      <c r="CH267" s="432">
        <v>596.46695381333302</v>
      </c>
      <c r="CI267" s="432">
        <v>596.46695381333302</v>
      </c>
      <c r="CJ267" s="432">
        <v>596.46695381333302</v>
      </c>
      <c r="CK267" s="432">
        <v>596.46695381333302</v>
      </c>
      <c r="CL267" s="432">
        <v>596.46695381333302</v>
      </c>
      <c r="CM267" s="432">
        <v>596.46695381333302</v>
      </c>
      <c r="CN267" s="432">
        <v>596.46695381333302</v>
      </c>
      <c r="CO267" s="432">
        <v>596.46695381333302</v>
      </c>
      <c r="CP267" s="432">
        <v>596.46695381333302</v>
      </c>
      <c r="CQ267" s="432">
        <v>596.46695381333302</v>
      </c>
      <c r="CR267" s="432">
        <v>596.46695381333302</v>
      </c>
      <c r="CS267" s="432">
        <v>7157.6034457599999</v>
      </c>
      <c r="CT267" s="433"/>
      <c r="CU267" s="432">
        <v>703.62229288959998</v>
      </c>
      <c r="CV267" s="432">
        <v>703.62229288959998</v>
      </c>
      <c r="CW267" s="432">
        <v>703.62229288959998</v>
      </c>
      <c r="CX267" s="432">
        <v>703.62229288959998</v>
      </c>
      <c r="CY267" s="432">
        <v>703.62229288959998</v>
      </c>
      <c r="CZ267" s="432">
        <v>703.62229288959998</v>
      </c>
      <c r="DA267" s="432">
        <v>703.62229288959998</v>
      </c>
      <c r="DB267" s="432">
        <v>703.62229288959998</v>
      </c>
      <c r="DC267" s="432">
        <v>703.62229288959998</v>
      </c>
      <c r="DD267" s="432">
        <v>703.62229288959998</v>
      </c>
      <c r="DE267" s="432">
        <v>703.62229288959998</v>
      </c>
      <c r="DF267" s="432">
        <v>703.62229288959998</v>
      </c>
      <c r="DG267" s="432">
        <v>8443.4675146751997</v>
      </c>
      <c r="DH267" s="433"/>
    </row>
    <row r="268" spans="1:112" ht="12" hidden="1" customHeight="1" outlineLevel="1">
      <c r="A268" s="434"/>
      <c r="T268" s="437" t="s">
        <v>802</v>
      </c>
      <c r="X268" s="417" t="str">
        <f>T268</f>
        <v>200 - NV</v>
      </c>
      <c r="AA268" s="260">
        <f>IFERROR(_xlfn.NUMBERVALUE(LEFT(T268,FIND("-",T268)-2)),"")</f>
        <v>200</v>
      </c>
      <c r="AB268" s="1" t="s">
        <v>269</v>
      </c>
      <c r="AC268" s="432">
        <v>0</v>
      </c>
      <c r="AD268" s="432">
        <v>0</v>
      </c>
      <c r="AE268" s="432">
        <v>0</v>
      </c>
      <c r="AF268" s="432">
        <v>0</v>
      </c>
      <c r="AG268" s="432">
        <v>0</v>
      </c>
      <c r="AH268" s="432">
        <v>0</v>
      </c>
      <c r="AI268" s="432">
        <v>0</v>
      </c>
      <c r="AJ268" s="432">
        <v>0</v>
      </c>
      <c r="AK268" s="432">
        <v>0</v>
      </c>
      <c r="AL268" s="432">
        <v>0</v>
      </c>
      <c r="AM268" s="432">
        <v>0</v>
      </c>
      <c r="AN268" s="432">
        <v>0</v>
      </c>
      <c r="AO268" s="432"/>
      <c r="AP268" s="433"/>
      <c r="AQ268" s="432">
        <v>0</v>
      </c>
      <c r="AR268" s="432">
        <v>0</v>
      </c>
      <c r="AS268" s="432">
        <v>0</v>
      </c>
      <c r="AT268" s="432">
        <v>0</v>
      </c>
      <c r="AU268" s="432">
        <v>0</v>
      </c>
      <c r="AV268" s="432">
        <v>0</v>
      </c>
      <c r="AW268" s="432">
        <v>0</v>
      </c>
      <c r="AX268" s="432">
        <v>0</v>
      </c>
      <c r="AY268" s="432">
        <v>0</v>
      </c>
      <c r="AZ268" s="432">
        <v>0</v>
      </c>
      <c r="BA268" s="432">
        <v>0</v>
      </c>
      <c r="BB268" s="432">
        <v>0</v>
      </c>
      <c r="BC268" s="432"/>
      <c r="BD268" s="433"/>
      <c r="BE268" s="432">
        <v>0</v>
      </c>
      <c r="BF268" s="432">
        <v>0</v>
      </c>
      <c r="BG268" s="432">
        <v>0</v>
      </c>
      <c r="BH268" s="432">
        <v>0</v>
      </c>
      <c r="BI268" s="432">
        <v>0</v>
      </c>
      <c r="BJ268" s="432">
        <v>0</v>
      </c>
      <c r="BK268" s="432">
        <v>0</v>
      </c>
      <c r="BL268" s="432">
        <v>0</v>
      </c>
      <c r="BM268" s="432">
        <v>0</v>
      </c>
      <c r="BN268" s="432">
        <v>0</v>
      </c>
      <c r="BO268" s="432">
        <v>0</v>
      </c>
      <c r="BP268" s="432">
        <v>0</v>
      </c>
      <c r="BQ268" s="432"/>
      <c r="BR268" s="433"/>
      <c r="BS268" s="432">
        <v>0</v>
      </c>
      <c r="BT268" s="432">
        <v>0</v>
      </c>
      <c r="BU268" s="432">
        <v>0</v>
      </c>
      <c r="BV268" s="432">
        <v>0</v>
      </c>
      <c r="BW268" s="432">
        <v>0</v>
      </c>
      <c r="BX268" s="432">
        <v>0</v>
      </c>
      <c r="BY268" s="432">
        <v>0</v>
      </c>
      <c r="BZ268" s="432">
        <v>0</v>
      </c>
      <c r="CA268" s="432">
        <v>0</v>
      </c>
      <c r="CB268" s="432">
        <v>0</v>
      </c>
      <c r="CC268" s="432">
        <v>0</v>
      </c>
      <c r="CD268" s="432">
        <v>0</v>
      </c>
      <c r="CE268" s="432"/>
      <c r="CF268" s="433"/>
      <c r="CG268" s="432">
        <v>0</v>
      </c>
      <c r="CH268" s="432">
        <v>0</v>
      </c>
      <c r="CI268" s="432">
        <v>0</v>
      </c>
      <c r="CJ268" s="432">
        <v>0</v>
      </c>
      <c r="CK268" s="432">
        <v>0</v>
      </c>
      <c r="CL268" s="432">
        <v>0</v>
      </c>
      <c r="CM268" s="432">
        <v>0</v>
      </c>
      <c r="CN268" s="432">
        <v>0</v>
      </c>
      <c r="CO268" s="432">
        <v>0</v>
      </c>
      <c r="CP268" s="432">
        <v>0</v>
      </c>
      <c r="CQ268" s="432">
        <v>0</v>
      </c>
      <c r="CR268" s="432">
        <v>0</v>
      </c>
      <c r="CS268" s="432"/>
      <c r="CT268" s="433"/>
      <c r="CU268" s="432">
        <v>0</v>
      </c>
      <c r="CV268" s="432">
        <v>0</v>
      </c>
      <c r="CW268" s="432">
        <v>0</v>
      </c>
      <c r="CX268" s="432">
        <v>0</v>
      </c>
      <c r="CY268" s="432">
        <v>0</v>
      </c>
      <c r="CZ268" s="432">
        <v>0</v>
      </c>
      <c r="DA268" s="432">
        <v>0</v>
      </c>
      <c r="DB268" s="432">
        <v>0</v>
      </c>
      <c r="DC268" s="432">
        <v>0</v>
      </c>
      <c r="DD268" s="432">
        <v>0</v>
      </c>
      <c r="DE268" s="432">
        <v>0</v>
      </c>
      <c r="DF268" s="432">
        <v>0</v>
      </c>
      <c r="DG268" s="432"/>
      <c r="DH268" s="433"/>
    </row>
    <row r="269" spans="1:112" ht="12" hidden="1" customHeight="1" outlineLevel="1">
      <c r="A269" s="434"/>
      <c r="T269" s="437" t="s">
        <v>803</v>
      </c>
      <c r="X269" s="417" t="str">
        <f>T269</f>
        <v>230.1 - NV</v>
      </c>
      <c r="AA269" s="260">
        <f>IFERROR(_xlfn.NUMBERVALUE(LEFT(T269,FIND("-",T269)-2)),"")</f>
        <v>230.1</v>
      </c>
      <c r="AB269" s="1" t="s">
        <v>270</v>
      </c>
      <c r="AC269" s="432">
        <v>0</v>
      </c>
      <c r="AD269" s="432">
        <v>0</v>
      </c>
      <c r="AE269" s="432">
        <v>0</v>
      </c>
      <c r="AF269" s="432">
        <v>0</v>
      </c>
      <c r="AG269" s="432">
        <v>0</v>
      </c>
      <c r="AH269" s="432">
        <v>0</v>
      </c>
      <c r="AI269" s="432">
        <v>0</v>
      </c>
      <c r="AJ269" s="432">
        <v>0</v>
      </c>
      <c r="AK269" s="432">
        <v>0</v>
      </c>
      <c r="AL269" s="432">
        <v>0</v>
      </c>
      <c r="AM269" s="432">
        <v>0</v>
      </c>
      <c r="AN269" s="432">
        <v>0</v>
      </c>
      <c r="AO269" s="432">
        <v>0</v>
      </c>
      <c r="AP269" s="433"/>
      <c r="AQ269" s="432">
        <v>0</v>
      </c>
      <c r="AR269" s="432">
        <v>0</v>
      </c>
      <c r="AS269" s="432">
        <v>0</v>
      </c>
      <c r="AT269" s="432">
        <v>0</v>
      </c>
      <c r="AU269" s="432">
        <v>0</v>
      </c>
      <c r="AV269" s="432">
        <v>0</v>
      </c>
      <c r="AW269" s="432">
        <v>0</v>
      </c>
      <c r="AX269" s="432">
        <v>0</v>
      </c>
      <c r="AY269" s="432">
        <v>0</v>
      </c>
      <c r="AZ269" s="432">
        <v>0</v>
      </c>
      <c r="BA269" s="432">
        <v>0</v>
      </c>
      <c r="BB269" s="432">
        <v>0</v>
      </c>
      <c r="BC269" s="432">
        <v>0</v>
      </c>
      <c r="BD269" s="433"/>
      <c r="BE269" s="432">
        <v>0</v>
      </c>
      <c r="BF269" s="432">
        <v>0</v>
      </c>
      <c r="BG269" s="432">
        <v>0</v>
      </c>
      <c r="BH269" s="432">
        <v>0</v>
      </c>
      <c r="BI269" s="432">
        <v>0</v>
      </c>
      <c r="BJ269" s="432">
        <v>0</v>
      </c>
      <c r="BK269" s="432">
        <v>0</v>
      </c>
      <c r="BL269" s="432">
        <v>0</v>
      </c>
      <c r="BM269" s="432">
        <v>0</v>
      </c>
      <c r="BN269" s="432">
        <v>0</v>
      </c>
      <c r="BO269" s="432">
        <v>0</v>
      </c>
      <c r="BP269" s="432">
        <v>0</v>
      </c>
      <c r="BQ269" s="432">
        <v>0</v>
      </c>
      <c r="BR269" s="433"/>
      <c r="BS269" s="432">
        <v>0</v>
      </c>
      <c r="BT269" s="432">
        <v>0</v>
      </c>
      <c r="BU269" s="432">
        <v>0</v>
      </c>
      <c r="BV269" s="432">
        <v>0</v>
      </c>
      <c r="BW269" s="432">
        <v>0</v>
      </c>
      <c r="BX269" s="432">
        <v>0</v>
      </c>
      <c r="BY269" s="432">
        <v>0</v>
      </c>
      <c r="BZ269" s="432">
        <v>0</v>
      </c>
      <c r="CA269" s="432">
        <v>0</v>
      </c>
      <c r="CB269" s="432">
        <v>0</v>
      </c>
      <c r="CC269" s="432">
        <v>0</v>
      </c>
      <c r="CD269" s="432">
        <v>0</v>
      </c>
      <c r="CE269" s="432">
        <v>0</v>
      </c>
      <c r="CF269" s="433"/>
      <c r="CG269" s="432">
        <v>0</v>
      </c>
      <c r="CH269" s="432">
        <v>0</v>
      </c>
      <c r="CI269" s="432">
        <v>0</v>
      </c>
      <c r="CJ269" s="432">
        <v>0</v>
      </c>
      <c r="CK269" s="432">
        <v>0</v>
      </c>
      <c r="CL269" s="432">
        <v>0</v>
      </c>
      <c r="CM269" s="432">
        <v>0</v>
      </c>
      <c r="CN269" s="432">
        <v>0</v>
      </c>
      <c r="CO269" s="432">
        <v>0</v>
      </c>
      <c r="CP269" s="432">
        <v>0</v>
      </c>
      <c r="CQ269" s="432">
        <v>0</v>
      </c>
      <c r="CR269" s="432">
        <v>0</v>
      </c>
      <c r="CS269" s="432">
        <v>0</v>
      </c>
      <c r="CT269" s="433"/>
      <c r="CU269" s="432">
        <v>0</v>
      </c>
      <c r="CV269" s="432">
        <v>0</v>
      </c>
      <c r="CW269" s="432">
        <v>0</v>
      </c>
      <c r="CX269" s="432">
        <v>0</v>
      </c>
      <c r="CY269" s="432">
        <v>0</v>
      </c>
      <c r="CZ269" s="432">
        <v>0</v>
      </c>
      <c r="DA269" s="432">
        <v>0</v>
      </c>
      <c r="DB269" s="432">
        <v>0</v>
      </c>
      <c r="DC269" s="432">
        <v>0</v>
      </c>
      <c r="DD269" s="432">
        <v>0</v>
      </c>
      <c r="DE269" s="432">
        <v>0</v>
      </c>
      <c r="DF269" s="432">
        <v>0</v>
      </c>
      <c r="DG269" s="432">
        <v>0</v>
      </c>
      <c r="DH269" s="433"/>
    </row>
    <row r="270" spans="1:112" ht="12" hidden="1" customHeight="1" outlineLevel="1">
      <c r="A270" s="434"/>
      <c r="T270" s="437" t="s">
        <v>804</v>
      </c>
      <c r="X270" s="417" t="str">
        <f>T270</f>
        <v>250 - NV</v>
      </c>
      <c r="AA270" s="260">
        <f>IFERROR(_xlfn.NUMBERVALUE(LEFT(T270,FIND("-",T270)-2)),"")</f>
        <v>250</v>
      </c>
      <c r="AB270" s="1" t="s">
        <v>271</v>
      </c>
      <c r="AC270" s="432">
        <v>0</v>
      </c>
      <c r="AD270" s="432">
        <v>0</v>
      </c>
      <c r="AE270" s="432">
        <v>0</v>
      </c>
      <c r="AF270" s="432">
        <v>0</v>
      </c>
      <c r="AG270" s="432">
        <v>0</v>
      </c>
      <c r="AH270" s="432">
        <v>0</v>
      </c>
      <c r="AI270" s="432">
        <v>0</v>
      </c>
      <c r="AJ270" s="432">
        <v>0</v>
      </c>
      <c r="AK270" s="432">
        <v>0</v>
      </c>
      <c r="AL270" s="432">
        <v>0</v>
      </c>
      <c r="AM270" s="432">
        <v>0</v>
      </c>
      <c r="AN270" s="432">
        <v>0</v>
      </c>
      <c r="AO270" s="432">
        <v>0</v>
      </c>
      <c r="AP270" s="433"/>
      <c r="AQ270" s="432">
        <v>0</v>
      </c>
      <c r="AR270" s="432">
        <v>0</v>
      </c>
      <c r="AS270" s="432">
        <v>0</v>
      </c>
      <c r="AT270" s="432">
        <v>0</v>
      </c>
      <c r="AU270" s="432">
        <v>0</v>
      </c>
      <c r="AV270" s="432">
        <v>0</v>
      </c>
      <c r="AW270" s="432">
        <v>0</v>
      </c>
      <c r="AX270" s="432">
        <v>0</v>
      </c>
      <c r="AY270" s="432">
        <v>0</v>
      </c>
      <c r="AZ270" s="432">
        <v>0</v>
      </c>
      <c r="BA270" s="432">
        <v>0</v>
      </c>
      <c r="BB270" s="432">
        <v>0</v>
      </c>
      <c r="BC270" s="432">
        <v>0</v>
      </c>
      <c r="BD270" s="433"/>
      <c r="BE270" s="432">
        <v>0</v>
      </c>
      <c r="BF270" s="432">
        <v>0</v>
      </c>
      <c r="BG270" s="432">
        <v>0</v>
      </c>
      <c r="BH270" s="432">
        <v>0</v>
      </c>
      <c r="BI270" s="432">
        <v>0</v>
      </c>
      <c r="BJ270" s="432">
        <v>0</v>
      </c>
      <c r="BK270" s="432">
        <v>0</v>
      </c>
      <c r="BL270" s="432">
        <v>0</v>
      </c>
      <c r="BM270" s="432">
        <v>0</v>
      </c>
      <c r="BN270" s="432">
        <v>0</v>
      </c>
      <c r="BO270" s="432">
        <v>0</v>
      </c>
      <c r="BP270" s="432">
        <v>0</v>
      </c>
      <c r="BQ270" s="432">
        <v>0</v>
      </c>
      <c r="BR270" s="433"/>
      <c r="BS270" s="432">
        <v>0</v>
      </c>
      <c r="BT270" s="432">
        <v>0</v>
      </c>
      <c r="BU270" s="432">
        <v>0</v>
      </c>
      <c r="BV270" s="432">
        <v>0</v>
      </c>
      <c r="BW270" s="432">
        <v>0</v>
      </c>
      <c r="BX270" s="432">
        <v>0</v>
      </c>
      <c r="BY270" s="432">
        <v>0</v>
      </c>
      <c r="BZ270" s="432">
        <v>0</v>
      </c>
      <c r="CA270" s="432">
        <v>0</v>
      </c>
      <c r="CB270" s="432">
        <v>0</v>
      </c>
      <c r="CC270" s="432">
        <v>0</v>
      </c>
      <c r="CD270" s="432">
        <v>0</v>
      </c>
      <c r="CE270" s="432">
        <v>0</v>
      </c>
      <c r="CF270" s="433"/>
      <c r="CG270" s="432">
        <v>0</v>
      </c>
      <c r="CH270" s="432">
        <v>0</v>
      </c>
      <c r="CI270" s="432">
        <v>0</v>
      </c>
      <c r="CJ270" s="432">
        <v>0</v>
      </c>
      <c r="CK270" s="432">
        <v>0</v>
      </c>
      <c r="CL270" s="432">
        <v>0</v>
      </c>
      <c r="CM270" s="432">
        <v>0</v>
      </c>
      <c r="CN270" s="432">
        <v>0</v>
      </c>
      <c r="CO270" s="432">
        <v>0</v>
      </c>
      <c r="CP270" s="432">
        <v>0</v>
      </c>
      <c r="CQ270" s="432">
        <v>0</v>
      </c>
      <c r="CR270" s="432">
        <v>0</v>
      </c>
      <c r="CS270" s="432">
        <v>0</v>
      </c>
      <c r="CT270" s="433"/>
      <c r="CU270" s="432">
        <v>0</v>
      </c>
      <c r="CV270" s="432">
        <v>0</v>
      </c>
      <c r="CW270" s="432">
        <v>0</v>
      </c>
      <c r="CX270" s="432">
        <v>0</v>
      </c>
      <c r="CY270" s="432">
        <v>0</v>
      </c>
      <c r="CZ270" s="432">
        <v>0</v>
      </c>
      <c r="DA270" s="432">
        <v>0</v>
      </c>
      <c r="DB270" s="432">
        <v>0</v>
      </c>
      <c r="DC270" s="432">
        <v>0</v>
      </c>
      <c r="DD270" s="432">
        <v>0</v>
      </c>
      <c r="DE270" s="432">
        <v>0</v>
      </c>
      <c r="DF270" s="432">
        <v>0</v>
      </c>
      <c r="DG270" s="432">
        <v>0</v>
      </c>
      <c r="DH270" s="433"/>
    </row>
    <row r="271" spans="1:112" ht="12" hidden="1" customHeight="1" outlineLevel="1">
      <c r="A271" s="434"/>
      <c r="T271" s="437" t="s">
        <v>805</v>
      </c>
      <c r="X271" s="417" t="str">
        <f t="shared" si="125"/>
        <v>280 - NV</v>
      </c>
      <c r="AA271" s="260">
        <f t="shared" si="126"/>
        <v>280</v>
      </c>
      <c r="AB271" s="1" t="s">
        <v>272</v>
      </c>
      <c r="AC271" s="432">
        <v>0</v>
      </c>
      <c r="AD271" s="432">
        <v>0</v>
      </c>
      <c r="AE271" s="432">
        <v>0</v>
      </c>
      <c r="AF271" s="432">
        <v>0</v>
      </c>
      <c r="AG271" s="432">
        <v>0</v>
      </c>
      <c r="AH271" s="432">
        <v>0</v>
      </c>
      <c r="AI271" s="432">
        <v>0</v>
      </c>
      <c r="AJ271" s="432">
        <v>0</v>
      </c>
      <c r="AK271" s="432">
        <v>0</v>
      </c>
      <c r="AL271" s="432">
        <v>0</v>
      </c>
      <c r="AM271" s="432">
        <v>0</v>
      </c>
      <c r="AN271" s="432">
        <v>0</v>
      </c>
      <c r="AO271" s="432">
        <v>0</v>
      </c>
      <c r="AP271" s="433"/>
      <c r="AQ271" s="432">
        <v>0</v>
      </c>
      <c r="AR271" s="432">
        <v>0</v>
      </c>
      <c r="AS271" s="432">
        <v>0</v>
      </c>
      <c r="AT271" s="432">
        <v>0</v>
      </c>
      <c r="AU271" s="432">
        <v>0</v>
      </c>
      <c r="AV271" s="432">
        <v>0</v>
      </c>
      <c r="AW271" s="432">
        <v>0</v>
      </c>
      <c r="AX271" s="432">
        <v>0</v>
      </c>
      <c r="AY271" s="432">
        <v>0</v>
      </c>
      <c r="AZ271" s="432">
        <v>0</v>
      </c>
      <c r="BA271" s="432">
        <v>0</v>
      </c>
      <c r="BB271" s="432">
        <v>0</v>
      </c>
      <c r="BC271" s="432">
        <v>0</v>
      </c>
      <c r="BD271" s="433"/>
      <c r="BE271" s="432">
        <v>0</v>
      </c>
      <c r="BF271" s="432">
        <v>0</v>
      </c>
      <c r="BG271" s="432">
        <v>0</v>
      </c>
      <c r="BH271" s="432">
        <v>0</v>
      </c>
      <c r="BI271" s="432">
        <v>0</v>
      </c>
      <c r="BJ271" s="432">
        <v>0</v>
      </c>
      <c r="BK271" s="432">
        <v>0</v>
      </c>
      <c r="BL271" s="432">
        <v>0</v>
      </c>
      <c r="BM271" s="432">
        <v>0</v>
      </c>
      <c r="BN271" s="432">
        <v>0</v>
      </c>
      <c r="BO271" s="432">
        <v>0</v>
      </c>
      <c r="BP271" s="432">
        <v>0</v>
      </c>
      <c r="BQ271" s="432">
        <v>0</v>
      </c>
      <c r="BR271" s="433"/>
      <c r="BS271" s="432">
        <v>0</v>
      </c>
      <c r="BT271" s="432">
        <v>0</v>
      </c>
      <c r="BU271" s="432">
        <v>0</v>
      </c>
      <c r="BV271" s="432">
        <v>0</v>
      </c>
      <c r="BW271" s="432">
        <v>0</v>
      </c>
      <c r="BX271" s="432">
        <v>0</v>
      </c>
      <c r="BY271" s="432">
        <v>0</v>
      </c>
      <c r="BZ271" s="432">
        <v>0</v>
      </c>
      <c r="CA271" s="432">
        <v>0</v>
      </c>
      <c r="CB271" s="432">
        <v>0</v>
      </c>
      <c r="CC271" s="432">
        <v>0</v>
      </c>
      <c r="CD271" s="432">
        <v>0</v>
      </c>
      <c r="CE271" s="432">
        <v>0</v>
      </c>
      <c r="CF271" s="433"/>
      <c r="CG271" s="432">
        <v>0</v>
      </c>
      <c r="CH271" s="432">
        <v>0</v>
      </c>
      <c r="CI271" s="432">
        <v>0</v>
      </c>
      <c r="CJ271" s="432">
        <v>0</v>
      </c>
      <c r="CK271" s="432">
        <v>0</v>
      </c>
      <c r="CL271" s="432">
        <v>0</v>
      </c>
      <c r="CM271" s="432">
        <v>0</v>
      </c>
      <c r="CN271" s="432">
        <v>0</v>
      </c>
      <c r="CO271" s="432">
        <v>0</v>
      </c>
      <c r="CP271" s="432">
        <v>0</v>
      </c>
      <c r="CQ271" s="432">
        <v>0</v>
      </c>
      <c r="CR271" s="432">
        <v>0</v>
      </c>
      <c r="CS271" s="432">
        <v>0</v>
      </c>
      <c r="CT271" s="433"/>
      <c r="CU271" s="432">
        <v>0</v>
      </c>
      <c r="CV271" s="432">
        <v>0</v>
      </c>
      <c r="CW271" s="432">
        <v>0</v>
      </c>
      <c r="CX271" s="432">
        <v>0</v>
      </c>
      <c r="CY271" s="432">
        <v>0</v>
      </c>
      <c r="CZ271" s="432">
        <v>0</v>
      </c>
      <c r="DA271" s="432">
        <v>0</v>
      </c>
      <c r="DB271" s="432">
        <v>0</v>
      </c>
      <c r="DC271" s="432">
        <v>0</v>
      </c>
      <c r="DD271" s="432">
        <v>0</v>
      </c>
      <c r="DE271" s="432">
        <v>0</v>
      </c>
      <c r="DF271" s="432">
        <v>0</v>
      </c>
      <c r="DG271" s="432">
        <v>0</v>
      </c>
      <c r="DH271" s="433"/>
    </row>
    <row r="272" spans="1:112" ht="12" hidden="1" customHeight="1" outlineLevel="1">
      <c r="A272" s="434"/>
      <c r="T272" s="437" t="s">
        <v>806</v>
      </c>
      <c r="X272" s="417" t="str">
        <f t="shared" si="125"/>
        <v>290 - NV</v>
      </c>
      <c r="AA272" s="260">
        <f t="shared" si="126"/>
        <v>290</v>
      </c>
      <c r="AB272" s="1" t="s">
        <v>273</v>
      </c>
      <c r="AC272" s="432">
        <v>0</v>
      </c>
      <c r="AD272" s="432">
        <v>0</v>
      </c>
      <c r="AE272" s="432">
        <v>0</v>
      </c>
      <c r="AF272" s="432">
        <v>0</v>
      </c>
      <c r="AG272" s="432">
        <v>0</v>
      </c>
      <c r="AH272" s="432">
        <v>0</v>
      </c>
      <c r="AI272" s="432">
        <v>0</v>
      </c>
      <c r="AJ272" s="432">
        <v>0</v>
      </c>
      <c r="AK272" s="432">
        <v>0</v>
      </c>
      <c r="AL272" s="432">
        <v>0</v>
      </c>
      <c r="AM272" s="432">
        <v>0</v>
      </c>
      <c r="AN272" s="432">
        <v>0</v>
      </c>
      <c r="AO272" s="432">
        <v>0</v>
      </c>
      <c r="AP272" s="433"/>
      <c r="AQ272" s="432">
        <v>0</v>
      </c>
      <c r="AR272" s="432">
        <v>0</v>
      </c>
      <c r="AS272" s="432">
        <v>0</v>
      </c>
      <c r="AT272" s="432">
        <v>0</v>
      </c>
      <c r="AU272" s="432">
        <v>0</v>
      </c>
      <c r="AV272" s="432">
        <v>0</v>
      </c>
      <c r="AW272" s="432">
        <v>0</v>
      </c>
      <c r="AX272" s="432">
        <v>0</v>
      </c>
      <c r="AY272" s="432">
        <v>0</v>
      </c>
      <c r="AZ272" s="432">
        <v>0</v>
      </c>
      <c r="BA272" s="432">
        <v>0</v>
      </c>
      <c r="BB272" s="432">
        <v>0</v>
      </c>
      <c r="BC272" s="432">
        <v>0</v>
      </c>
      <c r="BD272" s="433"/>
      <c r="BE272" s="432">
        <v>0</v>
      </c>
      <c r="BF272" s="432">
        <v>0</v>
      </c>
      <c r="BG272" s="432">
        <v>0</v>
      </c>
      <c r="BH272" s="432">
        <v>0</v>
      </c>
      <c r="BI272" s="432">
        <v>0</v>
      </c>
      <c r="BJ272" s="432">
        <v>0</v>
      </c>
      <c r="BK272" s="432">
        <v>0</v>
      </c>
      <c r="BL272" s="432">
        <v>0</v>
      </c>
      <c r="BM272" s="432">
        <v>0</v>
      </c>
      <c r="BN272" s="432">
        <v>0</v>
      </c>
      <c r="BO272" s="432">
        <v>0</v>
      </c>
      <c r="BP272" s="432">
        <v>0</v>
      </c>
      <c r="BQ272" s="432">
        <v>0</v>
      </c>
      <c r="BR272" s="433"/>
      <c r="BS272" s="432">
        <v>0</v>
      </c>
      <c r="BT272" s="432">
        <v>0</v>
      </c>
      <c r="BU272" s="432">
        <v>0</v>
      </c>
      <c r="BV272" s="432">
        <v>0</v>
      </c>
      <c r="BW272" s="432">
        <v>0</v>
      </c>
      <c r="BX272" s="432">
        <v>0</v>
      </c>
      <c r="BY272" s="432">
        <v>0</v>
      </c>
      <c r="BZ272" s="432">
        <v>0</v>
      </c>
      <c r="CA272" s="432">
        <v>0</v>
      </c>
      <c r="CB272" s="432">
        <v>0</v>
      </c>
      <c r="CC272" s="432">
        <v>0</v>
      </c>
      <c r="CD272" s="432">
        <v>0</v>
      </c>
      <c r="CE272" s="432">
        <v>0</v>
      </c>
      <c r="CF272" s="433"/>
      <c r="CG272" s="432">
        <v>0</v>
      </c>
      <c r="CH272" s="432">
        <v>0</v>
      </c>
      <c r="CI272" s="432">
        <v>0</v>
      </c>
      <c r="CJ272" s="432">
        <v>0</v>
      </c>
      <c r="CK272" s="432">
        <v>0</v>
      </c>
      <c r="CL272" s="432">
        <v>0</v>
      </c>
      <c r="CM272" s="432">
        <v>0</v>
      </c>
      <c r="CN272" s="432">
        <v>0</v>
      </c>
      <c r="CO272" s="432">
        <v>0</v>
      </c>
      <c r="CP272" s="432">
        <v>0</v>
      </c>
      <c r="CQ272" s="432">
        <v>0</v>
      </c>
      <c r="CR272" s="432">
        <v>0</v>
      </c>
      <c r="CS272" s="432">
        <v>0</v>
      </c>
      <c r="CT272" s="433"/>
      <c r="CU272" s="432">
        <v>0</v>
      </c>
      <c r="CV272" s="432">
        <v>0</v>
      </c>
      <c r="CW272" s="432">
        <v>0</v>
      </c>
      <c r="CX272" s="432">
        <v>0</v>
      </c>
      <c r="CY272" s="432">
        <v>0</v>
      </c>
      <c r="CZ272" s="432">
        <v>0</v>
      </c>
      <c r="DA272" s="432">
        <v>0</v>
      </c>
      <c r="DB272" s="432">
        <v>0</v>
      </c>
      <c r="DC272" s="432">
        <v>0</v>
      </c>
      <c r="DD272" s="432">
        <v>0</v>
      </c>
      <c r="DE272" s="432">
        <v>0</v>
      </c>
      <c r="DF272" s="432">
        <v>0</v>
      </c>
      <c r="DG272" s="432">
        <v>0</v>
      </c>
      <c r="DH272" s="433"/>
    </row>
    <row r="273" spans="1:112" ht="12" hidden="1" customHeight="1" outlineLevel="1">
      <c r="A273" s="434"/>
      <c r="AA273" s="260"/>
      <c r="AC273" s="432"/>
      <c r="AD273" s="432"/>
      <c r="AE273" s="432"/>
      <c r="AF273" s="432"/>
      <c r="AG273" s="432"/>
      <c r="AH273" s="432"/>
      <c r="AI273" s="432"/>
      <c r="AJ273" s="432"/>
      <c r="AK273" s="432"/>
      <c r="AL273" s="432"/>
      <c r="AM273" s="432"/>
      <c r="AN273" s="432"/>
      <c r="AO273" s="432"/>
      <c r="AP273" s="433"/>
      <c r="AQ273" s="432"/>
      <c r="AR273" s="432"/>
      <c r="AS273" s="432"/>
      <c r="AT273" s="432"/>
      <c r="AU273" s="432"/>
      <c r="AV273" s="432"/>
      <c r="AW273" s="432"/>
      <c r="AX273" s="432"/>
      <c r="AY273" s="432"/>
      <c r="AZ273" s="432"/>
      <c r="BA273" s="432"/>
      <c r="BB273" s="432"/>
      <c r="BC273" s="432"/>
      <c r="BD273" s="433"/>
      <c r="BE273" s="432"/>
      <c r="BF273" s="432"/>
      <c r="BG273" s="432"/>
      <c r="BH273" s="432"/>
      <c r="BI273" s="432"/>
      <c r="BJ273" s="432"/>
      <c r="BK273" s="432"/>
      <c r="BL273" s="432"/>
      <c r="BM273" s="432"/>
      <c r="BN273" s="432"/>
      <c r="BO273" s="432"/>
      <c r="BP273" s="432"/>
      <c r="BQ273" s="432"/>
      <c r="BR273" s="433"/>
      <c r="BS273" s="432"/>
      <c r="BT273" s="432"/>
      <c r="BU273" s="432"/>
      <c r="BV273" s="432"/>
      <c r="BW273" s="432"/>
      <c r="BX273" s="432"/>
      <c r="BY273" s="432"/>
      <c r="BZ273" s="432"/>
      <c r="CA273" s="432"/>
      <c r="CB273" s="432"/>
      <c r="CC273" s="432"/>
      <c r="CD273" s="432"/>
      <c r="CE273" s="432"/>
      <c r="CF273" s="433"/>
      <c r="CG273" s="432"/>
      <c r="CH273" s="432"/>
      <c r="CI273" s="432"/>
      <c r="CJ273" s="432"/>
      <c r="CK273" s="432"/>
      <c r="CL273" s="432"/>
      <c r="CM273" s="432"/>
      <c r="CN273" s="432"/>
      <c r="CO273" s="432"/>
      <c r="CP273" s="432"/>
      <c r="CQ273" s="432"/>
      <c r="CR273" s="432"/>
      <c r="CS273" s="432"/>
      <c r="CT273" s="433"/>
      <c r="CU273" s="432"/>
      <c r="CV273" s="432"/>
      <c r="CW273" s="432"/>
      <c r="CX273" s="432"/>
      <c r="CY273" s="432"/>
      <c r="CZ273" s="432"/>
      <c r="DA273" s="432"/>
      <c r="DB273" s="432"/>
      <c r="DC273" s="432"/>
      <c r="DD273" s="432"/>
      <c r="DE273" s="432"/>
      <c r="DF273" s="432"/>
      <c r="DG273" s="432"/>
      <c r="DH273" s="433"/>
    </row>
    <row r="274" spans="1:112" ht="12" customHeight="1" collapsed="1">
      <c r="A274" s="434"/>
      <c r="AA274" s="431"/>
      <c r="AB274" s="1" t="str">
        <f>AA260</f>
        <v>Personnel Services-Employee Benefits</v>
      </c>
      <c r="AC274" s="4">
        <f t="shared" ref="AC274:AO274" si="128">SUM(AC261:AC273)</f>
        <v>1071</v>
      </c>
      <c r="AD274" s="4">
        <f t="shared" si="128"/>
        <v>1071</v>
      </c>
      <c r="AE274" s="4">
        <f t="shared" si="128"/>
        <v>1071</v>
      </c>
      <c r="AF274" s="4">
        <f t="shared" si="128"/>
        <v>1071</v>
      </c>
      <c r="AG274" s="4">
        <f t="shared" si="128"/>
        <v>1071</v>
      </c>
      <c r="AH274" s="4">
        <f t="shared" si="128"/>
        <v>0</v>
      </c>
      <c r="AI274" s="4">
        <f t="shared" si="128"/>
        <v>2254.1</v>
      </c>
      <c r="AJ274" s="4">
        <f t="shared" si="128"/>
        <v>1183.0999999999999</v>
      </c>
      <c r="AK274" s="4">
        <f t="shared" si="128"/>
        <v>1213.0999999999999</v>
      </c>
      <c r="AL274" s="4">
        <f t="shared" si="128"/>
        <v>1213.0999999999999</v>
      </c>
      <c r="AM274" s="4">
        <f t="shared" si="128"/>
        <v>1389.6499999999999</v>
      </c>
      <c r="AN274" s="4">
        <f t="shared" si="128"/>
        <v>1389.6499999999999</v>
      </c>
      <c r="AO274" s="4">
        <f t="shared" si="128"/>
        <v>14048.399999999821</v>
      </c>
      <c r="AP274" s="433">
        <f>AO274-SUM(AC274:AN274)</f>
        <v>50.699999999820648</v>
      </c>
      <c r="AQ274" s="4">
        <f t="shared" ref="AQ274:BC274" si="129">SUM(AQ261:AQ273)</f>
        <v>19284.382651856009</v>
      </c>
      <c r="AR274" s="4">
        <f t="shared" si="129"/>
        <v>14175.296416044584</v>
      </c>
      <c r="AS274" s="4">
        <f t="shared" si="129"/>
        <v>14175.296416044584</v>
      </c>
      <c r="AT274" s="4">
        <f t="shared" si="129"/>
        <v>14175.296416044584</v>
      </c>
      <c r="AU274" s="4">
        <f t="shared" si="129"/>
        <v>14175.296416044584</v>
      </c>
      <c r="AV274" s="4">
        <f t="shared" si="129"/>
        <v>14175.296416044584</v>
      </c>
      <c r="AW274" s="4">
        <f t="shared" si="129"/>
        <v>14175.296416044584</v>
      </c>
      <c r="AX274" s="4">
        <f t="shared" si="129"/>
        <v>14175.296416044584</v>
      </c>
      <c r="AY274" s="4">
        <f t="shared" si="129"/>
        <v>14175.296416044584</v>
      </c>
      <c r="AZ274" s="4">
        <f t="shared" si="129"/>
        <v>14175.296416044584</v>
      </c>
      <c r="BA274" s="4">
        <f t="shared" si="129"/>
        <v>14175.296416044584</v>
      </c>
      <c r="BB274" s="4">
        <f t="shared" si="129"/>
        <v>9397.7964160445827</v>
      </c>
      <c r="BC274" s="4">
        <f t="shared" si="129"/>
        <v>173234.72</v>
      </c>
      <c r="BD274" s="433">
        <f>BC274-SUM(AQ274:BB274)</f>
        <v>2799.5767716535775</v>
      </c>
      <c r="BE274" s="4">
        <f t="shared" ref="BE274:BQ274" si="130">SUM(BE261:BE273)</f>
        <v>27853.46806101911</v>
      </c>
      <c r="BF274" s="4">
        <f t="shared" si="130"/>
        <v>21847.961401037435</v>
      </c>
      <c r="BG274" s="4">
        <f t="shared" si="130"/>
        <v>21847.961401037435</v>
      </c>
      <c r="BH274" s="4">
        <f t="shared" si="130"/>
        <v>21847.961401037435</v>
      </c>
      <c r="BI274" s="4">
        <f t="shared" si="130"/>
        <v>21847.961401037435</v>
      </c>
      <c r="BJ274" s="4">
        <f t="shared" si="130"/>
        <v>21847.961401037435</v>
      </c>
      <c r="BK274" s="4">
        <f t="shared" si="130"/>
        <v>21847.961401037435</v>
      </c>
      <c r="BL274" s="4">
        <f t="shared" si="130"/>
        <v>21847.961401037435</v>
      </c>
      <c r="BM274" s="4">
        <f t="shared" si="130"/>
        <v>21847.961401037435</v>
      </c>
      <c r="BN274" s="4">
        <f t="shared" si="130"/>
        <v>21847.961401037435</v>
      </c>
      <c r="BO274" s="4">
        <f t="shared" si="130"/>
        <v>21847.961401037435</v>
      </c>
      <c r="BP274" s="4">
        <f t="shared" si="130"/>
        <v>14014.698901037435</v>
      </c>
      <c r="BQ274" s="4">
        <f t="shared" si="130"/>
        <v>264998.06039999996</v>
      </c>
      <c r="BR274" s="433">
        <f>BQ274-SUM(BE274:BP274)</f>
        <v>4650.2794275690685</v>
      </c>
      <c r="BS274" s="4">
        <f t="shared" ref="BS274:CE274" si="131">SUM(BS261:BS273)</f>
        <v>40754.398098526071</v>
      </c>
      <c r="BT274" s="4">
        <f t="shared" si="131"/>
        <v>33192.374845967279</v>
      </c>
      <c r="BU274" s="4">
        <f t="shared" si="131"/>
        <v>33192.374845967279</v>
      </c>
      <c r="BV274" s="4">
        <f t="shared" si="131"/>
        <v>33192.374845967279</v>
      </c>
      <c r="BW274" s="4">
        <f t="shared" si="131"/>
        <v>33192.374845967279</v>
      </c>
      <c r="BX274" s="4">
        <f t="shared" si="131"/>
        <v>33192.374845967279</v>
      </c>
      <c r="BY274" s="4">
        <f t="shared" si="131"/>
        <v>33192.374845967279</v>
      </c>
      <c r="BZ274" s="4">
        <f t="shared" si="131"/>
        <v>33192.374845967279</v>
      </c>
      <c r="CA274" s="4">
        <f t="shared" si="131"/>
        <v>33192.374845967279</v>
      </c>
      <c r="CB274" s="4">
        <f t="shared" si="131"/>
        <v>33192.374845967279</v>
      </c>
      <c r="CC274" s="4">
        <f t="shared" si="131"/>
        <v>33192.374845967279</v>
      </c>
      <c r="CD274" s="4">
        <f t="shared" si="131"/>
        <v>21037.312345967275</v>
      </c>
      <c r="CE274" s="4">
        <f t="shared" si="131"/>
        <v>401280.70716799999</v>
      </c>
      <c r="CF274" s="433">
        <f>CE274-SUM(BS274:CD274)</f>
        <v>7565.2482638338697</v>
      </c>
      <c r="CG274" s="4">
        <f t="shared" ref="CG274:CS274" si="132">SUM(CG261:CG273)</f>
        <v>52608.97584879987</v>
      </c>
      <c r="CH274" s="4">
        <f t="shared" si="132"/>
        <v>43540.593626155074</v>
      </c>
      <c r="CI274" s="4">
        <f t="shared" si="132"/>
        <v>43540.593626155074</v>
      </c>
      <c r="CJ274" s="4">
        <f t="shared" si="132"/>
        <v>43540.593626155074</v>
      </c>
      <c r="CK274" s="4">
        <f t="shared" si="132"/>
        <v>43540.593626155074</v>
      </c>
      <c r="CL274" s="4">
        <f t="shared" si="132"/>
        <v>43540.593626155074</v>
      </c>
      <c r="CM274" s="4">
        <f t="shared" si="132"/>
        <v>43540.593626155074</v>
      </c>
      <c r="CN274" s="4">
        <f t="shared" si="132"/>
        <v>43540.593626155074</v>
      </c>
      <c r="CO274" s="4">
        <f t="shared" si="132"/>
        <v>43540.593626155074</v>
      </c>
      <c r="CP274" s="4">
        <f t="shared" si="132"/>
        <v>43540.593626155074</v>
      </c>
      <c r="CQ274" s="4">
        <f t="shared" si="132"/>
        <v>43540.593626155074</v>
      </c>
      <c r="CR274" s="4">
        <f t="shared" si="132"/>
        <v>27204.189626155072</v>
      </c>
      <c r="CS274" s="4">
        <f t="shared" si="132"/>
        <v>525348.52171135996</v>
      </c>
      <c r="CT274" s="433">
        <f>CS274-SUM(CG274:CR274)</f>
        <v>10129.419974854391</v>
      </c>
      <c r="CU274" s="4">
        <f t="shared" ref="CU274:DG274" si="133">SUM(CU261:CU273)</f>
        <v>63821.458443968353</v>
      </c>
      <c r="CV274" s="4">
        <f t="shared" si="133"/>
        <v>52948.484190018469</v>
      </c>
      <c r="CW274" s="4">
        <f t="shared" si="133"/>
        <v>52948.484190018469</v>
      </c>
      <c r="CX274" s="4">
        <f t="shared" si="133"/>
        <v>52948.484190018469</v>
      </c>
      <c r="CY274" s="4">
        <f t="shared" si="133"/>
        <v>52948.484190018469</v>
      </c>
      <c r="CZ274" s="4">
        <f t="shared" si="133"/>
        <v>52948.484190018469</v>
      </c>
      <c r="DA274" s="4">
        <f t="shared" si="133"/>
        <v>52948.484190018469</v>
      </c>
      <c r="DB274" s="4">
        <f t="shared" si="133"/>
        <v>52948.484190018469</v>
      </c>
      <c r="DC274" s="4">
        <f t="shared" si="133"/>
        <v>52948.484190018469</v>
      </c>
      <c r="DD274" s="4">
        <f t="shared" si="133"/>
        <v>52948.484190018469</v>
      </c>
      <c r="DE274" s="4">
        <f t="shared" si="133"/>
        <v>52948.484190018469</v>
      </c>
      <c r="DF274" s="4">
        <f t="shared" si="133"/>
        <v>32579.030452518466</v>
      </c>
      <c r="DG274" s="4">
        <f t="shared" si="133"/>
        <v>638310.17603558721</v>
      </c>
      <c r="DH274" s="433">
        <f>DG274-SUM(CU274:DF274)</f>
        <v>12424.845238915528</v>
      </c>
    </row>
    <row r="275" spans="1:112" ht="12" hidden="1" customHeight="1" outlineLevel="1">
      <c r="A275" s="2"/>
      <c r="AA275" s="431"/>
      <c r="AB275" s="1" t="s">
        <v>560</v>
      </c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12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12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12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12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12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12"/>
    </row>
    <row r="276" spans="1:112" ht="12" hidden="1" customHeight="1" outlineLevel="1">
      <c r="A276" s="2"/>
      <c r="AA276" s="431" t="str">
        <f>[1]MYP!H87</f>
        <v>Professional and Tech Services</v>
      </c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12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12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12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12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12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12"/>
    </row>
    <row r="277" spans="1:112" ht="12" hidden="1" customHeight="1" outlineLevel="1">
      <c r="A277" s="434"/>
      <c r="T277" s="437" t="s">
        <v>807</v>
      </c>
      <c r="X277" s="417" t="str">
        <f>T277</f>
        <v>Expense Group 3 (Professional and Technical Services) - (Bottom Level)</v>
      </c>
      <c r="AA277" s="260" t="str">
        <f>IFERROR(_xlfn.NUMBERVALUE(LEFT(T277,FIND("-",T277)-2)),"")</f>
        <v/>
      </c>
      <c r="AB277" s="436"/>
      <c r="AC277" s="432"/>
      <c r="AD277" s="432"/>
      <c r="AE277" s="432"/>
      <c r="AF277" s="432"/>
      <c r="AG277" s="432"/>
      <c r="AH277" s="432"/>
      <c r="AI277" s="432"/>
      <c r="AJ277" s="432"/>
      <c r="AK277" s="432"/>
      <c r="AL277" s="432"/>
      <c r="AM277" s="432"/>
      <c r="AN277" s="432"/>
      <c r="AO277" s="432"/>
      <c r="AP277" s="12"/>
      <c r="AQ277" s="432"/>
      <c r="AR277" s="432"/>
      <c r="AS277" s="432"/>
      <c r="AT277" s="432"/>
      <c r="AU277" s="432"/>
      <c r="AV277" s="432"/>
      <c r="AW277" s="432"/>
      <c r="AX277" s="432"/>
      <c r="AY277" s="432"/>
      <c r="AZ277" s="432"/>
      <c r="BA277" s="432"/>
      <c r="BB277" s="432"/>
      <c r="BC277" s="432"/>
      <c r="BD277" s="12"/>
      <c r="BE277" s="432"/>
      <c r="BF277" s="432"/>
      <c r="BG277" s="432"/>
      <c r="BH277" s="432"/>
      <c r="BI277" s="432"/>
      <c r="BJ277" s="432"/>
      <c r="BK277" s="432"/>
      <c r="BL277" s="432"/>
      <c r="BM277" s="432"/>
      <c r="BN277" s="432"/>
      <c r="BO277" s="432"/>
      <c r="BP277" s="432"/>
      <c r="BQ277" s="432"/>
      <c r="BR277" s="12"/>
      <c r="BS277" s="432"/>
      <c r="BT277" s="432"/>
      <c r="BU277" s="432"/>
      <c r="BV277" s="432"/>
      <c r="BW277" s="432"/>
      <c r="BX277" s="432"/>
      <c r="BY277" s="432"/>
      <c r="BZ277" s="432"/>
      <c r="CA277" s="432"/>
      <c r="CB277" s="432"/>
      <c r="CC277" s="432"/>
      <c r="CD277" s="432"/>
      <c r="CE277" s="432"/>
      <c r="CF277" s="12"/>
      <c r="CG277" s="432"/>
      <c r="CH277" s="432"/>
      <c r="CI277" s="432"/>
      <c r="CJ277" s="432"/>
      <c r="CK277" s="432"/>
      <c r="CL277" s="432"/>
      <c r="CM277" s="432"/>
      <c r="CN277" s="432"/>
      <c r="CO277" s="432"/>
      <c r="CP277" s="432"/>
      <c r="CQ277" s="432"/>
      <c r="CR277" s="432"/>
      <c r="CS277" s="432"/>
      <c r="CT277" s="12"/>
      <c r="CU277" s="432"/>
      <c r="CV277" s="432"/>
      <c r="CW277" s="432"/>
      <c r="CX277" s="432"/>
      <c r="CY277" s="432"/>
      <c r="CZ277" s="432"/>
      <c r="DA277" s="432"/>
      <c r="DB277" s="432"/>
      <c r="DC277" s="432"/>
      <c r="DD277" s="432"/>
      <c r="DE277" s="432"/>
      <c r="DF277" s="432"/>
      <c r="DG277" s="432"/>
      <c r="DH277" s="12"/>
    </row>
    <row r="278" spans="1:112" ht="12" hidden="1" customHeight="1" outlineLevel="1">
      <c r="A278" s="434"/>
      <c r="T278" s="437" t="s">
        <v>808</v>
      </c>
      <c r="X278" s="417" t="str">
        <f t="shared" ref="X278:X297" si="134">T278</f>
        <v>300 - NV</v>
      </c>
      <c r="AA278" s="260">
        <f t="shared" ref="AA278:AA297" si="135">IFERROR(_xlfn.NUMBERVALUE(LEFT(T278,FIND("-",T278)-2)),"")</f>
        <v>300</v>
      </c>
      <c r="AB278" s="436" t="s">
        <v>147</v>
      </c>
      <c r="AC278" s="432">
        <v>0</v>
      </c>
      <c r="AD278" s="432">
        <v>0</v>
      </c>
      <c r="AE278" s="432">
        <v>0</v>
      </c>
      <c r="AF278" s="432">
        <v>0</v>
      </c>
      <c r="AG278" s="432">
        <v>0</v>
      </c>
      <c r="AH278" s="432">
        <v>0</v>
      </c>
      <c r="AI278" s="432">
        <v>0</v>
      </c>
      <c r="AJ278" s="432">
        <v>0</v>
      </c>
      <c r="AK278" s="432">
        <v>0</v>
      </c>
      <c r="AL278" s="432">
        <v>0</v>
      </c>
      <c r="AM278" s="432">
        <v>0</v>
      </c>
      <c r="AN278" s="432">
        <v>0</v>
      </c>
      <c r="AO278" s="432">
        <v>0</v>
      </c>
      <c r="AP278" s="12"/>
      <c r="AQ278" s="432">
        <v>0</v>
      </c>
      <c r="AR278" s="432">
        <v>0</v>
      </c>
      <c r="AS278" s="432">
        <v>0</v>
      </c>
      <c r="AT278" s="432">
        <v>0</v>
      </c>
      <c r="AU278" s="432">
        <v>0</v>
      </c>
      <c r="AV278" s="432">
        <v>0</v>
      </c>
      <c r="AW278" s="432">
        <v>0</v>
      </c>
      <c r="AX278" s="432">
        <v>0</v>
      </c>
      <c r="AY278" s="432">
        <v>0</v>
      </c>
      <c r="AZ278" s="432">
        <v>0</v>
      </c>
      <c r="BA278" s="432">
        <v>0</v>
      </c>
      <c r="BB278" s="432">
        <v>0</v>
      </c>
      <c r="BC278" s="432">
        <v>0</v>
      </c>
      <c r="BD278" s="12"/>
      <c r="BE278" s="432">
        <v>0</v>
      </c>
      <c r="BF278" s="432">
        <v>0</v>
      </c>
      <c r="BG278" s="432">
        <v>0</v>
      </c>
      <c r="BH278" s="432">
        <v>0</v>
      </c>
      <c r="BI278" s="432">
        <v>0</v>
      </c>
      <c r="BJ278" s="432">
        <v>0</v>
      </c>
      <c r="BK278" s="432">
        <v>0</v>
      </c>
      <c r="BL278" s="432">
        <v>0</v>
      </c>
      <c r="BM278" s="432">
        <v>0</v>
      </c>
      <c r="BN278" s="432">
        <v>0</v>
      </c>
      <c r="BO278" s="432">
        <v>0</v>
      </c>
      <c r="BP278" s="432">
        <v>0</v>
      </c>
      <c r="BQ278" s="432">
        <v>0</v>
      </c>
      <c r="BR278" s="12"/>
      <c r="BS278" s="432">
        <v>0</v>
      </c>
      <c r="BT278" s="432">
        <v>0</v>
      </c>
      <c r="BU278" s="432">
        <v>0</v>
      </c>
      <c r="BV278" s="432">
        <v>0</v>
      </c>
      <c r="BW278" s="432">
        <v>0</v>
      </c>
      <c r="BX278" s="432">
        <v>0</v>
      </c>
      <c r="BY278" s="432">
        <v>0</v>
      </c>
      <c r="BZ278" s="432">
        <v>0</v>
      </c>
      <c r="CA278" s="432">
        <v>0</v>
      </c>
      <c r="CB278" s="432">
        <v>0</v>
      </c>
      <c r="CC278" s="432">
        <v>0</v>
      </c>
      <c r="CD278" s="432">
        <v>0</v>
      </c>
      <c r="CE278" s="432">
        <v>0</v>
      </c>
      <c r="CF278" s="12"/>
      <c r="CG278" s="432">
        <v>0</v>
      </c>
      <c r="CH278" s="432">
        <v>0</v>
      </c>
      <c r="CI278" s="432">
        <v>0</v>
      </c>
      <c r="CJ278" s="432">
        <v>0</v>
      </c>
      <c r="CK278" s="432">
        <v>0</v>
      </c>
      <c r="CL278" s="432">
        <v>0</v>
      </c>
      <c r="CM278" s="432">
        <v>0</v>
      </c>
      <c r="CN278" s="432">
        <v>0</v>
      </c>
      <c r="CO278" s="432">
        <v>0</v>
      </c>
      <c r="CP278" s="432">
        <v>0</v>
      </c>
      <c r="CQ278" s="432">
        <v>0</v>
      </c>
      <c r="CR278" s="432">
        <v>0</v>
      </c>
      <c r="CS278" s="432">
        <v>0</v>
      </c>
      <c r="CT278" s="12"/>
      <c r="CU278" s="432">
        <v>0</v>
      </c>
      <c r="CV278" s="432">
        <v>0</v>
      </c>
      <c r="CW278" s="432">
        <v>0</v>
      </c>
      <c r="CX278" s="432">
        <v>0</v>
      </c>
      <c r="CY278" s="432">
        <v>0</v>
      </c>
      <c r="CZ278" s="432">
        <v>0</v>
      </c>
      <c r="DA278" s="432">
        <v>0</v>
      </c>
      <c r="DB278" s="432">
        <v>0</v>
      </c>
      <c r="DC278" s="432">
        <v>0</v>
      </c>
      <c r="DD278" s="432">
        <v>0</v>
      </c>
      <c r="DE278" s="432">
        <v>0</v>
      </c>
      <c r="DF278" s="432">
        <v>0</v>
      </c>
      <c r="DG278" s="432">
        <v>0</v>
      </c>
      <c r="DH278" s="12"/>
    </row>
    <row r="279" spans="1:112" ht="12" hidden="1" customHeight="1" outlineLevel="1">
      <c r="A279" s="434"/>
      <c r="T279" s="437" t="s">
        <v>809</v>
      </c>
      <c r="X279" s="417" t="str">
        <f t="shared" si="134"/>
        <v>310 - NV</v>
      </c>
      <c r="AA279" s="260">
        <f t="shared" si="135"/>
        <v>310</v>
      </c>
      <c r="AB279" s="436" t="s">
        <v>274</v>
      </c>
      <c r="AC279" s="432">
        <v>143.12</v>
      </c>
      <c r="AD279" s="432">
        <v>113.12</v>
      </c>
      <c r="AE279" s="432">
        <v>113.12</v>
      </c>
      <c r="AF279" s="432">
        <v>58.12</v>
      </c>
      <c r="AG279" s="432">
        <v>73.12</v>
      </c>
      <c r="AH279" s="432">
        <v>73.12</v>
      </c>
      <c r="AI279" s="432">
        <v>204.93666666666701</v>
      </c>
      <c r="AJ279" s="432">
        <v>204.93666666666701</v>
      </c>
      <c r="AK279" s="432">
        <v>204.93666666666701</v>
      </c>
      <c r="AL279" s="432">
        <v>204.93666666666701</v>
      </c>
      <c r="AM279" s="432">
        <v>204.93666666666701</v>
      </c>
      <c r="AN279" s="432">
        <v>204.93666666666701</v>
      </c>
      <c r="AO279" s="432">
        <v>1803.34</v>
      </c>
      <c r="AP279" s="12"/>
      <c r="AQ279" s="432">
        <v>0</v>
      </c>
      <c r="AR279" s="432">
        <v>160.416666666667</v>
      </c>
      <c r="AS279" s="432">
        <v>160.416666666667</v>
      </c>
      <c r="AT279" s="432">
        <v>160.416666666667</v>
      </c>
      <c r="AU279" s="432">
        <v>160.416666666667</v>
      </c>
      <c r="AV279" s="432">
        <v>160.416666666667</v>
      </c>
      <c r="AW279" s="432">
        <v>160.416666666667</v>
      </c>
      <c r="AX279" s="432">
        <v>160.416666666667</v>
      </c>
      <c r="AY279" s="432">
        <v>160.416666666667</v>
      </c>
      <c r="AZ279" s="432">
        <v>160.416666666667</v>
      </c>
      <c r="BA279" s="432">
        <v>160.416666666667</v>
      </c>
      <c r="BB279" s="432">
        <v>160.416666666667</v>
      </c>
      <c r="BC279" s="432">
        <v>1925</v>
      </c>
      <c r="BD279" s="12"/>
      <c r="BE279" s="432">
        <v>0</v>
      </c>
      <c r="BF279" s="432">
        <v>247.309027777777</v>
      </c>
      <c r="BG279" s="432">
        <v>247.309027777777</v>
      </c>
      <c r="BH279" s="432">
        <v>247.309027777777</v>
      </c>
      <c r="BI279" s="432">
        <v>247.309027777777</v>
      </c>
      <c r="BJ279" s="432">
        <v>247.309027777777</v>
      </c>
      <c r="BK279" s="432">
        <v>247.309027777777</v>
      </c>
      <c r="BL279" s="432">
        <v>247.309027777777</v>
      </c>
      <c r="BM279" s="432">
        <v>247.309027777777</v>
      </c>
      <c r="BN279" s="432">
        <v>247.309027777777</v>
      </c>
      <c r="BO279" s="432">
        <v>247.309027777777</v>
      </c>
      <c r="BP279" s="432">
        <v>247.309027777777</v>
      </c>
      <c r="BQ279" s="432">
        <v>2967.7083333333298</v>
      </c>
      <c r="BR279" s="12"/>
      <c r="BS279" s="432">
        <v>0</v>
      </c>
      <c r="BT279" s="432">
        <v>364.58333333333297</v>
      </c>
      <c r="BU279" s="432">
        <v>364.58333333333297</v>
      </c>
      <c r="BV279" s="432">
        <v>364.58333333333297</v>
      </c>
      <c r="BW279" s="432">
        <v>364.58333333333297</v>
      </c>
      <c r="BX279" s="432">
        <v>364.58333333333297</v>
      </c>
      <c r="BY279" s="432">
        <v>364.58333333333297</v>
      </c>
      <c r="BZ279" s="432">
        <v>364.58333333333297</v>
      </c>
      <c r="CA279" s="432">
        <v>364.58333333333297</v>
      </c>
      <c r="CB279" s="432">
        <v>364.58333333333297</v>
      </c>
      <c r="CC279" s="432">
        <v>364.58333333333297</v>
      </c>
      <c r="CD279" s="432">
        <v>364.58333333333297</v>
      </c>
      <c r="CE279" s="432">
        <v>4375</v>
      </c>
      <c r="CF279" s="12"/>
      <c r="CG279" s="432">
        <v>0</v>
      </c>
      <c r="CH279" s="432">
        <v>466.66666666666703</v>
      </c>
      <c r="CI279" s="432">
        <v>466.66666666666703</v>
      </c>
      <c r="CJ279" s="432">
        <v>466.66666666666703</v>
      </c>
      <c r="CK279" s="432">
        <v>466.66666666666703</v>
      </c>
      <c r="CL279" s="432">
        <v>466.66666666666703</v>
      </c>
      <c r="CM279" s="432">
        <v>466.66666666666703</v>
      </c>
      <c r="CN279" s="432">
        <v>466.66666666666703</v>
      </c>
      <c r="CO279" s="432">
        <v>466.66666666666703</v>
      </c>
      <c r="CP279" s="432">
        <v>466.66666666666703</v>
      </c>
      <c r="CQ279" s="432">
        <v>466.66666666666703</v>
      </c>
      <c r="CR279" s="432">
        <v>466.66666666666703</v>
      </c>
      <c r="CS279" s="432">
        <v>5600</v>
      </c>
      <c r="CT279" s="12"/>
      <c r="CU279" s="432">
        <v>0</v>
      </c>
      <c r="CV279" s="432">
        <v>554.16666666666697</v>
      </c>
      <c r="CW279" s="432">
        <v>554.16666666666697</v>
      </c>
      <c r="CX279" s="432">
        <v>554.16666666666697</v>
      </c>
      <c r="CY279" s="432">
        <v>554.16666666666697</v>
      </c>
      <c r="CZ279" s="432">
        <v>554.16666666666697</v>
      </c>
      <c r="DA279" s="432">
        <v>554.16666666666697</v>
      </c>
      <c r="DB279" s="432">
        <v>554.16666666666697</v>
      </c>
      <c r="DC279" s="432">
        <v>554.16666666666697</v>
      </c>
      <c r="DD279" s="432">
        <v>554.16666666666697</v>
      </c>
      <c r="DE279" s="432">
        <v>554.16666666666697</v>
      </c>
      <c r="DF279" s="432">
        <v>554.16666666666697</v>
      </c>
      <c r="DG279" s="432">
        <v>6650</v>
      </c>
      <c r="DH279" s="12"/>
    </row>
    <row r="280" spans="1:112" ht="12" hidden="1" customHeight="1" outlineLevel="1">
      <c r="A280" s="434"/>
      <c r="T280" s="437" t="s">
        <v>810</v>
      </c>
      <c r="X280" s="417" t="str">
        <f t="shared" si="134"/>
        <v>320 - NV</v>
      </c>
      <c r="AA280" s="260">
        <f t="shared" si="135"/>
        <v>320</v>
      </c>
      <c r="AB280" s="436" t="s">
        <v>275</v>
      </c>
      <c r="AC280" s="432">
        <v>0</v>
      </c>
      <c r="AD280" s="432">
        <v>1500</v>
      </c>
      <c r="AE280" s="432">
        <v>1500</v>
      </c>
      <c r="AF280" s="432">
        <v>1500</v>
      </c>
      <c r="AG280" s="432">
        <v>1500</v>
      </c>
      <c r="AH280" s="432">
        <v>1500</v>
      </c>
      <c r="AI280" s="432">
        <v>1750</v>
      </c>
      <c r="AJ280" s="432">
        <v>1750</v>
      </c>
      <c r="AK280" s="432">
        <v>1750</v>
      </c>
      <c r="AL280" s="432">
        <v>1750</v>
      </c>
      <c r="AM280" s="432">
        <v>1750</v>
      </c>
      <c r="AN280" s="432">
        <v>1750</v>
      </c>
      <c r="AO280" s="432">
        <v>18000</v>
      </c>
      <c r="AP280" s="12"/>
      <c r="AQ280" s="432">
        <v>0</v>
      </c>
      <c r="AR280" s="432">
        <v>0</v>
      </c>
      <c r="AS280" s="432">
        <v>0</v>
      </c>
      <c r="AT280" s="432">
        <v>0</v>
      </c>
      <c r="AU280" s="432">
        <v>3985.2</v>
      </c>
      <c r="AV280" s="432">
        <v>3985.2</v>
      </c>
      <c r="AW280" s="432">
        <v>3985.2</v>
      </c>
      <c r="AX280" s="432">
        <v>3985.2</v>
      </c>
      <c r="AY280" s="432">
        <v>3985.2</v>
      </c>
      <c r="AZ280" s="432">
        <v>3985.2</v>
      </c>
      <c r="BA280" s="432">
        <v>3985.2</v>
      </c>
      <c r="BB280" s="432">
        <v>3985.2</v>
      </c>
      <c r="BC280" s="432">
        <v>39852</v>
      </c>
      <c r="BD280" s="12"/>
      <c r="BE280" s="432">
        <v>0</v>
      </c>
      <c r="BF280" s="432">
        <v>0</v>
      </c>
      <c r="BG280" s="432">
        <v>0</v>
      </c>
      <c r="BH280" s="432">
        <v>0</v>
      </c>
      <c r="BI280" s="432">
        <v>5977.8</v>
      </c>
      <c r="BJ280" s="432">
        <v>5977.8</v>
      </c>
      <c r="BK280" s="432">
        <v>5977.8</v>
      </c>
      <c r="BL280" s="432">
        <v>5977.8</v>
      </c>
      <c r="BM280" s="432">
        <v>5977.8</v>
      </c>
      <c r="BN280" s="432">
        <v>5977.8</v>
      </c>
      <c r="BO280" s="432">
        <v>5977.8</v>
      </c>
      <c r="BP280" s="432">
        <v>5977.8</v>
      </c>
      <c r="BQ280" s="432">
        <v>59778</v>
      </c>
      <c r="BR280" s="12"/>
      <c r="BS280" s="432">
        <v>0</v>
      </c>
      <c r="BT280" s="432">
        <v>0</v>
      </c>
      <c r="BU280" s="432">
        <v>0</v>
      </c>
      <c r="BV280" s="432">
        <v>0</v>
      </c>
      <c r="BW280" s="432">
        <v>7970.4</v>
      </c>
      <c r="BX280" s="432">
        <v>7970.4</v>
      </c>
      <c r="BY280" s="432">
        <v>7970.4</v>
      </c>
      <c r="BZ280" s="432">
        <v>7970.4</v>
      </c>
      <c r="CA280" s="432">
        <v>7970.4</v>
      </c>
      <c r="CB280" s="432">
        <v>7970.4</v>
      </c>
      <c r="CC280" s="432">
        <v>7970.4</v>
      </c>
      <c r="CD280" s="432">
        <v>7970.4</v>
      </c>
      <c r="CE280" s="432">
        <v>79704</v>
      </c>
      <c r="CF280" s="12"/>
      <c r="CG280" s="432">
        <v>0</v>
      </c>
      <c r="CH280" s="432">
        <v>0</v>
      </c>
      <c r="CI280" s="432">
        <v>0</v>
      </c>
      <c r="CJ280" s="432">
        <v>0</v>
      </c>
      <c r="CK280" s="432">
        <v>9963</v>
      </c>
      <c r="CL280" s="432">
        <v>9963</v>
      </c>
      <c r="CM280" s="432">
        <v>9963</v>
      </c>
      <c r="CN280" s="432">
        <v>9963</v>
      </c>
      <c r="CO280" s="432">
        <v>9963</v>
      </c>
      <c r="CP280" s="432">
        <v>9963</v>
      </c>
      <c r="CQ280" s="432">
        <v>9963</v>
      </c>
      <c r="CR280" s="432">
        <v>9963</v>
      </c>
      <c r="CS280" s="432">
        <v>99630</v>
      </c>
      <c r="CT280" s="12"/>
      <c r="CU280" s="432">
        <v>0</v>
      </c>
      <c r="CV280" s="432">
        <v>0</v>
      </c>
      <c r="CW280" s="432">
        <v>0</v>
      </c>
      <c r="CX280" s="432">
        <v>0</v>
      </c>
      <c r="CY280" s="432">
        <v>11955.6</v>
      </c>
      <c r="CZ280" s="432">
        <v>11955.6</v>
      </c>
      <c r="DA280" s="432">
        <v>11955.6</v>
      </c>
      <c r="DB280" s="432">
        <v>11955.6</v>
      </c>
      <c r="DC280" s="432">
        <v>11955.6</v>
      </c>
      <c r="DD280" s="432">
        <v>11955.6</v>
      </c>
      <c r="DE280" s="432">
        <v>11955.6</v>
      </c>
      <c r="DF280" s="432">
        <v>11955.6</v>
      </c>
      <c r="DG280" s="432">
        <v>119556</v>
      </c>
      <c r="DH280" s="12"/>
    </row>
    <row r="281" spans="1:112" ht="12" hidden="1" customHeight="1" outlineLevel="1">
      <c r="A281" s="434"/>
      <c r="T281" s="437" t="s">
        <v>811</v>
      </c>
      <c r="X281" s="417" t="str">
        <f t="shared" si="134"/>
        <v>330 - NV</v>
      </c>
      <c r="AA281" s="260">
        <f t="shared" si="135"/>
        <v>330</v>
      </c>
      <c r="AB281" s="436" t="s">
        <v>276</v>
      </c>
      <c r="AC281" s="432">
        <v>0</v>
      </c>
      <c r="AD281" s="432">
        <v>0</v>
      </c>
      <c r="AE281" s="432">
        <v>0</v>
      </c>
      <c r="AF281" s="432">
        <v>0</v>
      </c>
      <c r="AG281" s="432">
        <v>0</v>
      </c>
      <c r="AH281" s="432">
        <v>0</v>
      </c>
      <c r="AI281" s="432">
        <v>0</v>
      </c>
      <c r="AJ281" s="432">
        <v>0</v>
      </c>
      <c r="AK281" s="432">
        <v>0</v>
      </c>
      <c r="AL281" s="432">
        <v>0</v>
      </c>
      <c r="AM281" s="432">
        <v>0</v>
      </c>
      <c r="AN281" s="432">
        <v>0</v>
      </c>
      <c r="AO281" s="432">
        <v>0</v>
      </c>
      <c r="AP281" s="12"/>
      <c r="AQ281" s="432">
        <v>1458</v>
      </c>
      <c r="AR281" s="432">
        <v>1458</v>
      </c>
      <c r="AS281" s="432">
        <v>1458</v>
      </c>
      <c r="AT281" s="432">
        <v>1458</v>
      </c>
      <c r="AU281" s="432">
        <v>182.25</v>
      </c>
      <c r="AV281" s="432">
        <v>182.25</v>
      </c>
      <c r="AW281" s="432">
        <v>182.25</v>
      </c>
      <c r="AX281" s="432">
        <v>182.25</v>
      </c>
      <c r="AY281" s="432">
        <v>182.25</v>
      </c>
      <c r="AZ281" s="432">
        <v>182.25</v>
      </c>
      <c r="BA281" s="432">
        <v>182.25</v>
      </c>
      <c r="BB281" s="432">
        <v>182.25</v>
      </c>
      <c r="BC281" s="432">
        <v>7290</v>
      </c>
      <c r="BD281" s="12"/>
      <c r="BE281" s="432">
        <v>1944</v>
      </c>
      <c r="BF281" s="432">
        <v>1944</v>
      </c>
      <c r="BG281" s="432">
        <v>1944</v>
      </c>
      <c r="BH281" s="432">
        <v>1944</v>
      </c>
      <c r="BI281" s="432">
        <v>243</v>
      </c>
      <c r="BJ281" s="432">
        <v>243</v>
      </c>
      <c r="BK281" s="432">
        <v>243</v>
      </c>
      <c r="BL281" s="432">
        <v>243</v>
      </c>
      <c r="BM281" s="432">
        <v>243</v>
      </c>
      <c r="BN281" s="432">
        <v>243</v>
      </c>
      <c r="BO281" s="432">
        <v>243</v>
      </c>
      <c r="BP281" s="432">
        <v>243</v>
      </c>
      <c r="BQ281" s="432">
        <v>9720</v>
      </c>
      <c r="BR281" s="12"/>
      <c r="BS281" s="432">
        <v>2673</v>
      </c>
      <c r="BT281" s="432">
        <v>2673</v>
      </c>
      <c r="BU281" s="432">
        <v>2673</v>
      </c>
      <c r="BV281" s="432">
        <v>2673</v>
      </c>
      <c r="BW281" s="432">
        <v>334.125</v>
      </c>
      <c r="BX281" s="432">
        <v>334.125</v>
      </c>
      <c r="BY281" s="432">
        <v>334.125</v>
      </c>
      <c r="BZ281" s="432">
        <v>334.125</v>
      </c>
      <c r="CA281" s="432">
        <v>334.125</v>
      </c>
      <c r="CB281" s="432">
        <v>334.125</v>
      </c>
      <c r="CC281" s="432">
        <v>334.125</v>
      </c>
      <c r="CD281" s="432">
        <v>334.125</v>
      </c>
      <c r="CE281" s="432">
        <v>13365</v>
      </c>
      <c r="CF281" s="12"/>
      <c r="CG281" s="432">
        <v>3402</v>
      </c>
      <c r="CH281" s="432">
        <v>3402</v>
      </c>
      <c r="CI281" s="432">
        <v>3402</v>
      </c>
      <c r="CJ281" s="432">
        <v>3402</v>
      </c>
      <c r="CK281" s="432">
        <v>425.25</v>
      </c>
      <c r="CL281" s="432">
        <v>425.25</v>
      </c>
      <c r="CM281" s="432">
        <v>425.25</v>
      </c>
      <c r="CN281" s="432">
        <v>425.25</v>
      </c>
      <c r="CO281" s="432">
        <v>425.25</v>
      </c>
      <c r="CP281" s="432">
        <v>425.25</v>
      </c>
      <c r="CQ281" s="432">
        <v>425.25</v>
      </c>
      <c r="CR281" s="432">
        <v>425.25</v>
      </c>
      <c r="CS281" s="432">
        <v>17010</v>
      </c>
      <c r="CT281" s="12"/>
      <c r="CU281" s="432">
        <v>3402</v>
      </c>
      <c r="CV281" s="432">
        <v>3402</v>
      </c>
      <c r="CW281" s="432">
        <v>3402</v>
      </c>
      <c r="CX281" s="432">
        <v>3402</v>
      </c>
      <c r="CY281" s="432">
        <v>425.25</v>
      </c>
      <c r="CZ281" s="432">
        <v>425.25</v>
      </c>
      <c r="DA281" s="432">
        <v>425.25</v>
      </c>
      <c r="DB281" s="432">
        <v>425.25</v>
      </c>
      <c r="DC281" s="432">
        <v>425.25</v>
      </c>
      <c r="DD281" s="432">
        <v>425.25</v>
      </c>
      <c r="DE281" s="432">
        <v>425.25</v>
      </c>
      <c r="DF281" s="432">
        <v>425.25</v>
      </c>
      <c r="DG281" s="432">
        <v>17010</v>
      </c>
      <c r="DH281" s="12"/>
    </row>
    <row r="282" spans="1:112" ht="12" hidden="1" customHeight="1" outlineLevel="1">
      <c r="A282" s="434"/>
      <c r="T282" s="437" t="s">
        <v>812</v>
      </c>
      <c r="X282" s="417" t="str">
        <f t="shared" si="134"/>
        <v>331 - NV</v>
      </c>
      <c r="AA282" s="260">
        <f t="shared" si="135"/>
        <v>331</v>
      </c>
      <c r="AB282" s="436" t="s">
        <v>277</v>
      </c>
      <c r="AC282" s="432">
        <v>0</v>
      </c>
      <c r="AD282" s="432">
        <v>0</v>
      </c>
      <c r="AE282" s="432">
        <v>0</v>
      </c>
      <c r="AF282" s="432">
        <v>0</v>
      </c>
      <c r="AG282" s="432">
        <v>0</v>
      </c>
      <c r="AH282" s="432">
        <v>0</v>
      </c>
      <c r="AI282" s="432">
        <v>0</v>
      </c>
      <c r="AJ282" s="432">
        <v>0</v>
      </c>
      <c r="AK282" s="432">
        <v>0</v>
      </c>
      <c r="AL282" s="432">
        <v>0</v>
      </c>
      <c r="AM282" s="432">
        <v>0</v>
      </c>
      <c r="AN282" s="432">
        <v>0</v>
      </c>
      <c r="AO282" s="432">
        <v>0</v>
      </c>
      <c r="AP282" s="12"/>
      <c r="AQ282" s="432">
        <v>0</v>
      </c>
      <c r="AR282" s="432">
        <v>0</v>
      </c>
      <c r="AS282" s="432">
        <v>0</v>
      </c>
      <c r="AT282" s="432">
        <v>0</v>
      </c>
      <c r="AU282" s="432">
        <v>0</v>
      </c>
      <c r="AV282" s="432">
        <v>0</v>
      </c>
      <c r="AW282" s="432">
        <v>0</v>
      </c>
      <c r="AX282" s="432">
        <v>0</v>
      </c>
      <c r="AY282" s="432">
        <v>0</v>
      </c>
      <c r="AZ282" s="432">
        <v>0</v>
      </c>
      <c r="BA282" s="432">
        <v>0</v>
      </c>
      <c r="BB282" s="432">
        <v>0</v>
      </c>
      <c r="BC282" s="432">
        <v>0</v>
      </c>
      <c r="BD282" s="12"/>
      <c r="BE282" s="432">
        <v>0</v>
      </c>
      <c r="BF282" s="432">
        <v>0</v>
      </c>
      <c r="BG282" s="432">
        <v>0</v>
      </c>
      <c r="BH282" s="432">
        <v>0</v>
      </c>
      <c r="BI282" s="432">
        <v>0</v>
      </c>
      <c r="BJ282" s="432">
        <v>0</v>
      </c>
      <c r="BK282" s="432">
        <v>0</v>
      </c>
      <c r="BL282" s="432">
        <v>0</v>
      </c>
      <c r="BM282" s="432">
        <v>0</v>
      </c>
      <c r="BN282" s="432">
        <v>0</v>
      </c>
      <c r="BO282" s="432">
        <v>0</v>
      </c>
      <c r="BP282" s="432">
        <v>0</v>
      </c>
      <c r="BQ282" s="432">
        <v>0</v>
      </c>
      <c r="BR282" s="12"/>
      <c r="BS282" s="432">
        <v>0</v>
      </c>
      <c r="BT282" s="432">
        <v>0</v>
      </c>
      <c r="BU282" s="432">
        <v>0</v>
      </c>
      <c r="BV282" s="432">
        <v>0</v>
      </c>
      <c r="BW282" s="432">
        <v>0</v>
      </c>
      <c r="BX282" s="432">
        <v>0</v>
      </c>
      <c r="BY282" s="432">
        <v>0</v>
      </c>
      <c r="BZ282" s="432">
        <v>0</v>
      </c>
      <c r="CA282" s="432">
        <v>0</v>
      </c>
      <c r="CB282" s="432">
        <v>0</v>
      </c>
      <c r="CC282" s="432">
        <v>0</v>
      </c>
      <c r="CD282" s="432">
        <v>0</v>
      </c>
      <c r="CE282" s="432">
        <v>0</v>
      </c>
      <c r="CF282" s="12"/>
      <c r="CG282" s="432">
        <v>0</v>
      </c>
      <c r="CH282" s="432">
        <v>0</v>
      </c>
      <c r="CI282" s="432">
        <v>0</v>
      </c>
      <c r="CJ282" s="432">
        <v>0</v>
      </c>
      <c r="CK282" s="432">
        <v>0</v>
      </c>
      <c r="CL282" s="432">
        <v>0</v>
      </c>
      <c r="CM282" s="432">
        <v>0</v>
      </c>
      <c r="CN282" s="432">
        <v>0</v>
      </c>
      <c r="CO282" s="432">
        <v>0</v>
      </c>
      <c r="CP282" s="432">
        <v>0</v>
      </c>
      <c r="CQ282" s="432">
        <v>0</v>
      </c>
      <c r="CR282" s="432">
        <v>0</v>
      </c>
      <c r="CS282" s="432">
        <v>0</v>
      </c>
      <c r="CT282" s="12"/>
      <c r="CU282" s="432">
        <v>0</v>
      </c>
      <c r="CV282" s="432">
        <v>0</v>
      </c>
      <c r="CW282" s="432">
        <v>0</v>
      </c>
      <c r="CX282" s="432">
        <v>0</v>
      </c>
      <c r="CY282" s="432">
        <v>0</v>
      </c>
      <c r="CZ282" s="432">
        <v>0</v>
      </c>
      <c r="DA282" s="432">
        <v>0</v>
      </c>
      <c r="DB282" s="432">
        <v>0</v>
      </c>
      <c r="DC282" s="432">
        <v>0</v>
      </c>
      <c r="DD282" s="432">
        <v>0</v>
      </c>
      <c r="DE282" s="432">
        <v>0</v>
      </c>
      <c r="DF282" s="432">
        <v>0</v>
      </c>
      <c r="DG282" s="432">
        <v>0</v>
      </c>
      <c r="DH282" s="12"/>
    </row>
    <row r="283" spans="1:112" ht="12" hidden="1" customHeight="1" outlineLevel="1">
      <c r="A283" s="434"/>
      <c r="T283" s="437" t="s">
        <v>813</v>
      </c>
      <c r="X283" s="417" t="str">
        <f t="shared" si="134"/>
        <v>332 - NV</v>
      </c>
      <c r="AA283" s="260">
        <f t="shared" si="135"/>
        <v>332</v>
      </c>
      <c r="AB283" s="436" t="s">
        <v>278</v>
      </c>
      <c r="AC283" s="432">
        <v>0</v>
      </c>
      <c r="AD283" s="432">
        <v>0</v>
      </c>
      <c r="AE283" s="432">
        <v>0</v>
      </c>
      <c r="AF283" s="432">
        <v>0</v>
      </c>
      <c r="AG283" s="432">
        <v>0</v>
      </c>
      <c r="AH283" s="432">
        <v>0</v>
      </c>
      <c r="AI283" s="432">
        <v>0</v>
      </c>
      <c r="AJ283" s="432">
        <v>0</v>
      </c>
      <c r="AK283" s="432">
        <v>0</v>
      </c>
      <c r="AL283" s="432">
        <v>0</v>
      </c>
      <c r="AM283" s="432">
        <v>0</v>
      </c>
      <c r="AN283" s="432">
        <v>0</v>
      </c>
      <c r="AO283" s="432">
        <v>0</v>
      </c>
      <c r="AP283" s="12"/>
      <c r="AQ283" s="432">
        <v>0</v>
      </c>
      <c r="AR283" s="432">
        <v>0</v>
      </c>
      <c r="AS283" s="432">
        <v>0</v>
      </c>
      <c r="AT283" s="432">
        <v>0</v>
      </c>
      <c r="AU283" s="432">
        <v>0</v>
      </c>
      <c r="AV283" s="432">
        <v>0</v>
      </c>
      <c r="AW283" s="432">
        <v>0</v>
      </c>
      <c r="AX283" s="432">
        <v>0</v>
      </c>
      <c r="AY283" s="432">
        <v>0</v>
      </c>
      <c r="AZ283" s="432">
        <v>0</v>
      </c>
      <c r="BA283" s="432">
        <v>0</v>
      </c>
      <c r="BB283" s="432">
        <v>0</v>
      </c>
      <c r="BC283" s="432">
        <v>0</v>
      </c>
      <c r="BD283" s="12"/>
      <c r="BE283" s="432">
        <v>0</v>
      </c>
      <c r="BF283" s="432">
        <v>0</v>
      </c>
      <c r="BG283" s="432">
        <v>0</v>
      </c>
      <c r="BH283" s="432">
        <v>0</v>
      </c>
      <c r="BI283" s="432">
        <v>0</v>
      </c>
      <c r="BJ283" s="432">
        <v>0</v>
      </c>
      <c r="BK283" s="432">
        <v>0</v>
      </c>
      <c r="BL283" s="432">
        <v>0</v>
      </c>
      <c r="BM283" s="432">
        <v>0</v>
      </c>
      <c r="BN283" s="432">
        <v>0</v>
      </c>
      <c r="BO283" s="432">
        <v>0</v>
      </c>
      <c r="BP283" s="432">
        <v>0</v>
      </c>
      <c r="BQ283" s="432">
        <v>0</v>
      </c>
      <c r="BR283" s="12"/>
      <c r="BS283" s="432">
        <v>0</v>
      </c>
      <c r="BT283" s="432">
        <v>0</v>
      </c>
      <c r="BU283" s="432">
        <v>0</v>
      </c>
      <c r="BV283" s="432">
        <v>0</v>
      </c>
      <c r="BW283" s="432">
        <v>0</v>
      </c>
      <c r="BX283" s="432">
        <v>0</v>
      </c>
      <c r="BY283" s="432">
        <v>0</v>
      </c>
      <c r="BZ283" s="432">
        <v>0</v>
      </c>
      <c r="CA283" s="432">
        <v>0</v>
      </c>
      <c r="CB283" s="432">
        <v>0</v>
      </c>
      <c r="CC283" s="432">
        <v>0</v>
      </c>
      <c r="CD283" s="432">
        <v>0</v>
      </c>
      <c r="CE283" s="432">
        <v>0</v>
      </c>
      <c r="CF283" s="12"/>
      <c r="CG283" s="432">
        <v>0</v>
      </c>
      <c r="CH283" s="432">
        <v>0</v>
      </c>
      <c r="CI283" s="432">
        <v>0</v>
      </c>
      <c r="CJ283" s="432">
        <v>0</v>
      </c>
      <c r="CK283" s="432">
        <v>0</v>
      </c>
      <c r="CL283" s="432">
        <v>0</v>
      </c>
      <c r="CM283" s="432">
        <v>0</v>
      </c>
      <c r="CN283" s="432">
        <v>0</v>
      </c>
      <c r="CO283" s="432">
        <v>0</v>
      </c>
      <c r="CP283" s="432">
        <v>0</v>
      </c>
      <c r="CQ283" s="432">
        <v>0</v>
      </c>
      <c r="CR283" s="432">
        <v>0</v>
      </c>
      <c r="CS283" s="432">
        <v>0</v>
      </c>
      <c r="CT283" s="12"/>
      <c r="CU283" s="432">
        <v>0</v>
      </c>
      <c r="CV283" s="432">
        <v>0</v>
      </c>
      <c r="CW283" s="432">
        <v>0</v>
      </c>
      <c r="CX283" s="432">
        <v>0</v>
      </c>
      <c r="CY283" s="432">
        <v>0</v>
      </c>
      <c r="CZ283" s="432">
        <v>0</v>
      </c>
      <c r="DA283" s="432">
        <v>0</v>
      </c>
      <c r="DB283" s="432">
        <v>0</v>
      </c>
      <c r="DC283" s="432">
        <v>0</v>
      </c>
      <c r="DD283" s="432">
        <v>0</v>
      </c>
      <c r="DE283" s="432">
        <v>0</v>
      </c>
      <c r="DF283" s="432">
        <v>0</v>
      </c>
      <c r="DG283" s="432">
        <v>0</v>
      </c>
      <c r="DH283" s="12"/>
    </row>
    <row r="284" spans="1:112" ht="12" hidden="1" customHeight="1" outlineLevel="1">
      <c r="A284" s="434"/>
      <c r="T284" s="437" t="s">
        <v>814</v>
      </c>
      <c r="X284" s="417" t="str">
        <f t="shared" si="134"/>
        <v>333 - NV</v>
      </c>
      <c r="AA284" s="260">
        <f t="shared" si="135"/>
        <v>333</v>
      </c>
      <c r="AB284" s="436" t="s">
        <v>279</v>
      </c>
      <c r="AC284" s="432">
        <v>0</v>
      </c>
      <c r="AD284" s="432">
        <v>0</v>
      </c>
      <c r="AE284" s="432">
        <v>0</v>
      </c>
      <c r="AF284" s="432">
        <v>0</v>
      </c>
      <c r="AG284" s="432">
        <v>0</v>
      </c>
      <c r="AH284" s="432">
        <v>0</v>
      </c>
      <c r="AI284" s="432">
        <v>0</v>
      </c>
      <c r="AJ284" s="432">
        <v>0</v>
      </c>
      <c r="AK284" s="432">
        <v>0</v>
      </c>
      <c r="AL284" s="432">
        <v>0</v>
      </c>
      <c r="AM284" s="432">
        <v>0</v>
      </c>
      <c r="AN284" s="432">
        <v>0</v>
      </c>
      <c r="AO284" s="432">
        <v>0</v>
      </c>
      <c r="AP284" s="12"/>
      <c r="AQ284" s="432">
        <v>0</v>
      </c>
      <c r="AR284" s="432">
        <v>0</v>
      </c>
      <c r="AS284" s="432">
        <v>0</v>
      </c>
      <c r="AT284" s="432">
        <v>0</v>
      </c>
      <c r="AU284" s="432">
        <v>0</v>
      </c>
      <c r="AV284" s="432">
        <v>0</v>
      </c>
      <c r="AW284" s="432">
        <v>0</v>
      </c>
      <c r="AX284" s="432">
        <v>0</v>
      </c>
      <c r="AY284" s="432">
        <v>0</v>
      </c>
      <c r="AZ284" s="432">
        <v>0</v>
      </c>
      <c r="BA284" s="432">
        <v>0</v>
      </c>
      <c r="BB284" s="432">
        <v>0</v>
      </c>
      <c r="BC284" s="432">
        <v>0</v>
      </c>
      <c r="BD284" s="12"/>
      <c r="BE284" s="432">
        <v>0</v>
      </c>
      <c r="BF284" s="432">
        <v>0</v>
      </c>
      <c r="BG284" s="432">
        <v>0</v>
      </c>
      <c r="BH284" s="432">
        <v>0</v>
      </c>
      <c r="BI284" s="432">
        <v>0</v>
      </c>
      <c r="BJ284" s="432">
        <v>0</v>
      </c>
      <c r="BK284" s="432">
        <v>0</v>
      </c>
      <c r="BL284" s="432">
        <v>0</v>
      </c>
      <c r="BM284" s="432">
        <v>0</v>
      </c>
      <c r="BN284" s="432">
        <v>0</v>
      </c>
      <c r="BO284" s="432">
        <v>0</v>
      </c>
      <c r="BP284" s="432">
        <v>0</v>
      </c>
      <c r="BQ284" s="432">
        <v>0</v>
      </c>
      <c r="BR284" s="12"/>
      <c r="BS284" s="432">
        <v>0</v>
      </c>
      <c r="BT284" s="432">
        <v>0</v>
      </c>
      <c r="BU284" s="432">
        <v>0</v>
      </c>
      <c r="BV284" s="432">
        <v>0</v>
      </c>
      <c r="BW284" s="432">
        <v>0</v>
      </c>
      <c r="BX284" s="432">
        <v>0</v>
      </c>
      <c r="BY284" s="432">
        <v>0</v>
      </c>
      <c r="BZ284" s="432">
        <v>0</v>
      </c>
      <c r="CA284" s="432">
        <v>0</v>
      </c>
      <c r="CB284" s="432">
        <v>0</v>
      </c>
      <c r="CC284" s="432">
        <v>0</v>
      </c>
      <c r="CD284" s="432">
        <v>0</v>
      </c>
      <c r="CE284" s="432">
        <v>0</v>
      </c>
      <c r="CF284" s="12"/>
      <c r="CG284" s="432">
        <v>0</v>
      </c>
      <c r="CH284" s="432">
        <v>0</v>
      </c>
      <c r="CI284" s="432">
        <v>0</v>
      </c>
      <c r="CJ284" s="432">
        <v>0</v>
      </c>
      <c r="CK284" s="432">
        <v>0</v>
      </c>
      <c r="CL284" s="432">
        <v>0</v>
      </c>
      <c r="CM284" s="432">
        <v>0</v>
      </c>
      <c r="CN284" s="432">
        <v>0</v>
      </c>
      <c r="CO284" s="432">
        <v>0</v>
      </c>
      <c r="CP284" s="432">
        <v>0</v>
      </c>
      <c r="CQ284" s="432">
        <v>0</v>
      </c>
      <c r="CR284" s="432">
        <v>0</v>
      </c>
      <c r="CS284" s="432">
        <v>0</v>
      </c>
      <c r="CT284" s="12"/>
      <c r="CU284" s="432">
        <v>0</v>
      </c>
      <c r="CV284" s="432">
        <v>0</v>
      </c>
      <c r="CW284" s="432">
        <v>0</v>
      </c>
      <c r="CX284" s="432">
        <v>0</v>
      </c>
      <c r="CY284" s="432">
        <v>0</v>
      </c>
      <c r="CZ284" s="432">
        <v>0</v>
      </c>
      <c r="DA284" s="432">
        <v>0</v>
      </c>
      <c r="DB284" s="432">
        <v>0</v>
      </c>
      <c r="DC284" s="432">
        <v>0</v>
      </c>
      <c r="DD284" s="432">
        <v>0</v>
      </c>
      <c r="DE284" s="432">
        <v>0</v>
      </c>
      <c r="DF284" s="432">
        <v>0</v>
      </c>
      <c r="DG284" s="432">
        <v>0</v>
      </c>
      <c r="DH284" s="12"/>
    </row>
    <row r="285" spans="1:112" ht="12" hidden="1" customHeight="1" outlineLevel="1">
      <c r="A285" s="434"/>
      <c r="T285" s="437" t="s">
        <v>815</v>
      </c>
      <c r="X285" s="417" t="str">
        <f t="shared" si="134"/>
        <v>334 - NV</v>
      </c>
      <c r="AA285" s="260">
        <f t="shared" si="135"/>
        <v>334</v>
      </c>
      <c r="AB285" s="436" t="s">
        <v>280</v>
      </c>
      <c r="AC285" s="432">
        <v>0</v>
      </c>
      <c r="AD285" s="432">
        <v>0</v>
      </c>
      <c r="AE285" s="432">
        <v>0</v>
      </c>
      <c r="AF285" s="432">
        <v>0</v>
      </c>
      <c r="AG285" s="432">
        <v>0</v>
      </c>
      <c r="AH285" s="432">
        <v>0</v>
      </c>
      <c r="AI285" s="432">
        <v>0</v>
      </c>
      <c r="AJ285" s="432">
        <v>0</v>
      </c>
      <c r="AK285" s="432">
        <v>0</v>
      </c>
      <c r="AL285" s="432">
        <v>0</v>
      </c>
      <c r="AM285" s="432">
        <v>0</v>
      </c>
      <c r="AN285" s="432">
        <v>0</v>
      </c>
      <c r="AO285" s="432">
        <v>0</v>
      </c>
      <c r="AP285" s="12"/>
      <c r="AQ285" s="432">
        <v>0</v>
      </c>
      <c r="AR285" s="432">
        <v>0</v>
      </c>
      <c r="AS285" s="432">
        <v>0</v>
      </c>
      <c r="AT285" s="432">
        <v>0</v>
      </c>
      <c r="AU285" s="432">
        <v>0</v>
      </c>
      <c r="AV285" s="432">
        <v>0</v>
      </c>
      <c r="AW285" s="432">
        <v>0</v>
      </c>
      <c r="AX285" s="432">
        <v>0</v>
      </c>
      <c r="AY285" s="432">
        <v>0</v>
      </c>
      <c r="AZ285" s="432">
        <v>0</v>
      </c>
      <c r="BA285" s="432">
        <v>0</v>
      </c>
      <c r="BB285" s="432">
        <v>0</v>
      </c>
      <c r="BC285" s="432">
        <v>0</v>
      </c>
      <c r="BD285" s="12"/>
      <c r="BE285" s="432">
        <v>0</v>
      </c>
      <c r="BF285" s="432">
        <v>0</v>
      </c>
      <c r="BG285" s="432">
        <v>0</v>
      </c>
      <c r="BH285" s="432">
        <v>0</v>
      </c>
      <c r="BI285" s="432">
        <v>0</v>
      </c>
      <c r="BJ285" s="432">
        <v>0</v>
      </c>
      <c r="BK285" s="432">
        <v>0</v>
      </c>
      <c r="BL285" s="432">
        <v>0</v>
      </c>
      <c r="BM285" s="432">
        <v>0</v>
      </c>
      <c r="BN285" s="432">
        <v>0</v>
      </c>
      <c r="BO285" s="432">
        <v>0</v>
      </c>
      <c r="BP285" s="432">
        <v>0</v>
      </c>
      <c r="BQ285" s="432">
        <v>0</v>
      </c>
      <c r="BR285" s="12"/>
      <c r="BS285" s="432">
        <v>0</v>
      </c>
      <c r="BT285" s="432">
        <v>0</v>
      </c>
      <c r="BU285" s="432">
        <v>0</v>
      </c>
      <c r="BV285" s="432">
        <v>0</v>
      </c>
      <c r="BW285" s="432">
        <v>0</v>
      </c>
      <c r="BX285" s="432">
        <v>0</v>
      </c>
      <c r="BY285" s="432">
        <v>0</v>
      </c>
      <c r="BZ285" s="432">
        <v>0</v>
      </c>
      <c r="CA285" s="432">
        <v>0</v>
      </c>
      <c r="CB285" s="432">
        <v>0</v>
      </c>
      <c r="CC285" s="432">
        <v>0</v>
      </c>
      <c r="CD285" s="432">
        <v>0</v>
      </c>
      <c r="CE285" s="432">
        <v>0</v>
      </c>
      <c r="CF285" s="12"/>
      <c r="CG285" s="432">
        <v>0</v>
      </c>
      <c r="CH285" s="432">
        <v>0</v>
      </c>
      <c r="CI285" s="432">
        <v>0</v>
      </c>
      <c r="CJ285" s="432">
        <v>0</v>
      </c>
      <c r="CK285" s="432">
        <v>0</v>
      </c>
      <c r="CL285" s="432">
        <v>0</v>
      </c>
      <c r="CM285" s="432">
        <v>0</v>
      </c>
      <c r="CN285" s="432">
        <v>0</v>
      </c>
      <c r="CO285" s="432">
        <v>0</v>
      </c>
      <c r="CP285" s="432">
        <v>0</v>
      </c>
      <c r="CQ285" s="432">
        <v>0</v>
      </c>
      <c r="CR285" s="432">
        <v>0</v>
      </c>
      <c r="CS285" s="432">
        <v>0</v>
      </c>
      <c r="CT285" s="12"/>
      <c r="CU285" s="432">
        <v>0</v>
      </c>
      <c r="CV285" s="432">
        <v>0</v>
      </c>
      <c r="CW285" s="432">
        <v>0</v>
      </c>
      <c r="CX285" s="432">
        <v>0</v>
      </c>
      <c r="CY285" s="432">
        <v>0</v>
      </c>
      <c r="CZ285" s="432">
        <v>0</v>
      </c>
      <c r="DA285" s="432">
        <v>0</v>
      </c>
      <c r="DB285" s="432">
        <v>0</v>
      </c>
      <c r="DC285" s="432">
        <v>0</v>
      </c>
      <c r="DD285" s="432">
        <v>0</v>
      </c>
      <c r="DE285" s="432">
        <v>0</v>
      </c>
      <c r="DF285" s="432">
        <v>0</v>
      </c>
      <c r="DG285" s="432">
        <v>0</v>
      </c>
      <c r="DH285" s="12"/>
    </row>
    <row r="286" spans="1:112" ht="12" hidden="1" customHeight="1" outlineLevel="1">
      <c r="A286" s="434"/>
      <c r="T286" s="437" t="s">
        <v>816</v>
      </c>
      <c r="X286" s="417" t="str">
        <f t="shared" si="134"/>
        <v>335 - NV</v>
      </c>
      <c r="AA286" s="260">
        <f t="shared" si="135"/>
        <v>335</v>
      </c>
      <c r="AB286" s="436" t="s">
        <v>281</v>
      </c>
      <c r="AC286" s="432">
        <v>0</v>
      </c>
      <c r="AD286" s="432">
        <v>0</v>
      </c>
      <c r="AE286" s="432">
        <v>0</v>
      </c>
      <c r="AF286" s="432">
        <v>0</v>
      </c>
      <c r="AG286" s="432">
        <v>0</v>
      </c>
      <c r="AH286" s="432">
        <v>0</v>
      </c>
      <c r="AI286" s="432">
        <v>0</v>
      </c>
      <c r="AJ286" s="432">
        <v>0</v>
      </c>
      <c r="AK286" s="432">
        <v>0</v>
      </c>
      <c r="AL286" s="432">
        <v>0</v>
      </c>
      <c r="AM286" s="432">
        <v>0</v>
      </c>
      <c r="AN286" s="432">
        <v>0</v>
      </c>
      <c r="AO286" s="432">
        <v>0</v>
      </c>
      <c r="AP286" s="12"/>
      <c r="AQ286" s="432">
        <v>0</v>
      </c>
      <c r="AR286" s="432">
        <v>0</v>
      </c>
      <c r="AS286" s="432">
        <v>0</v>
      </c>
      <c r="AT286" s="432">
        <v>0</v>
      </c>
      <c r="AU286" s="432">
        <v>0</v>
      </c>
      <c r="AV286" s="432">
        <v>0</v>
      </c>
      <c r="AW286" s="432">
        <v>0</v>
      </c>
      <c r="AX286" s="432">
        <v>0</v>
      </c>
      <c r="AY286" s="432">
        <v>0</v>
      </c>
      <c r="AZ286" s="432">
        <v>0</v>
      </c>
      <c r="BA286" s="432">
        <v>0</v>
      </c>
      <c r="BB286" s="432">
        <v>0</v>
      </c>
      <c r="BC286" s="432">
        <v>0</v>
      </c>
      <c r="BD286" s="12"/>
      <c r="BE286" s="432">
        <v>0</v>
      </c>
      <c r="BF286" s="432">
        <v>0</v>
      </c>
      <c r="BG286" s="432">
        <v>0</v>
      </c>
      <c r="BH286" s="432">
        <v>0</v>
      </c>
      <c r="BI286" s="432">
        <v>0</v>
      </c>
      <c r="BJ286" s="432">
        <v>0</v>
      </c>
      <c r="BK286" s="432">
        <v>0</v>
      </c>
      <c r="BL286" s="432">
        <v>0</v>
      </c>
      <c r="BM286" s="432">
        <v>0</v>
      </c>
      <c r="BN286" s="432">
        <v>0</v>
      </c>
      <c r="BO286" s="432">
        <v>0</v>
      </c>
      <c r="BP286" s="432">
        <v>0</v>
      </c>
      <c r="BQ286" s="432">
        <v>0</v>
      </c>
      <c r="BR286" s="12"/>
      <c r="BS286" s="432">
        <v>0</v>
      </c>
      <c r="BT286" s="432">
        <v>0</v>
      </c>
      <c r="BU286" s="432">
        <v>0</v>
      </c>
      <c r="BV286" s="432">
        <v>0</v>
      </c>
      <c r="BW286" s="432">
        <v>0</v>
      </c>
      <c r="BX286" s="432">
        <v>0</v>
      </c>
      <c r="BY286" s="432">
        <v>0</v>
      </c>
      <c r="BZ286" s="432">
        <v>0</v>
      </c>
      <c r="CA286" s="432">
        <v>0</v>
      </c>
      <c r="CB286" s="432">
        <v>0</v>
      </c>
      <c r="CC286" s="432">
        <v>0</v>
      </c>
      <c r="CD286" s="432">
        <v>0</v>
      </c>
      <c r="CE286" s="432">
        <v>0</v>
      </c>
      <c r="CF286" s="12"/>
      <c r="CG286" s="432">
        <v>0</v>
      </c>
      <c r="CH286" s="432">
        <v>0</v>
      </c>
      <c r="CI286" s="432">
        <v>0</v>
      </c>
      <c r="CJ286" s="432">
        <v>0</v>
      </c>
      <c r="CK286" s="432">
        <v>0</v>
      </c>
      <c r="CL286" s="432">
        <v>0</v>
      </c>
      <c r="CM286" s="432">
        <v>0</v>
      </c>
      <c r="CN286" s="432">
        <v>0</v>
      </c>
      <c r="CO286" s="432">
        <v>0</v>
      </c>
      <c r="CP286" s="432">
        <v>0</v>
      </c>
      <c r="CQ286" s="432">
        <v>0</v>
      </c>
      <c r="CR286" s="432">
        <v>0</v>
      </c>
      <c r="CS286" s="432">
        <v>0</v>
      </c>
      <c r="CT286" s="12"/>
      <c r="CU286" s="432">
        <v>0</v>
      </c>
      <c r="CV286" s="432">
        <v>0</v>
      </c>
      <c r="CW286" s="432">
        <v>0</v>
      </c>
      <c r="CX286" s="432">
        <v>0</v>
      </c>
      <c r="CY286" s="432">
        <v>0</v>
      </c>
      <c r="CZ286" s="432">
        <v>0</v>
      </c>
      <c r="DA286" s="432">
        <v>0</v>
      </c>
      <c r="DB286" s="432">
        <v>0</v>
      </c>
      <c r="DC286" s="432">
        <v>0</v>
      </c>
      <c r="DD286" s="432">
        <v>0</v>
      </c>
      <c r="DE286" s="432">
        <v>0</v>
      </c>
      <c r="DF286" s="432">
        <v>0</v>
      </c>
      <c r="DG286" s="432">
        <v>0</v>
      </c>
      <c r="DH286" s="12"/>
    </row>
    <row r="287" spans="1:112" ht="12" hidden="1" customHeight="1" outlineLevel="1">
      <c r="A287" s="434"/>
      <c r="T287" s="437" t="s">
        <v>817</v>
      </c>
      <c r="X287" s="417" t="str">
        <f t="shared" si="134"/>
        <v>336 - NV</v>
      </c>
      <c r="AA287" s="260">
        <f t="shared" si="135"/>
        <v>336</v>
      </c>
      <c r="AB287" s="436" t="s">
        <v>282</v>
      </c>
      <c r="AC287" s="432">
        <v>0</v>
      </c>
      <c r="AD287" s="432">
        <v>0</v>
      </c>
      <c r="AE287" s="432">
        <v>0</v>
      </c>
      <c r="AF287" s="432">
        <v>0</v>
      </c>
      <c r="AG287" s="432">
        <v>0</v>
      </c>
      <c r="AH287" s="432">
        <v>0</v>
      </c>
      <c r="AI287" s="432">
        <v>0</v>
      </c>
      <c r="AJ287" s="432">
        <v>0</v>
      </c>
      <c r="AK287" s="432">
        <v>0</v>
      </c>
      <c r="AL287" s="432">
        <v>0</v>
      </c>
      <c r="AM287" s="432">
        <v>0</v>
      </c>
      <c r="AN287" s="432">
        <v>0</v>
      </c>
      <c r="AO287" s="432">
        <v>0</v>
      </c>
      <c r="AP287" s="12"/>
      <c r="AQ287" s="432">
        <v>0</v>
      </c>
      <c r="AR287" s="432">
        <v>0</v>
      </c>
      <c r="AS287" s="432">
        <v>0</v>
      </c>
      <c r="AT287" s="432">
        <v>0</v>
      </c>
      <c r="AU287" s="432">
        <v>0</v>
      </c>
      <c r="AV287" s="432">
        <v>0</v>
      </c>
      <c r="AW287" s="432">
        <v>0</v>
      </c>
      <c r="AX287" s="432">
        <v>0</v>
      </c>
      <c r="AY287" s="432">
        <v>0</v>
      </c>
      <c r="AZ287" s="432">
        <v>0</v>
      </c>
      <c r="BA287" s="432">
        <v>0</v>
      </c>
      <c r="BB287" s="432">
        <v>0</v>
      </c>
      <c r="BC287" s="432">
        <v>0</v>
      </c>
      <c r="BD287" s="12"/>
      <c r="BE287" s="432">
        <v>0</v>
      </c>
      <c r="BF287" s="432">
        <v>0</v>
      </c>
      <c r="BG287" s="432">
        <v>0</v>
      </c>
      <c r="BH287" s="432">
        <v>0</v>
      </c>
      <c r="BI287" s="432">
        <v>0</v>
      </c>
      <c r="BJ287" s="432">
        <v>0</v>
      </c>
      <c r="BK287" s="432">
        <v>0</v>
      </c>
      <c r="BL287" s="432">
        <v>0</v>
      </c>
      <c r="BM287" s="432">
        <v>0</v>
      </c>
      <c r="BN287" s="432">
        <v>0</v>
      </c>
      <c r="BO287" s="432">
        <v>0</v>
      </c>
      <c r="BP287" s="432">
        <v>0</v>
      </c>
      <c r="BQ287" s="432">
        <v>0</v>
      </c>
      <c r="BR287" s="12"/>
      <c r="BS287" s="432">
        <v>0</v>
      </c>
      <c r="BT287" s="432">
        <v>0</v>
      </c>
      <c r="BU287" s="432">
        <v>0</v>
      </c>
      <c r="BV287" s="432">
        <v>0</v>
      </c>
      <c r="BW287" s="432">
        <v>0</v>
      </c>
      <c r="BX287" s="432">
        <v>0</v>
      </c>
      <c r="BY287" s="432">
        <v>0</v>
      </c>
      <c r="BZ287" s="432">
        <v>0</v>
      </c>
      <c r="CA287" s="432">
        <v>0</v>
      </c>
      <c r="CB287" s="432">
        <v>0</v>
      </c>
      <c r="CC287" s="432">
        <v>0</v>
      </c>
      <c r="CD287" s="432">
        <v>0</v>
      </c>
      <c r="CE287" s="432">
        <v>0</v>
      </c>
      <c r="CF287" s="12"/>
      <c r="CG287" s="432">
        <v>0</v>
      </c>
      <c r="CH287" s="432">
        <v>0</v>
      </c>
      <c r="CI287" s="432">
        <v>0</v>
      </c>
      <c r="CJ287" s="432">
        <v>0</v>
      </c>
      <c r="CK287" s="432">
        <v>0</v>
      </c>
      <c r="CL287" s="432">
        <v>0</v>
      </c>
      <c r="CM287" s="432">
        <v>0</v>
      </c>
      <c r="CN287" s="432">
        <v>0</v>
      </c>
      <c r="CO287" s="432">
        <v>0</v>
      </c>
      <c r="CP287" s="432">
        <v>0</v>
      </c>
      <c r="CQ287" s="432">
        <v>0</v>
      </c>
      <c r="CR287" s="432">
        <v>0</v>
      </c>
      <c r="CS287" s="432">
        <v>0</v>
      </c>
      <c r="CT287" s="12"/>
      <c r="CU287" s="432">
        <v>0</v>
      </c>
      <c r="CV287" s="432">
        <v>0</v>
      </c>
      <c r="CW287" s="432">
        <v>0</v>
      </c>
      <c r="CX287" s="432">
        <v>0</v>
      </c>
      <c r="CY287" s="432">
        <v>0</v>
      </c>
      <c r="CZ287" s="432">
        <v>0</v>
      </c>
      <c r="DA287" s="432">
        <v>0</v>
      </c>
      <c r="DB287" s="432">
        <v>0</v>
      </c>
      <c r="DC287" s="432">
        <v>0</v>
      </c>
      <c r="DD287" s="432">
        <v>0</v>
      </c>
      <c r="DE287" s="432">
        <v>0</v>
      </c>
      <c r="DF287" s="432">
        <v>0</v>
      </c>
      <c r="DG287" s="432">
        <v>0</v>
      </c>
      <c r="DH287" s="12"/>
    </row>
    <row r="288" spans="1:112" ht="12" hidden="1" customHeight="1" outlineLevel="1">
      <c r="A288" s="434"/>
      <c r="T288" s="437" t="s">
        <v>818</v>
      </c>
      <c r="X288" s="417" t="str">
        <f t="shared" si="134"/>
        <v>337 - NV</v>
      </c>
      <c r="AA288" s="260">
        <f t="shared" si="135"/>
        <v>337</v>
      </c>
      <c r="AB288" s="436" t="s">
        <v>283</v>
      </c>
      <c r="AC288" s="432">
        <v>0</v>
      </c>
      <c r="AD288" s="432">
        <v>0</v>
      </c>
      <c r="AE288" s="432">
        <v>0</v>
      </c>
      <c r="AF288" s="432">
        <v>0</v>
      </c>
      <c r="AG288" s="432">
        <v>0</v>
      </c>
      <c r="AH288" s="432">
        <v>0</v>
      </c>
      <c r="AI288" s="432">
        <v>0</v>
      </c>
      <c r="AJ288" s="432">
        <v>0</v>
      </c>
      <c r="AK288" s="432">
        <v>0</v>
      </c>
      <c r="AL288" s="432">
        <v>0</v>
      </c>
      <c r="AM288" s="432">
        <v>0</v>
      </c>
      <c r="AN288" s="432">
        <v>0</v>
      </c>
      <c r="AO288" s="432">
        <v>0</v>
      </c>
      <c r="AP288" s="12"/>
      <c r="AQ288" s="432">
        <v>0</v>
      </c>
      <c r="AR288" s="432">
        <v>0</v>
      </c>
      <c r="AS288" s="432">
        <v>0</v>
      </c>
      <c r="AT288" s="432">
        <v>0</v>
      </c>
      <c r="AU288" s="432">
        <v>0</v>
      </c>
      <c r="AV288" s="432">
        <v>0</v>
      </c>
      <c r="AW288" s="432">
        <v>0</v>
      </c>
      <c r="AX288" s="432">
        <v>0</v>
      </c>
      <c r="AY288" s="432">
        <v>0</v>
      </c>
      <c r="AZ288" s="432">
        <v>0</v>
      </c>
      <c r="BA288" s="432">
        <v>0</v>
      </c>
      <c r="BB288" s="432">
        <v>0</v>
      </c>
      <c r="BC288" s="432">
        <v>0</v>
      </c>
      <c r="BD288" s="12"/>
      <c r="BE288" s="432">
        <v>0</v>
      </c>
      <c r="BF288" s="432">
        <v>0</v>
      </c>
      <c r="BG288" s="432">
        <v>0</v>
      </c>
      <c r="BH288" s="432">
        <v>0</v>
      </c>
      <c r="BI288" s="432">
        <v>0</v>
      </c>
      <c r="BJ288" s="432">
        <v>0</v>
      </c>
      <c r="BK288" s="432">
        <v>0</v>
      </c>
      <c r="BL288" s="432">
        <v>0</v>
      </c>
      <c r="BM288" s="432">
        <v>0</v>
      </c>
      <c r="BN288" s="432">
        <v>0</v>
      </c>
      <c r="BO288" s="432">
        <v>0</v>
      </c>
      <c r="BP288" s="432">
        <v>0</v>
      </c>
      <c r="BQ288" s="432">
        <v>0</v>
      </c>
      <c r="BR288" s="12"/>
      <c r="BS288" s="432">
        <v>0</v>
      </c>
      <c r="BT288" s="432">
        <v>0</v>
      </c>
      <c r="BU288" s="432">
        <v>0</v>
      </c>
      <c r="BV288" s="432">
        <v>0</v>
      </c>
      <c r="BW288" s="432">
        <v>0</v>
      </c>
      <c r="BX288" s="432">
        <v>0</v>
      </c>
      <c r="BY288" s="432">
        <v>0</v>
      </c>
      <c r="BZ288" s="432">
        <v>0</v>
      </c>
      <c r="CA288" s="432">
        <v>0</v>
      </c>
      <c r="CB288" s="432">
        <v>0</v>
      </c>
      <c r="CC288" s="432">
        <v>0</v>
      </c>
      <c r="CD288" s="432">
        <v>0</v>
      </c>
      <c r="CE288" s="432">
        <v>0</v>
      </c>
      <c r="CF288" s="12"/>
      <c r="CG288" s="432">
        <v>0</v>
      </c>
      <c r="CH288" s="432">
        <v>0</v>
      </c>
      <c r="CI288" s="432">
        <v>0</v>
      </c>
      <c r="CJ288" s="432">
        <v>0</v>
      </c>
      <c r="CK288" s="432">
        <v>0</v>
      </c>
      <c r="CL288" s="432">
        <v>0</v>
      </c>
      <c r="CM288" s="432">
        <v>0</v>
      </c>
      <c r="CN288" s="432">
        <v>0</v>
      </c>
      <c r="CO288" s="432">
        <v>0</v>
      </c>
      <c r="CP288" s="432">
        <v>0</v>
      </c>
      <c r="CQ288" s="432">
        <v>0</v>
      </c>
      <c r="CR288" s="432">
        <v>0</v>
      </c>
      <c r="CS288" s="432">
        <v>0</v>
      </c>
      <c r="CT288" s="12"/>
      <c r="CU288" s="432">
        <v>0</v>
      </c>
      <c r="CV288" s="432">
        <v>0</v>
      </c>
      <c r="CW288" s="432">
        <v>0</v>
      </c>
      <c r="CX288" s="432">
        <v>0</v>
      </c>
      <c r="CY288" s="432">
        <v>0</v>
      </c>
      <c r="CZ288" s="432">
        <v>0</v>
      </c>
      <c r="DA288" s="432">
        <v>0</v>
      </c>
      <c r="DB288" s="432">
        <v>0</v>
      </c>
      <c r="DC288" s="432">
        <v>0</v>
      </c>
      <c r="DD288" s="432">
        <v>0</v>
      </c>
      <c r="DE288" s="432">
        <v>0</v>
      </c>
      <c r="DF288" s="432">
        <v>0</v>
      </c>
      <c r="DG288" s="432">
        <v>0</v>
      </c>
      <c r="DH288" s="12"/>
    </row>
    <row r="289" spans="1:112" ht="12" hidden="1" customHeight="1" outlineLevel="1">
      <c r="A289" s="434"/>
      <c r="T289" s="437" t="s">
        <v>819</v>
      </c>
      <c r="X289" s="417" t="str">
        <f t="shared" si="134"/>
        <v>338 - NV</v>
      </c>
      <c r="AA289" s="260">
        <f t="shared" si="135"/>
        <v>338</v>
      </c>
      <c r="AB289" s="436" t="s">
        <v>284</v>
      </c>
      <c r="AC289" s="432">
        <v>0</v>
      </c>
      <c r="AD289" s="432">
        <v>0</v>
      </c>
      <c r="AE289" s="432">
        <v>0</v>
      </c>
      <c r="AF289" s="432">
        <v>0</v>
      </c>
      <c r="AG289" s="432">
        <v>0</v>
      </c>
      <c r="AH289" s="432">
        <v>0</v>
      </c>
      <c r="AI289" s="432">
        <v>0</v>
      </c>
      <c r="AJ289" s="432">
        <v>0</v>
      </c>
      <c r="AK289" s="432">
        <v>0</v>
      </c>
      <c r="AL289" s="432">
        <v>0</v>
      </c>
      <c r="AM289" s="432">
        <v>0</v>
      </c>
      <c r="AN289" s="432">
        <v>0</v>
      </c>
      <c r="AO289" s="432">
        <v>0</v>
      </c>
      <c r="AP289" s="12"/>
      <c r="AQ289" s="432">
        <v>0</v>
      </c>
      <c r="AR289" s="432">
        <v>0</v>
      </c>
      <c r="AS289" s="432">
        <v>0</v>
      </c>
      <c r="AT289" s="432">
        <v>0</v>
      </c>
      <c r="AU289" s="432">
        <v>0</v>
      </c>
      <c r="AV289" s="432">
        <v>0</v>
      </c>
      <c r="AW289" s="432">
        <v>0</v>
      </c>
      <c r="AX289" s="432">
        <v>0</v>
      </c>
      <c r="AY289" s="432">
        <v>0</v>
      </c>
      <c r="AZ289" s="432">
        <v>0</v>
      </c>
      <c r="BA289" s="432">
        <v>0</v>
      </c>
      <c r="BB289" s="432">
        <v>0</v>
      </c>
      <c r="BC289" s="432">
        <v>0</v>
      </c>
      <c r="BD289" s="12"/>
      <c r="BE289" s="432">
        <v>0</v>
      </c>
      <c r="BF289" s="432">
        <v>0</v>
      </c>
      <c r="BG289" s="432">
        <v>0</v>
      </c>
      <c r="BH289" s="432">
        <v>0</v>
      </c>
      <c r="BI289" s="432">
        <v>0</v>
      </c>
      <c r="BJ289" s="432">
        <v>0</v>
      </c>
      <c r="BK289" s="432">
        <v>0</v>
      </c>
      <c r="BL289" s="432">
        <v>0</v>
      </c>
      <c r="BM289" s="432">
        <v>0</v>
      </c>
      <c r="BN289" s="432">
        <v>0</v>
      </c>
      <c r="BO289" s="432">
        <v>0</v>
      </c>
      <c r="BP289" s="432">
        <v>0</v>
      </c>
      <c r="BQ289" s="432">
        <v>0</v>
      </c>
      <c r="BR289" s="12"/>
      <c r="BS289" s="432">
        <v>0</v>
      </c>
      <c r="BT289" s="432">
        <v>0</v>
      </c>
      <c r="BU289" s="432">
        <v>0</v>
      </c>
      <c r="BV289" s="432">
        <v>0</v>
      </c>
      <c r="BW289" s="432">
        <v>0</v>
      </c>
      <c r="BX289" s="432">
        <v>0</v>
      </c>
      <c r="BY289" s="432">
        <v>0</v>
      </c>
      <c r="BZ289" s="432">
        <v>0</v>
      </c>
      <c r="CA289" s="432">
        <v>0</v>
      </c>
      <c r="CB289" s="432">
        <v>0</v>
      </c>
      <c r="CC289" s="432">
        <v>0</v>
      </c>
      <c r="CD289" s="432">
        <v>0</v>
      </c>
      <c r="CE289" s="432">
        <v>0</v>
      </c>
      <c r="CF289" s="12"/>
      <c r="CG289" s="432">
        <v>0</v>
      </c>
      <c r="CH289" s="432">
        <v>0</v>
      </c>
      <c r="CI289" s="432">
        <v>0</v>
      </c>
      <c r="CJ289" s="432">
        <v>0</v>
      </c>
      <c r="CK289" s="432">
        <v>0</v>
      </c>
      <c r="CL289" s="432">
        <v>0</v>
      </c>
      <c r="CM289" s="432">
        <v>0</v>
      </c>
      <c r="CN289" s="432">
        <v>0</v>
      </c>
      <c r="CO289" s="432">
        <v>0</v>
      </c>
      <c r="CP289" s="432">
        <v>0</v>
      </c>
      <c r="CQ289" s="432">
        <v>0</v>
      </c>
      <c r="CR289" s="432">
        <v>0</v>
      </c>
      <c r="CS289" s="432">
        <v>0</v>
      </c>
      <c r="CT289" s="12"/>
      <c r="CU289" s="432">
        <v>0</v>
      </c>
      <c r="CV289" s="432">
        <v>0</v>
      </c>
      <c r="CW289" s="432">
        <v>0</v>
      </c>
      <c r="CX289" s="432">
        <v>0</v>
      </c>
      <c r="CY289" s="432">
        <v>0</v>
      </c>
      <c r="CZ289" s="432">
        <v>0</v>
      </c>
      <c r="DA289" s="432">
        <v>0</v>
      </c>
      <c r="DB289" s="432">
        <v>0</v>
      </c>
      <c r="DC289" s="432">
        <v>0</v>
      </c>
      <c r="DD289" s="432">
        <v>0</v>
      </c>
      <c r="DE289" s="432">
        <v>0</v>
      </c>
      <c r="DF289" s="432">
        <v>0</v>
      </c>
      <c r="DG289" s="432">
        <v>0</v>
      </c>
      <c r="DH289" s="12"/>
    </row>
    <row r="290" spans="1:112" ht="12" hidden="1" customHeight="1" outlineLevel="1">
      <c r="A290" s="434"/>
      <c r="T290" s="437" t="s">
        <v>820</v>
      </c>
      <c r="X290" s="417" t="str">
        <f t="shared" si="134"/>
        <v>339 - NV</v>
      </c>
      <c r="AA290" s="260">
        <f t="shared" si="135"/>
        <v>339</v>
      </c>
      <c r="AB290" s="436" t="s">
        <v>285</v>
      </c>
      <c r="AC290" s="432">
        <v>0</v>
      </c>
      <c r="AD290" s="432">
        <v>0</v>
      </c>
      <c r="AE290" s="432">
        <v>0</v>
      </c>
      <c r="AF290" s="432">
        <v>0</v>
      </c>
      <c r="AG290" s="432">
        <v>0</v>
      </c>
      <c r="AH290" s="432">
        <v>0</v>
      </c>
      <c r="AI290" s="432">
        <v>0</v>
      </c>
      <c r="AJ290" s="432">
        <v>0</v>
      </c>
      <c r="AK290" s="432">
        <v>0</v>
      </c>
      <c r="AL290" s="432">
        <v>0</v>
      </c>
      <c r="AM290" s="432">
        <v>0</v>
      </c>
      <c r="AN290" s="432">
        <v>0</v>
      </c>
      <c r="AO290" s="432">
        <v>0</v>
      </c>
      <c r="AP290" s="12"/>
      <c r="AQ290" s="432">
        <v>0</v>
      </c>
      <c r="AR290" s="432">
        <v>0</v>
      </c>
      <c r="AS290" s="432">
        <v>0</v>
      </c>
      <c r="AT290" s="432">
        <v>0</v>
      </c>
      <c r="AU290" s="432">
        <v>0</v>
      </c>
      <c r="AV290" s="432">
        <v>0</v>
      </c>
      <c r="AW290" s="432">
        <v>0</v>
      </c>
      <c r="AX290" s="432">
        <v>0</v>
      </c>
      <c r="AY290" s="432">
        <v>0</v>
      </c>
      <c r="AZ290" s="432">
        <v>0</v>
      </c>
      <c r="BA290" s="432">
        <v>0</v>
      </c>
      <c r="BB290" s="432">
        <v>0</v>
      </c>
      <c r="BC290" s="432">
        <v>0</v>
      </c>
      <c r="BD290" s="12"/>
      <c r="BE290" s="432">
        <v>0</v>
      </c>
      <c r="BF290" s="432">
        <v>0</v>
      </c>
      <c r="BG290" s="432">
        <v>0</v>
      </c>
      <c r="BH290" s="432">
        <v>0</v>
      </c>
      <c r="BI290" s="432">
        <v>0</v>
      </c>
      <c r="BJ290" s="432">
        <v>0</v>
      </c>
      <c r="BK290" s="432">
        <v>0</v>
      </c>
      <c r="BL290" s="432">
        <v>0</v>
      </c>
      <c r="BM290" s="432">
        <v>0</v>
      </c>
      <c r="BN290" s="432">
        <v>0</v>
      </c>
      <c r="BO290" s="432">
        <v>0</v>
      </c>
      <c r="BP290" s="432">
        <v>0</v>
      </c>
      <c r="BQ290" s="432">
        <v>0</v>
      </c>
      <c r="BR290" s="12"/>
      <c r="BS290" s="432">
        <v>0</v>
      </c>
      <c r="BT290" s="432">
        <v>0</v>
      </c>
      <c r="BU290" s="432">
        <v>0</v>
      </c>
      <c r="BV290" s="432">
        <v>0</v>
      </c>
      <c r="BW290" s="432">
        <v>0</v>
      </c>
      <c r="BX290" s="432">
        <v>0</v>
      </c>
      <c r="BY290" s="432">
        <v>0</v>
      </c>
      <c r="BZ290" s="432">
        <v>0</v>
      </c>
      <c r="CA290" s="432">
        <v>0</v>
      </c>
      <c r="CB290" s="432">
        <v>0</v>
      </c>
      <c r="CC290" s="432">
        <v>0</v>
      </c>
      <c r="CD290" s="432">
        <v>0</v>
      </c>
      <c r="CE290" s="432">
        <v>0</v>
      </c>
      <c r="CF290" s="12"/>
      <c r="CG290" s="432">
        <v>0</v>
      </c>
      <c r="CH290" s="432">
        <v>0</v>
      </c>
      <c r="CI290" s="432">
        <v>0</v>
      </c>
      <c r="CJ290" s="432">
        <v>0</v>
      </c>
      <c r="CK290" s="432">
        <v>0</v>
      </c>
      <c r="CL290" s="432">
        <v>0</v>
      </c>
      <c r="CM290" s="432">
        <v>0</v>
      </c>
      <c r="CN290" s="432">
        <v>0</v>
      </c>
      <c r="CO290" s="432">
        <v>0</v>
      </c>
      <c r="CP290" s="432">
        <v>0</v>
      </c>
      <c r="CQ290" s="432">
        <v>0</v>
      </c>
      <c r="CR290" s="432">
        <v>0</v>
      </c>
      <c r="CS290" s="432">
        <v>0</v>
      </c>
      <c r="CT290" s="12"/>
      <c r="CU290" s="432">
        <v>0</v>
      </c>
      <c r="CV290" s="432">
        <v>0</v>
      </c>
      <c r="CW290" s="432">
        <v>0</v>
      </c>
      <c r="CX290" s="432">
        <v>0</v>
      </c>
      <c r="CY290" s="432">
        <v>0</v>
      </c>
      <c r="CZ290" s="432">
        <v>0</v>
      </c>
      <c r="DA290" s="432">
        <v>0</v>
      </c>
      <c r="DB290" s="432">
        <v>0</v>
      </c>
      <c r="DC290" s="432">
        <v>0</v>
      </c>
      <c r="DD290" s="432">
        <v>0</v>
      </c>
      <c r="DE290" s="432">
        <v>0</v>
      </c>
      <c r="DF290" s="432">
        <v>0</v>
      </c>
      <c r="DG290" s="432">
        <v>0</v>
      </c>
      <c r="DH290" s="12"/>
    </row>
    <row r="291" spans="1:112" ht="12" hidden="1" customHeight="1" outlineLevel="1">
      <c r="A291" s="434"/>
      <c r="T291" s="437" t="s">
        <v>821</v>
      </c>
      <c r="X291" s="417" t="str">
        <f t="shared" si="134"/>
        <v>340 - NV</v>
      </c>
      <c r="AA291" s="260">
        <f t="shared" si="135"/>
        <v>340</v>
      </c>
      <c r="AB291" s="436" t="s">
        <v>286</v>
      </c>
      <c r="AC291" s="432">
        <v>0</v>
      </c>
      <c r="AD291" s="432">
        <v>0</v>
      </c>
      <c r="AE291" s="432">
        <v>0</v>
      </c>
      <c r="AF291" s="432">
        <v>0</v>
      </c>
      <c r="AG291" s="432">
        <v>0</v>
      </c>
      <c r="AH291" s="432">
        <v>0</v>
      </c>
      <c r="AI291" s="432">
        <v>2927.6666666666702</v>
      </c>
      <c r="AJ291" s="432">
        <v>2927.6666666666702</v>
      </c>
      <c r="AK291" s="432">
        <v>2927.6666666666702</v>
      </c>
      <c r="AL291" s="432">
        <v>2927.6666666666702</v>
      </c>
      <c r="AM291" s="432">
        <v>2927.6666666666702</v>
      </c>
      <c r="AN291" s="432">
        <v>2927.6666666666702</v>
      </c>
      <c r="AO291" s="432">
        <v>17566</v>
      </c>
      <c r="AP291" s="12"/>
      <c r="AQ291" s="432">
        <v>0</v>
      </c>
      <c r="AR291" s="432">
        <v>0</v>
      </c>
      <c r="AS291" s="432">
        <v>0</v>
      </c>
      <c r="AT291" s="432">
        <v>1900</v>
      </c>
      <c r="AU291" s="432">
        <v>1900</v>
      </c>
      <c r="AV291" s="432">
        <v>1900</v>
      </c>
      <c r="AW291" s="432">
        <v>1900</v>
      </c>
      <c r="AX291" s="432">
        <v>1900</v>
      </c>
      <c r="AY291" s="432">
        <v>1900</v>
      </c>
      <c r="AZ291" s="432">
        <v>1900</v>
      </c>
      <c r="BA291" s="432">
        <v>1900</v>
      </c>
      <c r="BB291" s="432">
        <v>1900</v>
      </c>
      <c r="BC291" s="432">
        <v>19000</v>
      </c>
      <c r="BD291" s="12"/>
      <c r="BE291" s="432">
        <v>0</v>
      </c>
      <c r="BF291" s="432">
        <v>0</v>
      </c>
      <c r="BG291" s="432">
        <v>0</v>
      </c>
      <c r="BH291" s="432">
        <v>1950</v>
      </c>
      <c r="BI291" s="432">
        <v>1950</v>
      </c>
      <c r="BJ291" s="432">
        <v>1950</v>
      </c>
      <c r="BK291" s="432">
        <v>1950</v>
      </c>
      <c r="BL291" s="432">
        <v>1950</v>
      </c>
      <c r="BM291" s="432">
        <v>1950</v>
      </c>
      <c r="BN291" s="432">
        <v>1950</v>
      </c>
      <c r="BO291" s="432">
        <v>1950</v>
      </c>
      <c r="BP291" s="432">
        <v>1950</v>
      </c>
      <c r="BQ291" s="432">
        <v>19500</v>
      </c>
      <c r="BR291" s="12"/>
      <c r="BS291" s="432">
        <v>0</v>
      </c>
      <c r="BT291" s="432">
        <v>0</v>
      </c>
      <c r="BU291" s="432">
        <v>0</v>
      </c>
      <c r="BV291" s="432">
        <v>2047.5</v>
      </c>
      <c r="BW291" s="432">
        <v>2047.5</v>
      </c>
      <c r="BX291" s="432">
        <v>2047.5</v>
      </c>
      <c r="BY291" s="432">
        <v>2047.5</v>
      </c>
      <c r="BZ291" s="432">
        <v>2047.5</v>
      </c>
      <c r="CA291" s="432">
        <v>2047.5</v>
      </c>
      <c r="CB291" s="432">
        <v>2047.5</v>
      </c>
      <c r="CC291" s="432">
        <v>2047.5</v>
      </c>
      <c r="CD291" s="432">
        <v>2047.5</v>
      </c>
      <c r="CE291" s="432">
        <v>20475</v>
      </c>
      <c r="CF291" s="12"/>
      <c r="CG291" s="432">
        <v>0</v>
      </c>
      <c r="CH291" s="432">
        <v>0</v>
      </c>
      <c r="CI291" s="432">
        <v>0</v>
      </c>
      <c r="CJ291" s="432">
        <v>2149.875</v>
      </c>
      <c r="CK291" s="432">
        <v>2149.875</v>
      </c>
      <c r="CL291" s="432">
        <v>2149.875</v>
      </c>
      <c r="CM291" s="432">
        <v>2149.875</v>
      </c>
      <c r="CN291" s="432">
        <v>2149.875</v>
      </c>
      <c r="CO291" s="432">
        <v>2149.875</v>
      </c>
      <c r="CP291" s="432">
        <v>2149.875</v>
      </c>
      <c r="CQ291" s="432">
        <v>2149.875</v>
      </c>
      <c r="CR291" s="432">
        <v>2149.875</v>
      </c>
      <c r="CS291" s="432">
        <v>21498.75</v>
      </c>
      <c r="CT291" s="12"/>
      <c r="CU291" s="432">
        <v>0</v>
      </c>
      <c r="CV291" s="432">
        <v>0</v>
      </c>
      <c r="CW291" s="432">
        <v>0</v>
      </c>
      <c r="CX291" s="432">
        <v>2257.3687500000001</v>
      </c>
      <c r="CY291" s="432">
        <v>2257.3687500000001</v>
      </c>
      <c r="CZ291" s="432">
        <v>2257.3687500000001</v>
      </c>
      <c r="DA291" s="432">
        <v>2257.3687500000001</v>
      </c>
      <c r="DB291" s="432">
        <v>2257.3687500000001</v>
      </c>
      <c r="DC291" s="432">
        <v>2257.3687500000001</v>
      </c>
      <c r="DD291" s="432">
        <v>2257.3687500000001</v>
      </c>
      <c r="DE291" s="432">
        <v>2257.3687500000001</v>
      </c>
      <c r="DF291" s="432">
        <v>2257.3687500000001</v>
      </c>
      <c r="DG291" s="432">
        <v>22573.6875</v>
      </c>
      <c r="DH291" s="12"/>
    </row>
    <row r="292" spans="1:112" ht="12" hidden="1" customHeight="1" outlineLevel="1">
      <c r="A292" s="434"/>
      <c r="T292" s="437" t="s">
        <v>822</v>
      </c>
      <c r="X292" s="417" t="str">
        <f t="shared" si="134"/>
        <v>340.1 - NV</v>
      </c>
      <c r="AA292" s="260">
        <f t="shared" si="135"/>
        <v>340.1</v>
      </c>
      <c r="AB292" s="436" t="s">
        <v>287</v>
      </c>
      <c r="AC292" s="432">
        <v>0</v>
      </c>
      <c r="AD292" s="432">
        <v>4000</v>
      </c>
      <c r="AE292" s="432">
        <v>2000</v>
      </c>
      <c r="AF292" s="432">
        <v>0</v>
      </c>
      <c r="AG292" s="432">
        <v>2000</v>
      </c>
      <c r="AH292" s="432">
        <v>2000</v>
      </c>
      <c r="AI292" s="432">
        <v>4000</v>
      </c>
      <c r="AJ292" s="432">
        <v>2000</v>
      </c>
      <c r="AK292" s="432">
        <v>2000</v>
      </c>
      <c r="AL292" s="432">
        <v>2000</v>
      </c>
      <c r="AM292" s="432">
        <v>2000</v>
      </c>
      <c r="AN292" s="432">
        <v>2000</v>
      </c>
      <c r="AO292" s="432">
        <v>24000</v>
      </c>
      <c r="AP292" s="12"/>
      <c r="AQ292" s="432">
        <v>4583.3333333333303</v>
      </c>
      <c r="AR292" s="432">
        <v>4583.3333333333303</v>
      </c>
      <c r="AS292" s="432">
        <v>4583.3333333333303</v>
      </c>
      <c r="AT292" s="432">
        <v>4583.3333333333303</v>
      </c>
      <c r="AU292" s="432">
        <v>4583.3333333333303</v>
      </c>
      <c r="AV292" s="432">
        <v>4583.3333333333303</v>
      </c>
      <c r="AW292" s="432">
        <v>4583.3333333333303</v>
      </c>
      <c r="AX292" s="432">
        <v>4583.3333333333303</v>
      </c>
      <c r="AY292" s="432">
        <v>4583.3333333333303</v>
      </c>
      <c r="AZ292" s="432">
        <v>4583.3333333333303</v>
      </c>
      <c r="BA292" s="432">
        <v>4583.3333333333303</v>
      </c>
      <c r="BB292" s="432">
        <v>4583.3333333333303</v>
      </c>
      <c r="BC292" s="432">
        <v>55000</v>
      </c>
      <c r="BD292" s="12"/>
      <c r="BE292" s="432">
        <v>5833.3333333333303</v>
      </c>
      <c r="BF292" s="432">
        <v>5833.3333333333303</v>
      </c>
      <c r="BG292" s="432">
        <v>5833.3333333333303</v>
      </c>
      <c r="BH292" s="432">
        <v>5833.3333333333303</v>
      </c>
      <c r="BI292" s="432">
        <v>5833.3333333333303</v>
      </c>
      <c r="BJ292" s="432">
        <v>5833.3333333333303</v>
      </c>
      <c r="BK292" s="432">
        <v>5833.3333333333303</v>
      </c>
      <c r="BL292" s="432">
        <v>5833.3333333333303</v>
      </c>
      <c r="BM292" s="432">
        <v>5833.3333333333303</v>
      </c>
      <c r="BN292" s="432">
        <v>5833.3333333333303</v>
      </c>
      <c r="BO292" s="432">
        <v>5833.3333333333303</v>
      </c>
      <c r="BP292" s="432">
        <v>5833.3333333333303</v>
      </c>
      <c r="BQ292" s="432">
        <v>70000</v>
      </c>
      <c r="BR292" s="12"/>
      <c r="BS292" s="432">
        <v>6276.5061812242802</v>
      </c>
      <c r="BT292" s="432">
        <v>6276.5061812242802</v>
      </c>
      <c r="BU292" s="432">
        <v>6276.5061812242802</v>
      </c>
      <c r="BV292" s="432">
        <v>6276.5061812242802</v>
      </c>
      <c r="BW292" s="432">
        <v>6276.5061812242802</v>
      </c>
      <c r="BX292" s="432">
        <v>6276.5061812242802</v>
      </c>
      <c r="BY292" s="432">
        <v>6276.5061812242802</v>
      </c>
      <c r="BZ292" s="432">
        <v>6276.5061812242802</v>
      </c>
      <c r="CA292" s="432">
        <v>6276.5061812242802</v>
      </c>
      <c r="CB292" s="432">
        <v>6276.5061812242802</v>
      </c>
      <c r="CC292" s="432">
        <v>6276.5061812242802</v>
      </c>
      <c r="CD292" s="432">
        <v>6276.5061812242802</v>
      </c>
      <c r="CE292" s="432">
        <v>75318.074174691399</v>
      </c>
      <c r="CF292" s="12"/>
      <c r="CG292" s="432">
        <v>6390.3426577294204</v>
      </c>
      <c r="CH292" s="432">
        <v>6390.3426577294204</v>
      </c>
      <c r="CI292" s="432">
        <v>6390.3426577294204</v>
      </c>
      <c r="CJ292" s="432">
        <v>6390.3426577294204</v>
      </c>
      <c r="CK292" s="432">
        <v>6390.3426577294204</v>
      </c>
      <c r="CL292" s="432">
        <v>6390.3426577294204</v>
      </c>
      <c r="CM292" s="432">
        <v>6390.3426577294204</v>
      </c>
      <c r="CN292" s="432">
        <v>6390.3426577294204</v>
      </c>
      <c r="CO292" s="432">
        <v>6390.3426577294204</v>
      </c>
      <c r="CP292" s="432">
        <v>6390.3426577294204</v>
      </c>
      <c r="CQ292" s="432">
        <v>6390.3426577294204</v>
      </c>
      <c r="CR292" s="432">
        <v>6390.3426577294204</v>
      </c>
      <c r="CS292" s="432">
        <v>76684.111892753106</v>
      </c>
      <c r="CT292" s="12"/>
      <c r="CU292" s="432">
        <v>6508.3188610211901</v>
      </c>
      <c r="CV292" s="432">
        <v>6508.3188610211901</v>
      </c>
      <c r="CW292" s="432">
        <v>6508.3188610211901</v>
      </c>
      <c r="CX292" s="432">
        <v>6508.3188610211901</v>
      </c>
      <c r="CY292" s="432">
        <v>6508.3188610211901</v>
      </c>
      <c r="CZ292" s="432">
        <v>6508.3188610211901</v>
      </c>
      <c r="DA292" s="432">
        <v>6508.3188610211901</v>
      </c>
      <c r="DB292" s="432">
        <v>6508.3188610211901</v>
      </c>
      <c r="DC292" s="432">
        <v>6508.3188610211901</v>
      </c>
      <c r="DD292" s="432">
        <v>6508.3188610211901</v>
      </c>
      <c r="DE292" s="432">
        <v>6508.3188610211901</v>
      </c>
      <c r="DF292" s="432">
        <v>6508.3188610211901</v>
      </c>
      <c r="DG292" s="432">
        <v>78099.826332254306</v>
      </c>
      <c r="DH292" s="12"/>
    </row>
    <row r="293" spans="1:112" ht="12" hidden="1" customHeight="1" outlineLevel="1">
      <c r="A293" s="434"/>
      <c r="T293" s="437" t="s">
        <v>823</v>
      </c>
      <c r="X293" s="417" t="str">
        <f t="shared" si="134"/>
        <v>345 - NV</v>
      </c>
      <c r="AA293" s="260">
        <f t="shared" si="135"/>
        <v>345</v>
      </c>
      <c r="AB293" s="436" t="s">
        <v>288</v>
      </c>
      <c r="AC293" s="432">
        <v>0</v>
      </c>
      <c r="AD293" s="432">
        <v>0</v>
      </c>
      <c r="AE293" s="432">
        <v>0</v>
      </c>
      <c r="AF293" s="432">
        <v>0</v>
      </c>
      <c r="AG293" s="432">
        <v>0</v>
      </c>
      <c r="AH293" s="432">
        <v>1500</v>
      </c>
      <c r="AI293" s="432">
        <v>-1500</v>
      </c>
      <c r="AJ293" s="432">
        <v>0</v>
      </c>
      <c r="AK293" s="432">
        <v>0</v>
      </c>
      <c r="AL293" s="432">
        <v>0</v>
      </c>
      <c r="AM293" s="432">
        <v>0</v>
      </c>
      <c r="AN293" s="432">
        <v>0</v>
      </c>
      <c r="AO293" s="432">
        <v>0</v>
      </c>
      <c r="AP293" s="12"/>
      <c r="AQ293" s="432">
        <v>0</v>
      </c>
      <c r="AR293" s="432">
        <v>0</v>
      </c>
      <c r="AS293" s="432">
        <v>875.08328603435496</v>
      </c>
      <c r="AT293" s="432">
        <v>875.08328603435496</v>
      </c>
      <c r="AU293" s="432">
        <v>875.08328603435496</v>
      </c>
      <c r="AV293" s="432">
        <v>875.08328603435496</v>
      </c>
      <c r="AW293" s="432">
        <v>875.08328603435496</v>
      </c>
      <c r="AX293" s="432">
        <v>875.08328603435496</v>
      </c>
      <c r="AY293" s="432">
        <v>875.08328603435496</v>
      </c>
      <c r="AZ293" s="432">
        <v>875.08328603435496</v>
      </c>
      <c r="BA293" s="432">
        <v>875.08328603435496</v>
      </c>
      <c r="BB293" s="432">
        <v>875.08328603435496</v>
      </c>
      <c r="BC293" s="432">
        <v>8750.8328603435493</v>
      </c>
      <c r="BD293" s="12"/>
      <c r="BE293" s="432">
        <v>0</v>
      </c>
      <c r="BF293" s="432">
        <v>0</v>
      </c>
      <c r="BG293" s="432">
        <v>634.95833333333201</v>
      </c>
      <c r="BH293" s="432">
        <v>634.95833333333201</v>
      </c>
      <c r="BI293" s="432">
        <v>634.95833333333201</v>
      </c>
      <c r="BJ293" s="432">
        <v>634.95833333333201</v>
      </c>
      <c r="BK293" s="432">
        <v>634.95833333333201</v>
      </c>
      <c r="BL293" s="432">
        <v>634.95833333333201</v>
      </c>
      <c r="BM293" s="432">
        <v>634.95833333333201</v>
      </c>
      <c r="BN293" s="432">
        <v>634.95833333333201</v>
      </c>
      <c r="BO293" s="432">
        <v>634.95833333333201</v>
      </c>
      <c r="BP293" s="432">
        <v>634.95833333333201</v>
      </c>
      <c r="BQ293" s="432">
        <v>6349.5833333333203</v>
      </c>
      <c r="BR293" s="12"/>
      <c r="BS293" s="432">
        <v>0</v>
      </c>
      <c r="BT293" s="432">
        <v>0</v>
      </c>
      <c r="BU293" s="432">
        <v>768.04166666666799</v>
      </c>
      <c r="BV293" s="432">
        <v>768.04166666666799</v>
      </c>
      <c r="BW293" s="432">
        <v>768.04166666666799</v>
      </c>
      <c r="BX293" s="432">
        <v>768.04166666666799</v>
      </c>
      <c r="BY293" s="432">
        <v>768.04166666666799</v>
      </c>
      <c r="BZ293" s="432">
        <v>768.04166666666799</v>
      </c>
      <c r="CA293" s="432">
        <v>768.04166666666799</v>
      </c>
      <c r="CB293" s="432">
        <v>768.04166666666799</v>
      </c>
      <c r="CC293" s="432">
        <v>768.04166666666799</v>
      </c>
      <c r="CD293" s="432">
        <v>768.04166666666799</v>
      </c>
      <c r="CE293" s="432">
        <v>7680.4166666666797</v>
      </c>
      <c r="CF293" s="12"/>
      <c r="CG293" s="432">
        <v>0</v>
      </c>
      <c r="CH293" s="432">
        <v>0</v>
      </c>
      <c r="CI293" s="432">
        <v>823</v>
      </c>
      <c r="CJ293" s="432">
        <v>823</v>
      </c>
      <c r="CK293" s="432">
        <v>823</v>
      </c>
      <c r="CL293" s="432">
        <v>823</v>
      </c>
      <c r="CM293" s="432">
        <v>823</v>
      </c>
      <c r="CN293" s="432">
        <v>823</v>
      </c>
      <c r="CO293" s="432">
        <v>823</v>
      </c>
      <c r="CP293" s="432">
        <v>823</v>
      </c>
      <c r="CQ293" s="432">
        <v>823</v>
      </c>
      <c r="CR293" s="432">
        <v>823</v>
      </c>
      <c r="CS293" s="432">
        <v>8230</v>
      </c>
      <c r="CT293" s="12"/>
      <c r="CU293" s="432">
        <v>0</v>
      </c>
      <c r="CV293" s="432">
        <v>0</v>
      </c>
      <c r="CW293" s="432">
        <v>879</v>
      </c>
      <c r="CX293" s="432">
        <v>879</v>
      </c>
      <c r="CY293" s="432">
        <v>879</v>
      </c>
      <c r="CZ293" s="432">
        <v>879</v>
      </c>
      <c r="DA293" s="432">
        <v>879</v>
      </c>
      <c r="DB293" s="432">
        <v>879</v>
      </c>
      <c r="DC293" s="432">
        <v>879</v>
      </c>
      <c r="DD293" s="432">
        <v>879</v>
      </c>
      <c r="DE293" s="432">
        <v>879</v>
      </c>
      <c r="DF293" s="432">
        <v>879</v>
      </c>
      <c r="DG293" s="432">
        <v>8790</v>
      </c>
      <c r="DH293" s="12"/>
    </row>
    <row r="294" spans="1:112" ht="12" hidden="1" customHeight="1" outlineLevel="1">
      <c r="A294" s="434"/>
      <c r="T294" s="437" t="s">
        <v>824</v>
      </c>
      <c r="X294" s="417" t="str">
        <f t="shared" si="134"/>
        <v>350 - NV</v>
      </c>
      <c r="AA294" s="260">
        <f t="shared" si="135"/>
        <v>350</v>
      </c>
      <c r="AB294" s="436" t="s">
        <v>289</v>
      </c>
      <c r="AC294" s="432">
        <v>0</v>
      </c>
      <c r="AD294" s="432">
        <v>0</v>
      </c>
      <c r="AE294" s="432">
        <v>0</v>
      </c>
      <c r="AF294" s="432">
        <v>0</v>
      </c>
      <c r="AG294" s="432">
        <v>0</v>
      </c>
      <c r="AH294" s="432">
        <v>0</v>
      </c>
      <c r="AI294" s="432">
        <v>0</v>
      </c>
      <c r="AJ294" s="432">
        <v>0</v>
      </c>
      <c r="AK294" s="432">
        <v>0</v>
      </c>
      <c r="AL294" s="432">
        <v>0</v>
      </c>
      <c r="AM294" s="432">
        <v>0</v>
      </c>
      <c r="AN294" s="432">
        <v>0</v>
      </c>
      <c r="AO294" s="432">
        <v>0</v>
      </c>
      <c r="AP294" s="12"/>
      <c r="AQ294" s="432">
        <v>0</v>
      </c>
      <c r="AR294" s="432">
        <v>472.5</v>
      </c>
      <c r="AS294" s="432">
        <v>472.5</v>
      </c>
      <c r="AT294" s="432">
        <v>472.5</v>
      </c>
      <c r="AU294" s="432">
        <v>472.5</v>
      </c>
      <c r="AV294" s="432">
        <v>472.5</v>
      </c>
      <c r="AW294" s="432">
        <v>472.5</v>
      </c>
      <c r="AX294" s="432">
        <v>472.5</v>
      </c>
      <c r="AY294" s="432">
        <v>472.5</v>
      </c>
      <c r="AZ294" s="432">
        <v>472.5</v>
      </c>
      <c r="BA294" s="432">
        <v>472.5</v>
      </c>
      <c r="BB294" s="432">
        <v>472.5</v>
      </c>
      <c r="BC294" s="432">
        <v>5670</v>
      </c>
      <c r="BD294" s="12"/>
      <c r="BE294" s="432">
        <v>0</v>
      </c>
      <c r="BF294" s="432">
        <v>708.75</v>
      </c>
      <c r="BG294" s="432">
        <v>708.75</v>
      </c>
      <c r="BH294" s="432">
        <v>708.75</v>
      </c>
      <c r="BI294" s="432">
        <v>708.75</v>
      </c>
      <c r="BJ294" s="432">
        <v>708.75</v>
      </c>
      <c r="BK294" s="432">
        <v>708.75</v>
      </c>
      <c r="BL294" s="432">
        <v>708.75</v>
      </c>
      <c r="BM294" s="432">
        <v>708.75</v>
      </c>
      <c r="BN294" s="432">
        <v>708.75</v>
      </c>
      <c r="BO294" s="432">
        <v>708.75</v>
      </c>
      <c r="BP294" s="432">
        <v>708.75</v>
      </c>
      <c r="BQ294" s="432">
        <v>8505</v>
      </c>
      <c r="BR294" s="12"/>
      <c r="BS294" s="432">
        <v>0</v>
      </c>
      <c r="BT294" s="432">
        <v>945</v>
      </c>
      <c r="BU294" s="432">
        <v>945</v>
      </c>
      <c r="BV294" s="432">
        <v>945</v>
      </c>
      <c r="BW294" s="432">
        <v>945</v>
      </c>
      <c r="BX294" s="432">
        <v>945</v>
      </c>
      <c r="BY294" s="432">
        <v>945</v>
      </c>
      <c r="BZ294" s="432">
        <v>945</v>
      </c>
      <c r="CA294" s="432">
        <v>945</v>
      </c>
      <c r="CB294" s="432">
        <v>945</v>
      </c>
      <c r="CC294" s="432">
        <v>945</v>
      </c>
      <c r="CD294" s="432">
        <v>945</v>
      </c>
      <c r="CE294" s="432">
        <v>11340</v>
      </c>
      <c r="CF294" s="12"/>
      <c r="CG294" s="432">
        <v>0</v>
      </c>
      <c r="CH294" s="432">
        <v>1181.25</v>
      </c>
      <c r="CI294" s="432">
        <v>1181.25</v>
      </c>
      <c r="CJ294" s="432">
        <v>1181.25</v>
      </c>
      <c r="CK294" s="432">
        <v>1181.25</v>
      </c>
      <c r="CL294" s="432">
        <v>1181.25</v>
      </c>
      <c r="CM294" s="432">
        <v>1181.25</v>
      </c>
      <c r="CN294" s="432">
        <v>1181.25</v>
      </c>
      <c r="CO294" s="432">
        <v>1181.25</v>
      </c>
      <c r="CP294" s="432">
        <v>1181.25</v>
      </c>
      <c r="CQ294" s="432">
        <v>1181.25</v>
      </c>
      <c r="CR294" s="432">
        <v>1181.25</v>
      </c>
      <c r="CS294" s="432">
        <v>14175</v>
      </c>
      <c r="CT294" s="12"/>
      <c r="CU294" s="432">
        <v>0</v>
      </c>
      <c r="CV294" s="432">
        <v>1417.5</v>
      </c>
      <c r="CW294" s="432">
        <v>1417.5</v>
      </c>
      <c r="CX294" s="432">
        <v>1417.5</v>
      </c>
      <c r="CY294" s="432">
        <v>1417.5</v>
      </c>
      <c r="CZ294" s="432">
        <v>1417.5</v>
      </c>
      <c r="DA294" s="432">
        <v>1417.5</v>
      </c>
      <c r="DB294" s="432">
        <v>1417.5</v>
      </c>
      <c r="DC294" s="432">
        <v>1417.5</v>
      </c>
      <c r="DD294" s="432">
        <v>1417.5</v>
      </c>
      <c r="DE294" s="432">
        <v>1417.5</v>
      </c>
      <c r="DF294" s="432">
        <v>1417.5</v>
      </c>
      <c r="DG294" s="432">
        <v>17010</v>
      </c>
      <c r="DH294" s="12"/>
    </row>
    <row r="295" spans="1:112" ht="12" hidden="1" customHeight="1" outlineLevel="1">
      <c r="A295" s="434"/>
      <c r="T295" s="437" t="s">
        <v>825</v>
      </c>
      <c r="X295" s="417" t="str">
        <f t="shared" si="134"/>
        <v>351 - NV</v>
      </c>
      <c r="AA295" s="260">
        <f t="shared" si="135"/>
        <v>351</v>
      </c>
      <c r="AB295" s="436" t="s">
        <v>290</v>
      </c>
      <c r="AC295" s="432">
        <v>0</v>
      </c>
      <c r="AD295" s="432">
        <v>0</v>
      </c>
      <c r="AE295" s="432">
        <v>0</v>
      </c>
      <c r="AF295" s="432">
        <v>0</v>
      </c>
      <c r="AG295" s="432">
        <v>0</v>
      </c>
      <c r="AH295" s="432">
        <v>0</v>
      </c>
      <c r="AI295" s="432">
        <v>0</v>
      </c>
      <c r="AJ295" s="432">
        <v>0</v>
      </c>
      <c r="AK295" s="432">
        <v>0</v>
      </c>
      <c r="AL295" s="432">
        <v>0</v>
      </c>
      <c r="AM295" s="432">
        <v>0</v>
      </c>
      <c r="AN295" s="432">
        <v>0</v>
      </c>
      <c r="AO295" s="432">
        <v>0</v>
      </c>
      <c r="AP295" s="12"/>
      <c r="AQ295" s="432">
        <v>0</v>
      </c>
      <c r="AR295" s="432">
        <v>0</v>
      </c>
      <c r="AS295" s="432">
        <v>0</v>
      </c>
      <c r="AT295" s="432">
        <v>0</v>
      </c>
      <c r="AU295" s="432">
        <v>0</v>
      </c>
      <c r="AV295" s="432">
        <v>0</v>
      </c>
      <c r="AW295" s="432">
        <v>810</v>
      </c>
      <c r="AX295" s="432">
        <v>810</v>
      </c>
      <c r="AY295" s="432">
        <v>810</v>
      </c>
      <c r="AZ295" s="432">
        <v>810</v>
      </c>
      <c r="BA295" s="432">
        <v>810</v>
      </c>
      <c r="BB295" s="432">
        <v>810</v>
      </c>
      <c r="BC295" s="432">
        <v>4860</v>
      </c>
      <c r="BD295" s="12"/>
      <c r="BE295" s="432">
        <v>0</v>
      </c>
      <c r="BF295" s="432">
        <v>0</v>
      </c>
      <c r="BG295" s="432">
        <v>0</v>
      </c>
      <c r="BH295" s="432">
        <v>0</v>
      </c>
      <c r="BI295" s="432">
        <v>0</v>
      </c>
      <c r="BJ295" s="432">
        <v>0</v>
      </c>
      <c r="BK295" s="432">
        <v>1215</v>
      </c>
      <c r="BL295" s="432">
        <v>1215</v>
      </c>
      <c r="BM295" s="432">
        <v>1215</v>
      </c>
      <c r="BN295" s="432">
        <v>1215</v>
      </c>
      <c r="BO295" s="432">
        <v>1215</v>
      </c>
      <c r="BP295" s="432">
        <v>1215</v>
      </c>
      <c r="BQ295" s="432">
        <v>7290</v>
      </c>
      <c r="BR295" s="12"/>
      <c r="BS295" s="432">
        <v>0</v>
      </c>
      <c r="BT295" s="432">
        <v>0</v>
      </c>
      <c r="BU295" s="432">
        <v>0</v>
      </c>
      <c r="BV295" s="432">
        <v>0</v>
      </c>
      <c r="BW295" s="432">
        <v>0</v>
      </c>
      <c r="BX295" s="432">
        <v>0</v>
      </c>
      <c r="BY295" s="432">
        <v>1620</v>
      </c>
      <c r="BZ295" s="432">
        <v>1620</v>
      </c>
      <c r="CA295" s="432">
        <v>1620</v>
      </c>
      <c r="CB295" s="432">
        <v>1620</v>
      </c>
      <c r="CC295" s="432">
        <v>1620</v>
      </c>
      <c r="CD295" s="432">
        <v>1620</v>
      </c>
      <c r="CE295" s="432">
        <v>9720</v>
      </c>
      <c r="CF295" s="12"/>
      <c r="CG295" s="432">
        <v>0</v>
      </c>
      <c r="CH295" s="432">
        <v>0</v>
      </c>
      <c r="CI295" s="432">
        <v>0</v>
      </c>
      <c r="CJ295" s="432">
        <v>0</v>
      </c>
      <c r="CK295" s="432">
        <v>0</v>
      </c>
      <c r="CL295" s="432">
        <v>0</v>
      </c>
      <c r="CM295" s="432">
        <v>2025</v>
      </c>
      <c r="CN295" s="432">
        <v>2025</v>
      </c>
      <c r="CO295" s="432">
        <v>2025</v>
      </c>
      <c r="CP295" s="432">
        <v>2025</v>
      </c>
      <c r="CQ295" s="432">
        <v>2025</v>
      </c>
      <c r="CR295" s="432">
        <v>2025</v>
      </c>
      <c r="CS295" s="432">
        <v>12150</v>
      </c>
      <c r="CT295" s="12"/>
      <c r="CU295" s="432">
        <v>0</v>
      </c>
      <c r="CV295" s="432">
        <v>0</v>
      </c>
      <c r="CW295" s="432">
        <v>0</v>
      </c>
      <c r="CX295" s="432">
        <v>0</v>
      </c>
      <c r="CY295" s="432">
        <v>0</v>
      </c>
      <c r="CZ295" s="432">
        <v>0</v>
      </c>
      <c r="DA295" s="432">
        <v>2430</v>
      </c>
      <c r="DB295" s="432">
        <v>2430</v>
      </c>
      <c r="DC295" s="432">
        <v>2430</v>
      </c>
      <c r="DD295" s="432">
        <v>2430</v>
      </c>
      <c r="DE295" s="432">
        <v>2430</v>
      </c>
      <c r="DF295" s="432">
        <v>2430</v>
      </c>
      <c r="DG295" s="432">
        <v>14580</v>
      </c>
      <c r="DH295" s="12"/>
    </row>
    <row r="296" spans="1:112" ht="12" hidden="1" customHeight="1" outlineLevel="1">
      <c r="A296" s="434"/>
      <c r="T296" s="437" t="s">
        <v>826</v>
      </c>
      <c r="X296" s="417" t="str">
        <f t="shared" si="134"/>
        <v>352 - NV</v>
      </c>
      <c r="AA296" s="260">
        <f t="shared" si="135"/>
        <v>352</v>
      </c>
      <c r="AB296" s="436" t="s">
        <v>291</v>
      </c>
      <c r="AC296" s="432">
        <v>12</v>
      </c>
      <c r="AD296" s="432">
        <v>29.98</v>
      </c>
      <c r="AE296" s="432">
        <v>29.98</v>
      </c>
      <c r="AF296" s="432">
        <v>29.98</v>
      </c>
      <c r="AG296" s="432">
        <v>29.98</v>
      </c>
      <c r="AH296" s="432">
        <v>0</v>
      </c>
      <c r="AI296" s="432">
        <v>77.98</v>
      </c>
      <c r="AJ296" s="432">
        <v>41.98</v>
      </c>
      <c r="AK296" s="432">
        <v>41.98</v>
      </c>
      <c r="AL296" s="432">
        <v>41.98</v>
      </c>
      <c r="AM296" s="432">
        <v>41.98</v>
      </c>
      <c r="AN296" s="432">
        <v>41.98</v>
      </c>
      <c r="AO296" s="432">
        <v>419.8</v>
      </c>
      <c r="AP296" s="12"/>
      <c r="AQ296" s="432">
        <v>0</v>
      </c>
      <c r="AR296" s="432">
        <v>0</v>
      </c>
      <c r="AS296" s="432">
        <v>50.375999999999998</v>
      </c>
      <c r="AT296" s="432">
        <v>50.375999999999998</v>
      </c>
      <c r="AU296" s="432">
        <v>50.375999999999998</v>
      </c>
      <c r="AV296" s="432">
        <v>50.375999999999998</v>
      </c>
      <c r="AW296" s="432">
        <v>50.375999999999998</v>
      </c>
      <c r="AX296" s="432">
        <v>50.375999999999998</v>
      </c>
      <c r="AY296" s="432">
        <v>50.375999999999998</v>
      </c>
      <c r="AZ296" s="432">
        <v>50.375999999999998</v>
      </c>
      <c r="BA296" s="432">
        <v>50.375999999999998</v>
      </c>
      <c r="BB296" s="432">
        <v>50.375999999999998</v>
      </c>
      <c r="BC296" s="432">
        <v>503.76</v>
      </c>
      <c r="BD296" s="12"/>
      <c r="BE296" s="432">
        <v>0</v>
      </c>
      <c r="BF296" s="432">
        <v>0</v>
      </c>
      <c r="BG296" s="432">
        <v>50.375999999999998</v>
      </c>
      <c r="BH296" s="432">
        <v>50.375999999999998</v>
      </c>
      <c r="BI296" s="432">
        <v>50.375999999999998</v>
      </c>
      <c r="BJ296" s="432">
        <v>50.375999999999998</v>
      </c>
      <c r="BK296" s="432">
        <v>50.375999999999998</v>
      </c>
      <c r="BL296" s="432">
        <v>50.375999999999998</v>
      </c>
      <c r="BM296" s="432">
        <v>50.375999999999998</v>
      </c>
      <c r="BN296" s="432">
        <v>50.375999999999998</v>
      </c>
      <c r="BO296" s="432">
        <v>50.375999999999998</v>
      </c>
      <c r="BP296" s="432">
        <v>50.375999999999998</v>
      </c>
      <c r="BQ296" s="432">
        <v>503.76</v>
      </c>
      <c r="BR296" s="12"/>
      <c r="BS296" s="432">
        <v>0</v>
      </c>
      <c r="BT296" s="432">
        <v>0</v>
      </c>
      <c r="BU296" s="432">
        <v>50.375999999999998</v>
      </c>
      <c r="BV296" s="432">
        <v>50.375999999999998</v>
      </c>
      <c r="BW296" s="432">
        <v>50.375999999999998</v>
      </c>
      <c r="BX296" s="432">
        <v>50.375999999999998</v>
      </c>
      <c r="BY296" s="432">
        <v>50.375999999999998</v>
      </c>
      <c r="BZ296" s="432">
        <v>50.375999999999998</v>
      </c>
      <c r="CA296" s="432">
        <v>50.375999999999998</v>
      </c>
      <c r="CB296" s="432">
        <v>50.375999999999998</v>
      </c>
      <c r="CC296" s="432">
        <v>50.375999999999998</v>
      </c>
      <c r="CD296" s="432">
        <v>50.375999999999998</v>
      </c>
      <c r="CE296" s="432">
        <v>503.76</v>
      </c>
      <c r="CF296" s="12"/>
      <c r="CG296" s="432">
        <v>0</v>
      </c>
      <c r="CH296" s="432">
        <v>0</v>
      </c>
      <c r="CI296" s="432">
        <v>50.375999999999998</v>
      </c>
      <c r="CJ296" s="432">
        <v>50.375999999999998</v>
      </c>
      <c r="CK296" s="432">
        <v>50.375999999999998</v>
      </c>
      <c r="CL296" s="432">
        <v>50.375999999999998</v>
      </c>
      <c r="CM296" s="432">
        <v>50.375999999999998</v>
      </c>
      <c r="CN296" s="432">
        <v>50.375999999999998</v>
      </c>
      <c r="CO296" s="432">
        <v>50.375999999999998</v>
      </c>
      <c r="CP296" s="432">
        <v>50.375999999999998</v>
      </c>
      <c r="CQ296" s="432">
        <v>50.375999999999998</v>
      </c>
      <c r="CR296" s="432">
        <v>50.375999999999998</v>
      </c>
      <c r="CS296" s="432">
        <v>503.76</v>
      </c>
      <c r="CT296" s="12"/>
      <c r="CU296" s="432">
        <v>0</v>
      </c>
      <c r="CV296" s="432">
        <v>0</v>
      </c>
      <c r="CW296" s="432">
        <v>50.375999999999998</v>
      </c>
      <c r="CX296" s="432">
        <v>50.375999999999998</v>
      </c>
      <c r="CY296" s="432">
        <v>50.375999999999998</v>
      </c>
      <c r="CZ296" s="432">
        <v>50.375999999999998</v>
      </c>
      <c r="DA296" s="432">
        <v>50.375999999999998</v>
      </c>
      <c r="DB296" s="432">
        <v>50.375999999999998</v>
      </c>
      <c r="DC296" s="432">
        <v>50.375999999999998</v>
      </c>
      <c r="DD296" s="432">
        <v>50.375999999999998</v>
      </c>
      <c r="DE296" s="432">
        <v>50.375999999999998</v>
      </c>
      <c r="DF296" s="432">
        <v>50.375999999999998</v>
      </c>
      <c r="DG296" s="432">
        <v>503.76</v>
      </c>
      <c r="DH296" s="12"/>
    </row>
    <row r="297" spans="1:112" ht="12" hidden="1" customHeight="1" outlineLevel="1">
      <c r="A297" s="434"/>
      <c r="T297" s="437" t="s">
        <v>827</v>
      </c>
      <c r="X297" s="417" t="str">
        <f t="shared" si="134"/>
        <v>360 - NV</v>
      </c>
      <c r="AA297" s="260">
        <f t="shared" si="135"/>
        <v>360</v>
      </c>
      <c r="AB297" s="436" t="s">
        <v>292</v>
      </c>
      <c r="AC297" s="432">
        <v>0</v>
      </c>
      <c r="AD297" s="432">
        <v>0</v>
      </c>
      <c r="AE297" s="432">
        <v>0</v>
      </c>
      <c r="AF297" s="432">
        <v>0</v>
      </c>
      <c r="AG297" s="432">
        <v>0</v>
      </c>
      <c r="AH297" s="432">
        <v>0</v>
      </c>
      <c r="AI297" s="432">
        <v>0</v>
      </c>
      <c r="AJ297" s="432">
        <v>0</v>
      </c>
      <c r="AK297" s="432">
        <v>0</v>
      </c>
      <c r="AL297" s="432">
        <v>0</v>
      </c>
      <c r="AM297" s="432">
        <v>0</v>
      </c>
      <c r="AN297" s="432">
        <v>0</v>
      </c>
      <c r="AO297" s="432">
        <v>0</v>
      </c>
      <c r="AP297" s="12"/>
      <c r="AQ297" s="432">
        <v>0</v>
      </c>
      <c r="AR297" s="432">
        <v>0</v>
      </c>
      <c r="AS297" s="432">
        <v>0</v>
      </c>
      <c r="AT297" s="432">
        <v>0</v>
      </c>
      <c r="AU297" s="432">
        <v>0</v>
      </c>
      <c r="AV297" s="432">
        <v>0</v>
      </c>
      <c r="AW297" s="432">
        <v>0</v>
      </c>
      <c r="AX297" s="432">
        <v>0</v>
      </c>
      <c r="AY297" s="432">
        <v>0</v>
      </c>
      <c r="AZ297" s="432">
        <v>0</v>
      </c>
      <c r="BA297" s="432">
        <v>0</v>
      </c>
      <c r="BB297" s="432">
        <v>0</v>
      </c>
      <c r="BC297" s="432">
        <v>0</v>
      </c>
      <c r="BD297" s="12"/>
      <c r="BE297" s="432">
        <v>0</v>
      </c>
      <c r="BF297" s="432">
        <v>0</v>
      </c>
      <c r="BG297" s="432">
        <v>0</v>
      </c>
      <c r="BH297" s="432">
        <v>0</v>
      </c>
      <c r="BI297" s="432">
        <v>0</v>
      </c>
      <c r="BJ297" s="432">
        <v>0</v>
      </c>
      <c r="BK297" s="432">
        <v>0</v>
      </c>
      <c r="BL297" s="432">
        <v>0</v>
      </c>
      <c r="BM297" s="432">
        <v>0</v>
      </c>
      <c r="BN297" s="432">
        <v>0</v>
      </c>
      <c r="BO297" s="432">
        <v>0</v>
      </c>
      <c r="BP297" s="432">
        <v>0</v>
      </c>
      <c r="BQ297" s="432">
        <v>0</v>
      </c>
      <c r="BR297" s="12"/>
      <c r="BS297" s="432">
        <v>0</v>
      </c>
      <c r="BT297" s="432">
        <v>0</v>
      </c>
      <c r="BU297" s="432">
        <v>0</v>
      </c>
      <c r="BV297" s="432">
        <v>0</v>
      </c>
      <c r="BW297" s="432">
        <v>0</v>
      </c>
      <c r="BX297" s="432">
        <v>0</v>
      </c>
      <c r="BY297" s="432">
        <v>0</v>
      </c>
      <c r="BZ297" s="432">
        <v>0</v>
      </c>
      <c r="CA297" s="432">
        <v>0</v>
      </c>
      <c r="CB297" s="432">
        <v>0</v>
      </c>
      <c r="CC297" s="432">
        <v>0</v>
      </c>
      <c r="CD297" s="432">
        <v>0</v>
      </c>
      <c r="CE297" s="432">
        <v>0</v>
      </c>
      <c r="CF297" s="12"/>
      <c r="CG297" s="432">
        <v>0</v>
      </c>
      <c r="CH297" s="432">
        <v>0</v>
      </c>
      <c r="CI297" s="432">
        <v>0</v>
      </c>
      <c r="CJ297" s="432">
        <v>0</v>
      </c>
      <c r="CK297" s="432">
        <v>0</v>
      </c>
      <c r="CL297" s="432">
        <v>0</v>
      </c>
      <c r="CM297" s="432">
        <v>0</v>
      </c>
      <c r="CN297" s="432">
        <v>0</v>
      </c>
      <c r="CO297" s="432">
        <v>0</v>
      </c>
      <c r="CP297" s="432">
        <v>0</v>
      </c>
      <c r="CQ297" s="432">
        <v>0</v>
      </c>
      <c r="CR297" s="432">
        <v>0</v>
      </c>
      <c r="CS297" s="432">
        <v>0</v>
      </c>
      <c r="CT297" s="12"/>
      <c r="CU297" s="432">
        <v>0</v>
      </c>
      <c r="CV297" s="432">
        <v>0</v>
      </c>
      <c r="CW297" s="432">
        <v>0</v>
      </c>
      <c r="CX297" s="432">
        <v>0</v>
      </c>
      <c r="CY297" s="432">
        <v>0</v>
      </c>
      <c r="CZ297" s="432">
        <v>0</v>
      </c>
      <c r="DA297" s="432">
        <v>0</v>
      </c>
      <c r="DB297" s="432">
        <v>0</v>
      </c>
      <c r="DC297" s="432">
        <v>0</v>
      </c>
      <c r="DD297" s="432">
        <v>0</v>
      </c>
      <c r="DE297" s="432">
        <v>0</v>
      </c>
      <c r="DF297" s="432">
        <v>0</v>
      </c>
      <c r="DG297" s="432">
        <v>0</v>
      </c>
      <c r="DH297" s="12"/>
    </row>
    <row r="298" spans="1:112" ht="12" hidden="1" customHeight="1" outlineLevel="1">
      <c r="A298" s="434"/>
      <c r="AA298" s="260"/>
      <c r="AC298" s="432"/>
      <c r="AD298" s="432"/>
      <c r="AE298" s="432"/>
      <c r="AF298" s="432"/>
      <c r="AG298" s="432"/>
      <c r="AH298" s="432"/>
      <c r="AI298" s="432"/>
      <c r="AJ298" s="432"/>
      <c r="AK298" s="432"/>
      <c r="AL298" s="432"/>
      <c r="AM298" s="432"/>
      <c r="AN298" s="432"/>
      <c r="AO298" s="432"/>
      <c r="AP298" s="433"/>
      <c r="AQ298" s="432"/>
      <c r="AR298" s="432"/>
      <c r="AS298" s="432"/>
      <c r="AT298" s="432"/>
      <c r="AU298" s="432"/>
      <c r="AV298" s="432"/>
      <c r="AW298" s="432"/>
      <c r="AX298" s="432"/>
      <c r="AY298" s="432"/>
      <c r="AZ298" s="432"/>
      <c r="BA298" s="432"/>
      <c r="BB298" s="432"/>
      <c r="BC298" s="432"/>
      <c r="BD298" s="433"/>
      <c r="BE298" s="432"/>
      <c r="BF298" s="432"/>
      <c r="BG298" s="432"/>
      <c r="BH298" s="432"/>
      <c r="BI298" s="432"/>
      <c r="BJ298" s="432"/>
      <c r="BK298" s="432"/>
      <c r="BL298" s="432"/>
      <c r="BM298" s="432"/>
      <c r="BN298" s="432"/>
      <c r="BO298" s="432"/>
      <c r="BP298" s="432"/>
      <c r="BQ298" s="432"/>
      <c r="BR298" s="433"/>
      <c r="BS298" s="432"/>
      <c r="BT298" s="432"/>
      <c r="BU298" s="432"/>
      <c r="BV298" s="432"/>
      <c r="BW298" s="432"/>
      <c r="BX298" s="432"/>
      <c r="BY298" s="432"/>
      <c r="BZ298" s="432"/>
      <c r="CA298" s="432"/>
      <c r="CB298" s="432"/>
      <c r="CC298" s="432"/>
      <c r="CD298" s="432"/>
      <c r="CE298" s="432"/>
      <c r="CF298" s="433"/>
      <c r="CG298" s="432"/>
      <c r="CH298" s="432"/>
      <c r="CI298" s="432"/>
      <c r="CJ298" s="432"/>
      <c r="CK298" s="432"/>
      <c r="CL298" s="432"/>
      <c r="CM298" s="432"/>
      <c r="CN298" s="432"/>
      <c r="CO298" s="432"/>
      <c r="CP298" s="432"/>
      <c r="CQ298" s="432"/>
      <c r="CR298" s="432"/>
      <c r="CS298" s="432"/>
      <c r="CT298" s="433"/>
      <c r="CU298" s="432"/>
      <c r="CV298" s="432"/>
      <c r="CW298" s="432"/>
      <c r="CX298" s="432"/>
      <c r="CY298" s="432"/>
      <c r="CZ298" s="432"/>
      <c r="DA298" s="432"/>
      <c r="DB298" s="432"/>
      <c r="DC298" s="432"/>
      <c r="DD298" s="432"/>
      <c r="DE298" s="432"/>
      <c r="DF298" s="432"/>
      <c r="DG298" s="432"/>
      <c r="DH298" s="433"/>
    </row>
    <row r="299" spans="1:112" ht="12" customHeight="1" collapsed="1">
      <c r="A299" s="434"/>
      <c r="AA299" s="435"/>
      <c r="AB299" s="1" t="str">
        <f>AA276</f>
        <v>Professional and Tech Services</v>
      </c>
      <c r="AC299" s="432">
        <f t="shared" ref="AC299:AO299" si="136">SUM(AC277:AC298)</f>
        <v>155.12</v>
      </c>
      <c r="AD299" s="432">
        <f t="shared" si="136"/>
        <v>5643.0999999999995</v>
      </c>
      <c r="AE299" s="432">
        <f t="shared" si="136"/>
        <v>3643.1</v>
      </c>
      <c r="AF299" s="432">
        <f t="shared" si="136"/>
        <v>1588.1</v>
      </c>
      <c r="AG299" s="432">
        <f t="shared" si="136"/>
        <v>3603.1</v>
      </c>
      <c r="AH299" s="432">
        <f t="shared" si="136"/>
        <v>5073.12</v>
      </c>
      <c r="AI299" s="432">
        <f t="shared" si="136"/>
        <v>7460.5833333333358</v>
      </c>
      <c r="AJ299" s="432">
        <f t="shared" si="136"/>
        <v>6924.5833333333367</v>
      </c>
      <c r="AK299" s="432">
        <f t="shared" si="136"/>
        <v>6924.5833333333367</v>
      </c>
      <c r="AL299" s="432">
        <f t="shared" si="136"/>
        <v>6924.5833333333367</v>
      </c>
      <c r="AM299" s="432">
        <f t="shared" si="136"/>
        <v>6924.5833333333367</v>
      </c>
      <c r="AN299" s="432">
        <f t="shared" si="136"/>
        <v>6924.5833333333367</v>
      </c>
      <c r="AO299" s="432">
        <f t="shared" si="136"/>
        <v>61789.14</v>
      </c>
      <c r="AP299" s="433">
        <f>AO299-SUM(AC299:AN299)</f>
        <v>0</v>
      </c>
      <c r="AQ299" s="432">
        <f t="shared" ref="AQ299:BC299" si="137">SUM(AQ277:AQ298)</f>
        <v>6041.3333333333303</v>
      </c>
      <c r="AR299" s="432">
        <f t="shared" si="137"/>
        <v>6674.2499999999973</v>
      </c>
      <c r="AS299" s="432">
        <f t="shared" si="137"/>
        <v>7599.7092860343528</v>
      </c>
      <c r="AT299" s="432">
        <f t="shared" si="137"/>
        <v>9499.7092860343528</v>
      </c>
      <c r="AU299" s="432">
        <f t="shared" si="137"/>
        <v>12209.159286034352</v>
      </c>
      <c r="AV299" s="432">
        <f t="shared" si="137"/>
        <v>12209.159286034352</v>
      </c>
      <c r="AW299" s="432">
        <f t="shared" si="137"/>
        <v>13019.159286034352</v>
      </c>
      <c r="AX299" s="432">
        <f t="shared" si="137"/>
        <v>13019.159286034352</v>
      </c>
      <c r="AY299" s="432">
        <f t="shared" si="137"/>
        <v>13019.159286034352</v>
      </c>
      <c r="AZ299" s="432">
        <f t="shared" si="137"/>
        <v>13019.159286034352</v>
      </c>
      <c r="BA299" s="432">
        <f t="shared" si="137"/>
        <v>13019.159286034352</v>
      </c>
      <c r="BB299" s="432">
        <f t="shared" si="137"/>
        <v>13019.159286034352</v>
      </c>
      <c r="BC299" s="432">
        <f t="shared" si="137"/>
        <v>142851.59286034355</v>
      </c>
      <c r="BD299" s="433">
        <f>BC299-SUM(AQ299:BB299)</f>
        <v>10503.31666666668</v>
      </c>
      <c r="BE299" s="432">
        <f t="shared" ref="BE299:BQ299" si="138">SUM(BE277:BE298)</f>
        <v>7777.3333333333303</v>
      </c>
      <c r="BF299" s="432">
        <f t="shared" si="138"/>
        <v>8733.3923611111077</v>
      </c>
      <c r="BG299" s="432">
        <f t="shared" si="138"/>
        <v>9418.72669444444</v>
      </c>
      <c r="BH299" s="432">
        <f t="shared" si="138"/>
        <v>11368.72669444444</v>
      </c>
      <c r="BI299" s="432">
        <f t="shared" si="138"/>
        <v>15645.526694444439</v>
      </c>
      <c r="BJ299" s="432">
        <f t="shared" si="138"/>
        <v>15645.526694444439</v>
      </c>
      <c r="BK299" s="432">
        <f t="shared" si="138"/>
        <v>16860.526694444441</v>
      </c>
      <c r="BL299" s="432">
        <f t="shared" si="138"/>
        <v>16860.526694444441</v>
      </c>
      <c r="BM299" s="432">
        <f t="shared" si="138"/>
        <v>16860.526694444441</v>
      </c>
      <c r="BN299" s="432">
        <f t="shared" si="138"/>
        <v>16860.526694444441</v>
      </c>
      <c r="BO299" s="432">
        <f t="shared" si="138"/>
        <v>16860.526694444441</v>
      </c>
      <c r="BP299" s="432">
        <f t="shared" si="138"/>
        <v>16860.526694444441</v>
      </c>
      <c r="BQ299" s="432">
        <f t="shared" si="138"/>
        <v>184614.05166666664</v>
      </c>
      <c r="BR299" s="433">
        <f>BQ299-SUM(BE299:BP299)</f>
        <v>14861.659027777787</v>
      </c>
      <c r="BS299" s="432">
        <f t="shared" ref="BS299:CE299" si="139">SUM(BS277:BS298)</f>
        <v>8949.5061812242802</v>
      </c>
      <c r="BT299" s="432">
        <f t="shared" si="139"/>
        <v>10259.089514557614</v>
      </c>
      <c r="BU299" s="432">
        <f t="shared" si="139"/>
        <v>11077.507181224282</v>
      </c>
      <c r="BV299" s="432">
        <f t="shared" si="139"/>
        <v>13125.007181224282</v>
      </c>
      <c r="BW299" s="432">
        <f t="shared" si="139"/>
        <v>18756.53218122428</v>
      </c>
      <c r="BX299" s="432">
        <f t="shared" si="139"/>
        <v>18756.53218122428</v>
      </c>
      <c r="BY299" s="432">
        <f t="shared" si="139"/>
        <v>20376.53218122428</v>
      </c>
      <c r="BZ299" s="432">
        <f t="shared" si="139"/>
        <v>20376.53218122428</v>
      </c>
      <c r="CA299" s="432">
        <f t="shared" si="139"/>
        <v>20376.53218122428</v>
      </c>
      <c r="CB299" s="432">
        <f t="shared" si="139"/>
        <v>20376.53218122428</v>
      </c>
      <c r="CC299" s="432">
        <f t="shared" si="139"/>
        <v>20376.53218122428</v>
      </c>
      <c r="CD299" s="432">
        <f t="shared" si="139"/>
        <v>20376.53218122428</v>
      </c>
      <c r="CE299" s="432">
        <f t="shared" si="139"/>
        <v>222481.25084135809</v>
      </c>
      <c r="CF299" s="433">
        <f>CE299-SUM(BS299:CD299)</f>
        <v>19297.88333333336</v>
      </c>
      <c r="CG299" s="432">
        <f t="shared" ref="CG299:CS299" si="140">SUM(CG277:CG298)</f>
        <v>9792.3426577294194</v>
      </c>
      <c r="CH299" s="432">
        <f t="shared" si="140"/>
        <v>11440.259324396087</v>
      </c>
      <c r="CI299" s="432">
        <f t="shared" si="140"/>
        <v>12313.635324396088</v>
      </c>
      <c r="CJ299" s="432">
        <f t="shared" si="140"/>
        <v>14463.510324396088</v>
      </c>
      <c r="CK299" s="432">
        <f t="shared" si="140"/>
        <v>21449.760324396088</v>
      </c>
      <c r="CL299" s="432">
        <f t="shared" si="140"/>
        <v>21449.760324396088</v>
      </c>
      <c r="CM299" s="432">
        <f t="shared" si="140"/>
        <v>23474.760324396088</v>
      </c>
      <c r="CN299" s="432">
        <f t="shared" si="140"/>
        <v>23474.760324396088</v>
      </c>
      <c r="CO299" s="432">
        <f t="shared" si="140"/>
        <v>23474.760324396088</v>
      </c>
      <c r="CP299" s="432">
        <f t="shared" si="140"/>
        <v>23474.760324396088</v>
      </c>
      <c r="CQ299" s="432">
        <f t="shared" si="140"/>
        <v>23474.760324396088</v>
      </c>
      <c r="CR299" s="432">
        <f t="shared" si="140"/>
        <v>23474.760324396088</v>
      </c>
      <c r="CS299" s="432">
        <f t="shared" si="140"/>
        <v>255481.62189275312</v>
      </c>
      <c r="CT299" s="433">
        <f>CS299-SUM(CG299:CR299)</f>
        <v>23723.791666666773</v>
      </c>
      <c r="CU299" s="432">
        <f t="shared" ref="CU299:DG299" si="141">SUM(CU277:CU298)</f>
        <v>9910.318861021191</v>
      </c>
      <c r="CV299" s="432">
        <f t="shared" si="141"/>
        <v>11881.985527687857</v>
      </c>
      <c r="CW299" s="432">
        <f t="shared" si="141"/>
        <v>12811.361527687857</v>
      </c>
      <c r="CX299" s="432">
        <f t="shared" si="141"/>
        <v>15068.730277687857</v>
      </c>
      <c r="CY299" s="432">
        <f t="shared" si="141"/>
        <v>24047.580277687855</v>
      </c>
      <c r="CZ299" s="432">
        <f t="shared" si="141"/>
        <v>24047.580277687855</v>
      </c>
      <c r="DA299" s="432">
        <f t="shared" si="141"/>
        <v>26477.580277687855</v>
      </c>
      <c r="DB299" s="432">
        <f t="shared" si="141"/>
        <v>26477.580277687855</v>
      </c>
      <c r="DC299" s="432">
        <f t="shared" si="141"/>
        <v>26477.580277687855</v>
      </c>
      <c r="DD299" s="432">
        <f t="shared" si="141"/>
        <v>26477.580277687855</v>
      </c>
      <c r="DE299" s="432">
        <f t="shared" si="141"/>
        <v>26477.580277687855</v>
      </c>
      <c r="DF299" s="432">
        <f t="shared" si="141"/>
        <v>26477.580277687855</v>
      </c>
      <c r="DG299" s="432">
        <f t="shared" si="141"/>
        <v>284773.27383225434</v>
      </c>
      <c r="DH299" s="433">
        <f>DG299-SUM(CU299:DF299)</f>
        <v>28140.235416666663</v>
      </c>
    </row>
    <row r="300" spans="1:112" ht="12" hidden="1" customHeight="1" outlineLevel="1">
      <c r="A300" s="2"/>
      <c r="AA300" s="431"/>
      <c r="AB300" s="1" t="s">
        <v>560</v>
      </c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12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12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12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12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12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12"/>
    </row>
    <row r="301" spans="1:112" ht="12" hidden="1" customHeight="1" outlineLevel="1">
      <c r="A301" s="2"/>
      <c r="AA301" s="431" t="str">
        <f>[1]MYP!H88</f>
        <v>Property Services</v>
      </c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12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12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12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12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12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12"/>
    </row>
    <row r="302" spans="1:112" ht="12" hidden="1" customHeight="1" outlineLevel="1">
      <c r="A302" s="434"/>
      <c r="T302" s="437" t="s">
        <v>828</v>
      </c>
      <c r="X302" s="417" t="str">
        <f>T302</f>
        <v>Expense Group 4 (Purchased Property Services) - (Bottom Level)</v>
      </c>
      <c r="AA302" s="260" t="str">
        <f>IFERROR(_xlfn.NUMBERVALUE(LEFT(T302,FIND("-",T302)-2)),"")</f>
        <v/>
      </c>
      <c r="AB302" s="436"/>
      <c r="AC302" s="432"/>
      <c r="AD302" s="432"/>
      <c r="AE302" s="432"/>
      <c r="AF302" s="432"/>
      <c r="AG302" s="432"/>
      <c r="AH302" s="432"/>
      <c r="AI302" s="432"/>
      <c r="AJ302" s="432"/>
      <c r="AK302" s="432"/>
      <c r="AL302" s="432"/>
      <c r="AM302" s="432"/>
      <c r="AN302" s="432"/>
      <c r="AO302" s="432"/>
      <c r="AP302" s="12"/>
      <c r="AQ302" s="432"/>
      <c r="AR302" s="432"/>
      <c r="AS302" s="432"/>
      <c r="AT302" s="432"/>
      <c r="AU302" s="432"/>
      <c r="AV302" s="432"/>
      <c r="AW302" s="432"/>
      <c r="AX302" s="432"/>
      <c r="AY302" s="432"/>
      <c r="AZ302" s="432"/>
      <c r="BA302" s="432"/>
      <c r="BB302" s="432"/>
      <c r="BC302" s="432"/>
      <c r="BD302" s="12"/>
      <c r="BE302" s="432"/>
      <c r="BF302" s="432"/>
      <c r="BG302" s="432"/>
      <c r="BH302" s="432"/>
      <c r="BI302" s="432"/>
      <c r="BJ302" s="432"/>
      <c r="BK302" s="432"/>
      <c r="BL302" s="432"/>
      <c r="BM302" s="432"/>
      <c r="BN302" s="432"/>
      <c r="BO302" s="432"/>
      <c r="BP302" s="432"/>
      <c r="BQ302" s="432"/>
      <c r="BR302" s="12"/>
      <c r="BS302" s="432"/>
      <c r="BT302" s="432"/>
      <c r="BU302" s="432"/>
      <c r="BV302" s="432"/>
      <c r="BW302" s="432"/>
      <c r="BX302" s="432"/>
      <c r="BY302" s="432"/>
      <c r="BZ302" s="432"/>
      <c r="CA302" s="432"/>
      <c r="CB302" s="432"/>
      <c r="CC302" s="432"/>
      <c r="CD302" s="432"/>
      <c r="CE302" s="432"/>
      <c r="CF302" s="12"/>
      <c r="CG302" s="432"/>
      <c r="CH302" s="432"/>
      <c r="CI302" s="432"/>
      <c r="CJ302" s="432"/>
      <c r="CK302" s="432"/>
      <c r="CL302" s="432"/>
      <c r="CM302" s="432"/>
      <c r="CN302" s="432"/>
      <c r="CO302" s="432"/>
      <c r="CP302" s="432"/>
      <c r="CQ302" s="432"/>
      <c r="CR302" s="432"/>
      <c r="CS302" s="432"/>
      <c r="CT302" s="12"/>
      <c r="CU302" s="432"/>
      <c r="CV302" s="432"/>
      <c r="CW302" s="432"/>
      <c r="CX302" s="432"/>
      <c r="CY302" s="432"/>
      <c r="CZ302" s="432"/>
      <c r="DA302" s="432"/>
      <c r="DB302" s="432"/>
      <c r="DC302" s="432"/>
      <c r="DD302" s="432"/>
      <c r="DE302" s="432"/>
      <c r="DF302" s="432"/>
      <c r="DG302" s="432"/>
      <c r="DH302" s="12"/>
    </row>
    <row r="303" spans="1:112" ht="12" hidden="1" customHeight="1" outlineLevel="1">
      <c r="A303" s="434"/>
      <c r="T303" s="437" t="s">
        <v>829</v>
      </c>
      <c r="X303" s="417" t="str">
        <f t="shared" ref="X303:X318" si="142">T303</f>
        <v>400 - NV</v>
      </c>
      <c r="AA303" s="260">
        <f t="shared" ref="AA303:AA318" si="143">IFERROR(_xlfn.NUMBERVALUE(LEFT(T303,FIND("-",T303)-2)),"")</f>
        <v>400</v>
      </c>
      <c r="AB303" s="436" t="s">
        <v>148</v>
      </c>
      <c r="AC303" s="432">
        <v>0</v>
      </c>
      <c r="AD303" s="432">
        <v>0</v>
      </c>
      <c r="AE303" s="432">
        <v>0</v>
      </c>
      <c r="AF303" s="432">
        <v>0</v>
      </c>
      <c r="AG303" s="432">
        <v>0</v>
      </c>
      <c r="AH303" s="432">
        <v>0</v>
      </c>
      <c r="AI303" s="432">
        <v>0</v>
      </c>
      <c r="AJ303" s="432">
        <v>0</v>
      </c>
      <c r="AK303" s="432">
        <v>0</v>
      </c>
      <c r="AL303" s="432">
        <v>0</v>
      </c>
      <c r="AM303" s="432">
        <v>0</v>
      </c>
      <c r="AN303" s="432">
        <v>0</v>
      </c>
      <c r="AO303" s="432">
        <v>0</v>
      </c>
      <c r="AP303" s="12"/>
      <c r="AQ303" s="432">
        <v>0</v>
      </c>
      <c r="AR303" s="432">
        <v>0</v>
      </c>
      <c r="AS303" s="432">
        <v>0</v>
      </c>
      <c r="AT303" s="432">
        <v>0</v>
      </c>
      <c r="AU303" s="432">
        <v>0</v>
      </c>
      <c r="AV303" s="432">
        <v>0</v>
      </c>
      <c r="AW303" s="432">
        <v>0</v>
      </c>
      <c r="AX303" s="432">
        <v>0</v>
      </c>
      <c r="AY303" s="432">
        <v>0</v>
      </c>
      <c r="AZ303" s="432">
        <v>0</v>
      </c>
      <c r="BA303" s="432">
        <v>0</v>
      </c>
      <c r="BB303" s="432">
        <v>0</v>
      </c>
      <c r="BC303" s="432">
        <v>0</v>
      </c>
      <c r="BD303" s="12"/>
      <c r="BE303" s="432">
        <v>0</v>
      </c>
      <c r="BF303" s="432">
        <v>0</v>
      </c>
      <c r="BG303" s="432">
        <v>0</v>
      </c>
      <c r="BH303" s="432">
        <v>0</v>
      </c>
      <c r="BI303" s="432">
        <v>0</v>
      </c>
      <c r="BJ303" s="432">
        <v>0</v>
      </c>
      <c r="BK303" s="432">
        <v>0</v>
      </c>
      <c r="BL303" s="432">
        <v>0</v>
      </c>
      <c r="BM303" s="432">
        <v>0</v>
      </c>
      <c r="BN303" s="432">
        <v>0</v>
      </c>
      <c r="BO303" s="432">
        <v>0</v>
      </c>
      <c r="BP303" s="432">
        <v>0</v>
      </c>
      <c r="BQ303" s="432">
        <v>0</v>
      </c>
      <c r="BR303" s="12"/>
      <c r="BS303" s="432">
        <v>0</v>
      </c>
      <c r="BT303" s="432">
        <v>0</v>
      </c>
      <c r="BU303" s="432">
        <v>0</v>
      </c>
      <c r="BV303" s="432">
        <v>0</v>
      </c>
      <c r="BW303" s="432">
        <v>0</v>
      </c>
      <c r="BX303" s="432">
        <v>0</v>
      </c>
      <c r="BY303" s="432">
        <v>0</v>
      </c>
      <c r="BZ303" s="432">
        <v>0</v>
      </c>
      <c r="CA303" s="432">
        <v>0</v>
      </c>
      <c r="CB303" s="432">
        <v>0</v>
      </c>
      <c r="CC303" s="432">
        <v>0</v>
      </c>
      <c r="CD303" s="432">
        <v>0</v>
      </c>
      <c r="CE303" s="432">
        <v>0</v>
      </c>
      <c r="CF303" s="12"/>
      <c r="CG303" s="432">
        <v>0</v>
      </c>
      <c r="CH303" s="432">
        <v>0</v>
      </c>
      <c r="CI303" s="432">
        <v>0</v>
      </c>
      <c r="CJ303" s="432">
        <v>0</v>
      </c>
      <c r="CK303" s="432">
        <v>0</v>
      </c>
      <c r="CL303" s="432">
        <v>0</v>
      </c>
      <c r="CM303" s="432">
        <v>0</v>
      </c>
      <c r="CN303" s="432">
        <v>0</v>
      </c>
      <c r="CO303" s="432">
        <v>0</v>
      </c>
      <c r="CP303" s="432">
        <v>0</v>
      </c>
      <c r="CQ303" s="432">
        <v>0</v>
      </c>
      <c r="CR303" s="432">
        <v>0</v>
      </c>
      <c r="CS303" s="432">
        <v>0</v>
      </c>
      <c r="CT303" s="12"/>
      <c r="CU303" s="432">
        <v>0</v>
      </c>
      <c r="CV303" s="432">
        <v>0</v>
      </c>
      <c r="CW303" s="432">
        <v>0</v>
      </c>
      <c r="CX303" s="432">
        <v>0</v>
      </c>
      <c r="CY303" s="432">
        <v>0</v>
      </c>
      <c r="CZ303" s="432">
        <v>0</v>
      </c>
      <c r="DA303" s="432">
        <v>0</v>
      </c>
      <c r="DB303" s="432">
        <v>0</v>
      </c>
      <c r="DC303" s="432">
        <v>0</v>
      </c>
      <c r="DD303" s="432">
        <v>0</v>
      </c>
      <c r="DE303" s="432">
        <v>0</v>
      </c>
      <c r="DF303" s="432">
        <v>0</v>
      </c>
      <c r="DG303" s="432">
        <v>0</v>
      </c>
      <c r="DH303" s="12"/>
    </row>
    <row r="304" spans="1:112" ht="12" hidden="1" customHeight="1" outlineLevel="1">
      <c r="A304" s="434"/>
      <c r="T304" s="437" t="s">
        <v>830</v>
      </c>
      <c r="X304" s="417" t="str">
        <f t="shared" si="142"/>
        <v>410 - NV</v>
      </c>
      <c r="AA304" s="260">
        <f t="shared" si="143"/>
        <v>410</v>
      </c>
      <c r="AB304" s="436" t="s">
        <v>293</v>
      </c>
      <c r="AC304" s="432">
        <v>0</v>
      </c>
      <c r="AD304" s="432">
        <v>0</v>
      </c>
      <c r="AE304" s="432">
        <v>0</v>
      </c>
      <c r="AF304" s="432">
        <v>0</v>
      </c>
      <c r="AG304" s="432">
        <v>0</v>
      </c>
      <c r="AH304" s="432">
        <v>0</v>
      </c>
      <c r="AI304" s="432">
        <v>0</v>
      </c>
      <c r="AJ304" s="432">
        <v>0</v>
      </c>
      <c r="AK304" s="432">
        <v>0</v>
      </c>
      <c r="AL304" s="432">
        <v>0</v>
      </c>
      <c r="AM304" s="432">
        <v>0</v>
      </c>
      <c r="AN304" s="432">
        <v>0</v>
      </c>
      <c r="AO304" s="432">
        <v>0</v>
      </c>
      <c r="AP304" s="12"/>
      <c r="AQ304" s="432">
        <v>0</v>
      </c>
      <c r="AR304" s="432">
        <v>2500</v>
      </c>
      <c r="AS304" s="432">
        <v>2500</v>
      </c>
      <c r="AT304" s="432">
        <v>2500</v>
      </c>
      <c r="AU304" s="432">
        <v>2500</v>
      </c>
      <c r="AV304" s="432">
        <v>2500</v>
      </c>
      <c r="AW304" s="432">
        <v>2500</v>
      </c>
      <c r="AX304" s="432">
        <v>2500</v>
      </c>
      <c r="AY304" s="432">
        <v>2500</v>
      </c>
      <c r="AZ304" s="432">
        <v>2500</v>
      </c>
      <c r="BA304" s="432">
        <v>2500</v>
      </c>
      <c r="BB304" s="432">
        <v>2500</v>
      </c>
      <c r="BC304" s="432">
        <v>30000</v>
      </c>
      <c r="BD304" s="12"/>
      <c r="BE304" s="432">
        <v>0</v>
      </c>
      <c r="BF304" s="432">
        <v>2875</v>
      </c>
      <c r="BG304" s="432">
        <v>2875</v>
      </c>
      <c r="BH304" s="432">
        <v>2875</v>
      </c>
      <c r="BI304" s="432">
        <v>2875</v>
      </c>
      <c r="BJ304" s="432">
        <v>2875</v>
      </c>
      <c r="BK304" s="432">
        <v>2875</v>
      </c>
      <c r="BL304" s="432">
        <v>2875</v>
      </c>
      <c r="BM304" s="432">
        <v>2875</v>
      </c>
      <c r="BN304" s="432">
        <v>2875</v>
      </c>
      <c r="BO304" s="432">
        <v>2875</v>
      </c>
      <c r="BP304" s="432">
        <v>2875</v>
      </c>
      <c r="BQ304" s="432">
        <v>34500</v>
      </c>
      <c r="BR304" s="12"/>
      <c r="BS304" s="432">
        <v>0</v>
      </c>
      <c r="BT304" s="432">
        <v>3306.25</v>
      </c>
      <c r="BU304" s="432">
        <v>3306.25</v>
      </c>
      <c r="BV304" s="432">
        <v>3306.25</v>
      </c>
      <c r="BW304" s="432">
        <v>3306.25</v>
      </c>
      <c r="BX304" s="432">
        <v>3306.25</v>
      </c>
      <c r="BY304" s="432">
        <v>3306.25</v>
      </c>
      <c r="BZ304" s="432">
        <v>3306.25</v>
      </c>
      <c r="CA304" s="432">
        <v>3306.25</v>
      </c>
      <c r="CB304" s="432">
        <v>3306.25</v>
      </c>
      <c r="CC304" s="432">
        <v>3306.25</v>
      </c>
      <c r="CD304" s="432">
        <v>3306.25</v>
      </c>
      <c r="CE304" s="432">
        <v>39675</v>
      </c>
      <c r="CF304" s="12"/>
      <c r="CG304" s="432">
        <v>0</v>
      </c>
      <c r="CH304" s="432">
        <v>3802.1875</v>
      </c>
      <c r="CI304" s="432">
        <v>3802.1875</v>
      </c>
      <c r="CJ304" s="432">
        <v>3802.1875</v>
      </c>
      <c r="CK304" s="432">
        <v>3802.1875</v>
      </c>
      <c r="CL304" s="432">
        <v>3802.1875</v>
      </c>
      <c r="CM304" s="432">
        <v>3802.1875</v>
      </c>
      <c r="CN304" s="432">
        <v>3802.1875</v>
      </c>
      <c r="CO304" s="432">
        <v>3802.1875</v>
      </c>
      <c r="CP304" s="432">
        <v>3802.1875</v>
      </c>
      <c r="CQ304" s="432">
        <v>3802.1875</v>
      </c>
      <c r="CR304" s="432">
        <v>3802.1875</v>
      </c>
      <c r="CS304" s="432">
        <v>45626.25</v>
      </c>
      <c r="CT304" s="12"/>
      <c r="CU304" s="432">
        <v>0</v>
      </c>
      <c r="CV304" s="432">
        <v>4372.515625</v>
      </c>
      <c r="CW304" s="432">
        <v>4372.515625</v>
      </c>
      <c r="CX304" s="432">
        <v>4372.515625</v>
      </c>
      <c r="CY304" s="432">
        <v>4372.515625</v>
      </c>
      <c r="CZ304" s="432">
        <v>4372.515625</v>
      </c>
      <c r="DA304" s="432">
        <v>4372.515625</v>
      </c>
      <c r="DB304" s="432">
        <v>4372.515625</v>
      </c>
      <c r="DC304" s="432">
        <v>4372.515625</v>
      </c>
      <c r="DD304" s="432">
        <v>4372.515625</v>
      </c>
      <c r="DE304" s="432">
        <v>4372.515625</v>
      </c>
      <c r="DF304" s="432">
        <v>4372.515625</v>
      </c>
      <c r="DG304" s="432">
        <v>52470.1875</v>
      </c>
      <c r="DH304" s="12"/>
    </row>
    <row r="305" spans="1:112" ht="12" hidden="1" customHeight="1" outlineLevel="1">
      <c r="A305" s="434"/>
      <c r="T305" s="437" t="s">
        <v>831</v>
      </c>
      <c r="X305" s="417" t="str">
        <f t="shared" si="142"/>
        <v>411 - NV</v>
      </c>
      <c r="AA305" s="260">
        <f t="shared" si="143"/>
        <v>411</v>
      </c>
      <c r="AB305" s="436" t="s">
        <v>294</v>
      </c>
      <c r="AC305" s="432">
        <v>0</v>
      </c>
      <c r="AD305" s="432">
        <v>0</v>
      </c>
      <c r="AE305" s="432">
        <v>0</v>
      </c>
      <c r="AF305" s="432">
        <v>0</v>
      </c>
      <c r="AG305" s="432">
        <v>0</v>
      </c>
      <c r="AH305" s="432">
        <v>0</v>
      </c>
      <c r="AI305" s="432">
        <v>0</v>
      </c>
      <c r="AJ305" s="432">
        <v>0</v>
      </c>
      <c r="AK305" s="432">
        <v>0</v>
      </c>
      <c r="AL305" s="432">
        <v>0</v>
      </c>
      <c r="AM305" s="432">
        <v>0</v>
      </c>
      <c r="AN305" s="432">
        <v>0</v>
      </c>
      <c r="AO305" s="432">
        <v>0</v>
      </c>
      <c r="AP305" s="12"/>
      <c r="AQ305" s="432">
        <v>0</v>
      </c>
      <c r="AR305" s="432">
        <v>0</v>
      </c>
      <c r="AS305" s="432">
        <v>0</v>
      </c>
      <c r="AT305" s="432">
        <v>0</v>
      </c>
      <c r="AU305" s="432">
        <v>0</v>
      </c>
      <c r="AV305" s="432">
        <v>0</v>
      </c>
      <c r="AW305" s="432">
        <v>0</v>
      </c>
      <c r="AX305" s="432">
        <v>0</v>
      </c>
      <c r="AY305" s="432">
        <v>0</v>
      </c>
      <c r="AZ305" s="432">
        <v>0</v>
      </c>
      <c r="BA305" s="432">
        <v>0</v>
      </c>
      <c r="BB305" s="432">
        <v>0</v>
      </c>
      <c r="BC305" s="432">
        <v>0</v>
      </c>
      <c r="BD305" s="12"/>
      <c r="BE305" s="432">
        <v>0</v>
      </c>
      <c r="BF305" s="432">
        <v>0</v>
      </c>
      <c r="BG305" s="432">
        <v>0</v>
      </c>
      <c r="BH305" s="432">
        <v>0</v>
      </c>
      <c r="BI305" s="432">
        <v>0</v>
      </c>
      <c r="BJ305" s="432">
        <v>0</v>
      </c>
      <c r="BK305" s="432">
        <v>0</v>
      </c>
      <c r="BL305" s="432">
        <v>0</v>
      </c>
      <c r="BM305" s="432">
        <v>0</v>
      </c>
      <c r="BN305" s="432">
        <v>0</v>
      </c>
      <c r="BO305" s="432">
        <v>0</v>
      </c>
      <c r="BP305" s="432">
        <v>0</v>
      </c>
      <c r="BQ305" s="432">
        <v>0</v>
      </c>
      <c r="BR305" s="12"/>
      <c r="BS305" s="432">
        <v>0</v>
      </c>
      <c r="BT305" s="432">
        <v>0</v>
      </c>
      <c r="BU305" s="432">
        <v>0</v>
      </c>
      <c r="BV305" s="432">
        <v>0</v>
      </c>
      <c r="BW305" s="432">
        <v>0</v>
      </c>
      <c r="BX305" s="432">
        <v>0</v>
      </c>
      <c r="BY305" s="432">
        <v>0</v>
      </c>
      <c r="BZ305" s="432">
        <v>0</v>
      </c>
      <c r="CA305" s="432">
        <v>0</v>
      </c>
      <c r="CB305" s="432">
        <v>0</v>
      </c>
      <c r="CC305" s="432">
        <v>0</v>
      </c>
      <c r="CD305" s="432">
        <v>0</v>
      </c>
      <c r="CE305" s="432">
        <v>0</v>
      </c>
      <c r="CF305" s="12"/>
      <c r="CG305" s="432">
        <v>0</v>
      </c>
      <c r="CH305" s="432">
        <v>0</v>
      </c>
      <c r="CI305" s="432">
        <v>0</v>
      </c>
      <c r="CJ305" s="432">
        <v>0</v>
      </c>
      <c r="CK305" s="432">
        <v>0</v>
      </c>
      <c r="CL305" s="432">
        <v>0</v>
      </c>
      <c r="CM305" s="432">
        <v>0</v>
      </c>
      <c r="CN305" s="432">
        <v>0</v>
      </c>
      <c r="CO305" s="432">
        <v>0</v>
      </c>
      <c r="CP305" s="432">
        <v>0</v>
      </c>
      <c r="CQ305" s="432">
        <v>0</v>
      </c>
      <c r="CR305" s="432">
        <v>0</v>
      </c>
      <c r="CS305" s="432">
        <v>0</v>
      </c>
      <c r="CT305" s="12"/>
      <c r="CU305" s="432">
        <v>0</v>
      </c>
      <c r="CV305" s="432">
        <v>0</v>
      </c>
      <c r="CW305" s="432">
        <v>0</v>
      </c>
      <c r="CX305" s="432">
        <v>0</v>
      </c>
      <c r="CY305" s="432">
        <v>0</v>
      </c>
      <c r="CZ305" s="432">
        <v>0</v>
      </c>
      <c r="DA305" s="432">
        <v>0</v>
      </c>
      <c r="DB305" s="432">
        <v>0</v>
      </c>
      <c r="DC305" s="432">
        <v>0</v>
      </c>
      <c r="DD305" s="432">
        <v>0</v>
      </c>
      <c r="DE305" s="432">
        <v>0</v>
      </c>
      <c r="DF305" s="432">
        <v>0</v>
      </c>
      <c r="DG305" s="432">
        <v>0</v>
      </c>
      <c r="DH305" s="12"/>
    </row>
    <row r="306" spans="1:112" ht="12" hidden="1" customHeight="1" outlineLevel="1">
      <c r="A306" s="434"/>
      <c r="T306" s="437" t="s">
        <v>832</v>
      </c>
      <c r="X306" s="417" t="str">
        <f t="shared" si="142"/>
        <v>420 - NV</v>
      </c>
      <c r="AA306" s="260">
        <f t="shared" si="143"/>
        <v>420</v>
      </c>
      <c r="AB306" s="436" t="s">
        <v>295</v>
      </c>
      <c r="AC306" s="432">
        <v>0</v>
      </c>
      <c r="AD306" s="432">
        <v>0</v>
      </c>
      <c r="AE306" s="432">
        <v>0</v>
      </c>
      <c r="AF306" s="432">
        <v>0</v>
      </c>
      <c r="AG306" s="432">
        <v>0</v>
      </c>
      <c r="AH306" s="432">
        <v>0</v>
      </c>
      <c r="AI306" s="432">
        <v>0</v>
      </c>
      <c r="AJ306" s="432">
        <v>0</v>
      </c>
      <c r="AK306" s="432">
        <v>0</v>
      </c>
      <c r="AL306" s="432">
        <v>0</v>
      </c>
      <c r="AM306" s="432">
        <v>0</v>
      </c>
      <c r="AN306" s="432">
        <v>0</v>
      </c>
      <c r="AO306" s="432">
        <v>0</v>
      </c>
      <c r="AP306" s="12"/>
      <c r="AQ306" s="432">
        <v>0</v>
      </c>
      <c r="AR306" s="432">
        <v>0</v>
      </c>
      <c r="AS306" s="432">
        <v>0</v>
      </c>
      <c r="AT306" s="432">
        <v>0</v>
      </c>
      <c r="AU306" s="432">
        <v>0</v>
      </c>
      <c r="AV306" s="432">
        <v>0</v>
      </c>
      <c r="AW306" s="432">
        <v>0</v>
      </c>
      <c r="AX306" s="432">
        <v>0</v>
      </c>
      <c r="AY306" s="432">
        <v>0</v>
      </c>
      <c r="AZ306" s="432">
        <v>0</v>
      </c>
      <c r="BA306" s="432">
        <v>0</v>
      </c>
      <c r="BB306" s="432">
        <v>0</v>
      </c>
      <c r="BC306" s="432">
        <v>0</v>
      </c>
      <c r="BD306" s="12"/>
      <c r="BE306" s="432">
        <v>0</v>
      </c>
      <c r="BF306" s="432">
        <v>0</v>
      </c>
      <c r="BG306" s="432">
        <v>0</v>
      </c>
      <c r="BH306" s="432">
        <v>0</v>
      </c>
      <c r="BI306" s="432">
        <v>0</v>
      </c>
      <c r="BJ306" s="432">
        <v>0</v>
      </c>
      <c r="BK306" s="432">
        <v>0</v>
      </c>
      <c r="BL306" s="432">
        <v>0</v>
      </c>
      <c r="BM306" s="432">
        <v>0</v>
      </c>
      <c r="BN306" s="432">
        <v>0</v>
      </c>
      <c r="BO306" s="432">
        <v>0</v>
      </c>
      <c r="BP306" s="432">
        <v>0</v>
      </c>
      <c r="BQ306" s="432">
        <v>0</v>
      </c>
      <c r="BR306" s="12"/>
      <c r="BS306" s="432">
        <v>0</v>
      </c>
      <c r="BT306" s="432">
        <v>0</v>
      </c>
      <c r="BU306" s="432">
        <v>0</v>
      </c>
      <c r="BV306" s="432">
        <v>0</v>
      </c>
      <c r="BW306" s="432">
        <v>0</v>
      </c>
      <c r="BX306" s="432">
        <v>0</v>
      </c>
      <c r="BY306" s="432">
        <v>0</v>
      </c>
      <c r="BZ306" s="432">
        <v>0</v>
      </c>
      <c r="CA306" s="432">
        <v>0</v>
      </c>
      <c r="CB306" s="432">
        <v>0</v>
      </c>
      <c r="CC306" s="432">
        <v>0</v>
      </c>
      <c r="CD306" s="432">
        <v>0</v>
      </c>
      <c r="CE306" s="432">
        <v>0</v>
      </c>
      <c r="CF306" s="12"/>
      <c r="CG306" s="432">
        <v>0</v>
      </c>
      <c r="CH306" s="432">
        <v>0</v>
      </c>
      <c r="CI306" s="432">
        <v>0</v>
      </c>
      <c r="CJ306" s="432">
        <v>0</v>
      </c>
      <c r="CK306" s="432">
        <v>0</v>
      </c>
      <c r="CL306" s="432">
        <v>0</v>
      </c>
      <c r="CM306" s="432">
        <v>0</v>
      </c>
      <c r="CN306" s="432">
        <v>0</v>
      </c>
      <c r="CO306" s="432">
        <v>0</v>
      </c>
      <c r="CP306" s="432">
        <v>0</v>
      </c>
      <c r="CQ306" s="432">
        <v>0</v>
      </c>
      <c r="CR306" s="432">
        <v>0</v>
      </c>
      <c r="CS306" s="432">
        <v>0</v>
      </c>
      <c r="CT306" s="12"/>
      <c r="CU306" s="432">
        <v>0</v>
      </c>
      <c r="CV306" s="432">
        <v>0</v>
      </c>
      <c r="CW306" s="432">
        <v>0</v>
      </c>
      <c r="CX306" s="432">
        <v>0</v>
      </c>
      <c r="CY306" s="432">
        <v>0</v>
      </c>
      <c r="CZ306" s="432">
        <v>0</v>
      </c>
      <c r="DA306" s="432">
        <v>0</v>
      </c>
      <c r="DB306" s="432">
        <v>0</v>
      </c>
      <c r="DC306" s="432">
        <v>0</v>
      </c>
      <c r="DD306" s="432">
        <v>0</v>
      </c>
      <c r="DE306" s="432">
        <v>0</v>
      </c>
      <c r="DF306" s="432">
        <v>0</v>
      </c>
      <c r="DG306" s="432">
        <v>0</v>
      </c>
      <c r="DH306" s="12"/>
    </row>
    <row r="307" spans="1:112" ht="12" hidden="1" customHeight="1" outlineLevel="1">
      <c r="A307" s="434"/>
      <c r="T307" s="437" t="s">
        <v>833</v>
      </c>
      <c r="X307" s="417" t="str">
        <f t="shared" si="142"/>
        <v>421 - NV</v>
      </c>
      <c r="AA307" s="260">
        <f t="shared" si="143"/>
        <v>421</v>
      </c>
      <c r="AB307" s="436" t="s">
        <v>296</v>
      </c>
      <c r="AC307" s="432">
        <v>0</v>
      </c>
      <c r="AD307" s="432">
        <v>0</v>
      </c>
      <c r="AE307" s="432">
        <v>0</v>
      </c>
      <c r="AF307" s="432">
        <v>0</v>
      </c>
      <c r="AG307" s="432">
        <v>0</v>
      </c>
      <c r="AH307" s="432">
        <v>0</v>
      </c>
      <c r="AI307" s="432">
        <v>0</v>
      </c>
      <c r="AJ307" s="432">
        <v>0</v>
      </c>
      <c r="AK307" s="432">
        <v>0</v>
      </c>
      <c r="AL307" s="432">
        <v>0</v>
      </c>
      <c r="AM307" s="432">
        <v>0</v>
      </c>
      <c r="AN307" s="432">
        <v>0</v>
      </c>
      <c r="AO307" s="432">
        <v>0</v>
      </c>
      <c r="AP307" s="12"/>
      <c r="AQ307" s="432">
        <v>0</v>
      </c>
      <c r="AR307" s="432">
        <v>0</v>
      </c>
      <c r="AS307" s="432">
        <v>0</v>
      </c>
      <c r="AT307" s="432">
        <v>0</v>
      </c>
      <c r="AU307" s="432">
        <v>0</v>
      </c>
      <c r="AV307" s="432">
        <v>0</v>
      </c>
      <c r="AW307" s="432">
        <v>0</v>
      </c>
      <c r="AX307" s="432">
        <v>0</v>
      </c>
      <c r="AY307" s="432">
        <v>0</v>
      </c>
      <c r="AZ307" s="432">
        <v>0</v>
      </c>
      <c r="BA307" s="432">
        <v>0</v>
      </c>
      <c r="BB307" s="432">
        <v>0</v>
      </c>
      <c r="BC307" s="432">
        <v>0</v>
      </c>
      <c r="BD307" s="12"/>
      <c r="BE307" s="432">
        <v>0</v>
      </c>
      <c r="BF307" s="432">
        <v>0</v>
      </c>
      <c r="BG307" s="432">
        <v>0</v>
      </c>
      <c r="BH307" s="432">
        <v>0</v>
      </c>
      <c r="BI307" s="432">
        <v>0</v>
      </c>
      <c r="BJ307" s="432">
        <v>0</v>
      </c>
      <c r="BK307" s="432">
        <v>0</v>
      </c>
      <c r="BL307" s="432">
        <v>0</v>
      </c>
      <c r="BM307" s="432">
        <v>0</v>
      </c>
      <c r="BN307" s="432">
        <v>0</v>
      </c>
      <c r="BO307" s="432">
        <v>0</v>
      </c>
      <c r="BP307" s="432">
        <v>0</v>
      </c>
      <c r="BQ307" s="432">
        <v>0</v>
      </c>
      <c r="BR307" s="12"/>
      <c r="BS307" s="432">
        <v>0</v>
      </c>
      <c r="BT307" s="432">
        <v>0</v>
      </c>
      <c r="BU307" s="432">
        <v>0</v>
      </c>
      <c r="BV307" s="432">
        <v>0</v>
      </c>
      <c r="BW307" s="432">
        <v>0</v>
      </c>
      <c r="BX307" s="432">
        <v>0</v>
      </c>
      <c r="BY307" s="432">
        <v>0</v>
      </c>
      <c r="BZ307" s="432">
        <v>0</v>
      </c>
      <c r="CA307" s="432">
        <v>0</v>
      </c>
      <c r="CB307" s="432">
        <v>0</v>
      </c>
      <c r="CC307" s="432">
        <v>0</v>
      </c>
      <c r="CD307" s="432">
        <v>0</v>
      </c>
      <c r="CE307" s="432">
        <v>0</v>
      </c>
      <c r="CF307" s="12"/>
      <c r="CG307" s="432">
        <v>0</v>
      </c>
      <c r="CH307" s="432">
        <v>0</v>
      </c>
      <c r="CI307" s="432">
        <v>0</v>
      </c>
      <c r="CJ307" s="432">
        <v>0</v>
      </c>
      <c r="CK307" s="432">
        <v>0</v>
      </c>
      <c r="CL307" s="432">
        <v>0</v>
      </c>
      <c r="CM307" s="432">
        <v>0</v>
      </c>
      <c r="CN307" s="432">
        <v>0</v>
      </c>
      <c r="CO307" s="432">
        <v>0</v>
      </c>
      <c r="CP307" s="432">
        <v>0</v>
      </c>
      <c r="CQ307" s="432">
        <v>0</v>
      </c>
      <c r="CR307" s="432">
        <v>0</v>
      </c>
      <c r="CS307" s="432">
        <v>0</v>
      </c>
      <c r="CT307" s="12"/>
      <c r="CU307" s="432">
        <v>0</v>
      </c>
      <c r="CV307" s="432">
        <v>0</v>
      </c>
      <c r="CW307" s="432">
        <v>0</v>
      </c>
      <c r="CX307" s="432">
        <v>0</v>
      </c>
      <c r="CY307" s="432">
        <v>0</v>
      </c>
      <c r="CZ307" s="432">
        <v>0</v>
      </c>
      <c r="DA307" s="432">
        <v>0</v>
      </c>
      <c r="DB307" s="432">
        <v>0</v>
      </c>
      <c r="DC307" s="432">
        <v>0</v>
      </c>
      <c r="DD307" s="432">
        <v>0</v>
      </c>
      <c r="DE307" s="432">
        <v>0</v>
      </c>
      <c r="DF307" s="432">
        <v>0</v>
      </c>
      <c r="DG307" s="432">
        <v>0</v>
      </c>
      <c r="DH307" s="12"/>
    </row>
    <row r="308" spans="1:112" ht="12" hidden="1" customHeight="1" outlineLevel="1">
      <c r="A308" s="434"/>
      <c r="T308" s="437" t="s">
        <v>834</v>
      </c>
      <c r="X308" s="417" t="str">
        <f t="shared" si="142"/>
        <v>422 - NV</v>
      </c>
      <c r="AA308" s="260">
        <f t="shared" si="143"/>
        <v>422</v>
      </c>
      <c r="AB308" s="436" t="s">
        <v>297</v>
      </c>
      <c r="AC308" s="432">
        <v>0</v>
      </c>
      <c r="AD308" s="432">
        <v>0</v>
      </c>
      <c r="AE308" s="432">
        <v>0</v>
      </c>
      <c r="AF308" s="432">
        <v>0</v>
      </c>
      <c r="AG308" s="432">
        <v>0</v>
      </c>
      <c r="AH308" s="432">
        <v>0</v>
      </c>
      <c r="AI308" s="432">
        <v>0</v>
      </c>
      <c r="AJ308" s="432">
        <v>0</v>
      </c>
      <c r="AK308" s="432">
        <v>0</v>
      </c>
      <c r="AL308" s="432">
        <v>0</v>
      </c>
      <c r="AM308" s="432">
        <v>0</v>
      </c>
      <c r="AN308" s="432">
        <v>0</v>
      </c>
      <c r="AO308" s="432">
        <v>0</v>
      </c>
      <c r="AP308" s="12"/>
      <c r="AQ308" s="432">
        <v>0</v>
      </c>
      <c r="AR308" s="432">
        <v>1200</v>
      </c>
      <c r="AS308" s="432">
        <v>1200</v>
      </c>
      <c r="AT308" s="432">
        <v>1200</v>
      </c>
      <c r="AU308" s="432">
        <v>1200</v>
      </c>
      <c r="AV308" s="432">
        <v>1200</v>
      </c>
      <c r="AW308" s="432">
        <v>1200</v>
      </c>
      <c r="AX308" s="432">
        <v>1200</v>
      </c>
      <c r="AY308" s="432">
        <v>1200</v>
      </c>
      <c r="AZ308" s="432">
        <v>1200</v>
      </c>
      <c r="BA308" s="432">
        <v>1200</v>
      </c>
      <c r="BB308" s="432">
        <v>1200</v>
      </c>
      <c r="BC308" s="432">
        <v>14400</v>
      </c>
      <c r="BD308" s="12"/>
      <c r="BE308" s="432">
        <v>0</v>
      </c>
      <c r="BF308" s="432">
        <v>1260</v>
      </c>
      <c r="BG308" s="432">
        <v>1260</v>
      </c>
      <c r="BH308" s="432">
        <v>1260</v>
      </c>
      <c r="BI308" s="432">
        <v>1260</v>
      </c>
      <c r="BJ308" s="432">
        <v>1260</v>
      </c>
      <c r="BK308" s="432">
        <v>1260</v>
      </c>
      <c r="BL308" s="432">
        <v>1260</v>
      </c>
      <c r="BM308" s="432">
        <v>1260</v>
      </c>
      <c r="BN308" s="432">
        <v>1260</v>
      </c>
      <c r="BO308" s="432">
        <v>1260</v>
      </c>
      <c r="BP308" s="432">
        <v>1260</v>
      </c>
      <c r="BQ308" s="432">
        <v>15120</v>
      </c>
      <c r="BR308" s="12"/>
      <c r="BS308" s="432">
        <v>0</v>
      </c>
      <c r="BT308" s="432">
        <v>1323</v>
      </c>
      <c r="BU308" s="432">
        <v>1323</v>
      </c>
      <c r="BV308" s="432">
        <v>1323</v>
      </c>
      <c r="BW308" s="432">
        <v>1323</v>
      </c>
      <c r="BX308" s="432">
        <v>1323</v>
      </c>
      <c r="BY308" s="432">
        <v>1323</v>
      </c>
      <c r="BZ308" s="432">
        <v>1323</v>
      </c>
      <c r="CA308" s="432">
        <v>1323</v>
      </c>
      <c r="CB308" s="432">
        <v>1323</v>
      </c>
      <c r="CC308" s="432">
        <v>1323</v>
      </c>
      <c r="CD308" s="432">
        <v>1323</v>
      </c>
      <c r="CE308" s="432">
        <v>15876</v>
      </c>
      <c r="CF308" s="12"/>
      <c r="CG308" s="432">
        <v>0</v>
      </c>
      <c r="CH308" s="432">
        <v>1389.15</v>
      </c>
      <c r="CI308" s="432">
        <v>1389.15</v>
      </c>
      <c r="CJ308" s="432">
        <v>1389.15</v>
      </c>
      <c r="CK308" s="432">
        <v>1389.15</v>
      </c>
      <c r="CL308" s="432">
        <v>1389.15</v>
      </c>
      <c r="CM308" s="432">
        <v>1389.15</v>
      </c>
      <c r="CN308" s="432">
        <v>1389.15</v>
      </c>
      <c r="CO308" s="432">
        <v>1389.15</v>
      </c>
      <c r="CP308" s="432">
        <v>1389.15</v>
      </c>
      <c r="CQ308" s="432">
        <v>1389.15</v>
      </c>
      <c r="CR308" s="432">
        <v>1389.15</v>
      </c>
      <c r="CS308" s="432">
        <v>16669.8</v>
      </c>
      <c r="CT308" s="12"/>
      <c r="CU308" s="432">
        <v>0</v>
      </c>
      <c r="CV308" s="432">
        <v>1458.6075000000001</v>
      </c>
      <c r="CW308" s="432">
        <v>1458.6075000000001</v>
      </c>
      <c r="CX308" s="432">
        <v>1458.6075000000001</v>
      </c>
      <c r="CY308" s="432">
        <v>1458.6075000000001</v>
      </c>
      <c r="CZ308" s="432">
        <v>1458.6075000000001</v>
      </c>
      <c r="DA308" s="432">
        <v>1458.6075000000001</v>
      </c>
      <c r="DB308" s="432">
        <v>1458.6075000000001</v>
      </c>
      <c r="DC308" s="432">
        <v>1458.6075000000001</v>
      </c>
      <c r="DD308" s="432">
        <v>1458.6075000000001</v>
      </c>
      <c r="DE308" s="432">
        <v>1458.6075000000001</v>
      </c>
      <c r="DF308" s="432">
        <v>1458.6075000000001</v>
      </c>
      <c r="DG308" s="432">
        <v>17503.29</v>
      </c>
      <c r="DH308" s="12"/>
    </row>
    <row r="309" spans="1:112" ht="12" hidden="1" customHeight="1" outlineLevel="1">
      <c r="A309" s="434"/>
      <c r="T309" s="437" t="s">
        <v>835</v>
      </c>
      <c r="X309" s="417" t="str">
        <f t="shared" si="142"/>
        <v>430 - NV</v>
      </c>
      <c r="AA309" s="260">
        <f t="shared" si="143"/>
        <v>430</v>
      </c>
      <c r="AB309" s="436" t="s">
        <v>298</v>
      </c>
      <c r="AC309" s="432">
        <v>0</v>
      </c>
      <c r="AD309" s="432">
        <v>0</v>
      </c>
      <c r="AE309" s="432">
        <v>0</v>
      </c>
      <c r="AF309" s="432">
        <v>0</v>
      </c>
      <c r="AG309" s="432">
        <v>0</v>
      </c>
      <c r="AH309" s="432">
        <v>0</v>
      </c>
      <c r="AI309" s="432">
        <v>0</v>
      </c>
      <c r="AJ309" s="432">
        <v>0</v>
      </c>
      <c r="AK309" s="432">
        <v>0</v>
      </c>
      <c r="AL309" s="432">
        <v>0</v>
      </c>
      <c r="AM309" s="432">
        <v>0</v>
      </c>
      <c r="AN309" s="432">
        <v>0</v>
      </c>
      <c r="AO309" s="432">
        <v>0</v>
      </c>
      <c r="AP309" s="12"/>
      <c r="AQ309" s="432">
        <v>0</v>
      </c>
      <c r="AR309" s="432">
        <v>0</v>
      </c>
      <c r="AS309" s="432">
        <v>0</v>
      </c>
      <c r="AT309" s="432">
        <v>0</v>
      </c>
      <c r="AU309" s="432">
        <v>0</v>
      </c>
      <c r="AV309" s="432">
        <v>0</v>
      </c>
      <c r="AW309" s="432">
        <v>0</v>
      </c>
      <c r="AX309" s="432">
        <v>0</v>
      </c>
      <c r="AY309" s="432">
        <v>0</v>
      </c>
      <c r="AZ309" s="432">
        <v>0</v>
      </c>
      <c r="BA309" s="432">
        <v>0</v>
      </c>
      <c r="BB309" s="432">
        <v>0</v>
      </c>
      <c r="BC309" s="432">
        <v>0</v>
      </c>
      <c r="BD309" s="12"/>
      <c r="BE309" s="432">
        <v>0</v>
      </c>
      <c r="BF309" s="432">
        <v>0</v>
      </c>
      <c r="BG309" s="432">
        <v>0</v>
      </c>
      <c r="BH309" s="432">
        <v>0</v>
      </c>
      <c r="BI309" s="432">
        <v>0</v>
      </c>
      <c r="BJ309" s="432">
        <v>0</v>
      </c>
      <c r="BK309" s="432">
        <v>0</v>
      </c>
      <c r="BL309" s="432">
        <v>0</v>
      </c>
      <c r="BM309" s="432">
        <v>0</v>
      </c>
      <c r="BN309" s="432">
        <v>0</v>
      </c>
      <c r="BO309" s="432">
        <v>0</v>
      </c>
      <c r="BP309" s="432">
        <v>0</v>
      </c>
      <c r="BQ309" s="432">
        <v>0</v>
      </c>
      <c r="BR309" s="12"/>
      <c r="BS309" s="432">
        <v>0</v>
      </c>
      <c r="BT309" s="432">
        <v>0</v>
      </c>
      <c r="BU309" s="432">
        <v>0</v>
      </c>
      <c r="BV309" s="432">
        <v>0</v>
      </c>
      <c r="BW309" s="432">
        <v>0</v>
      </c>
      <c r="BX309" s="432">
        <v>0</v>
      </c>
      <c r="BY309" s="432">
        <v>0</v>
      </c>
      <c r="BZ309" s="432">
        <v>0</v>
      </c>
      <c r="CA309" s="432">
        <v>0</v>
      </c>
      <c r="CB309" s="432">
        <v>0</v>
      </c>
      <c r="CC309" s="432">
        <v>0</v>
      </c>
      <c r="CD309" s="432">
        <v>0</v>
      </c>
      <c r="CE309" s="432">
        <v>0</v>
      </c>
      <c r="CF309" s="12"/>
      <c r="CG309" s="432">
        <v>0</v>
      </c>
      <c r="CH309" s="432">
        <v>0</v>
      </c>
      <c r="CI309" s="432">
        <v>0</v>
      </c>
      <c r="CJ309" s="432">
        <v>0</v>
      </c>
      <c r="CK309" s="432">
        <v>0</v>
      </c>
      <c r="CL309" s="432">
        <v>0</v>
      </c>
      <c r="CM309" s="432">
        <v>0</v>
      </c>
      <c r="CN309" s="432">
        <v>0</v>
      </c>
      <c r="CO309" s="432">
        <v>0</v>
      </c>
      <c r="CP309" s="432">
        <v>0</v>
      </c>
      <c r="CQ309" s="432">
        <v>0</v>
      </c>
      <c r="CR309" s="432">
        <v>0</v>
      </c>
      <c r="CS309" s="432">
        <v>0</v>
      </c>
      <c r="CT309" s="12"/>
      <c r="CU309" s="432">
        <v>0</v>
      </c>
      <c r="CV309" s="432">
        <v>0</v>
      </c>
      <c r="CW309" s="432">
        <v>0</v>
      </c>
      <c r="CX309" s="432">
        <v>0</v>
      </c>
      <c r="CY309" s="432">
        <v>0</v>
      </c>
      <c r="CZ309" s="432">
        <v>0</v>
      </c>
      <c r="DA309" s="432">
        <v>0</v>
      </c>
      <c r="DB309" s="432">
        <v>0</v>
      </c>
      <c r="DC309" s="432">
        <v>0</v>
      </c>
      <c r="DD309" s="432">
        <v>0</v>
      </c>
      <c r="DE309" s="432">
        <v>0</v>
      </c>
      <c r="DF309" s="432">
        <v>0</v>
      </c>
      <c r="DG309" s="432">
        <v>0</v>
      </c>
      <c r="DH309" s="12"/>
    </row>
    <row r="310" spans="1:112" ht="12" hidden="1" customHeight="1" outlineLevel="1">
      <c r="A310" s="434"/>
      <c r="T310" s="437" t="s">
        <v>836</v>
      </c>
      <c r="X310" s="417" t="str">
        <f t="shared" si="142"/>
        <v>431 - NV</v>
      </c>
      <c r="AA310" s="260">
        <f t="shared" si="143"/>
        <v>431</v>
      </c>
      <c r="AB310" s="436" t="s">
        <v>299</v>
      </c>
      <c r="AC310" s="432">
        <v>0</v>
      </c>
      <c r="AD310" s="432">
        <v>0</v>
      </c>
      <c r="AE310" s="432">
        <v>0</v>
      </c>
      <c r="AF310" s="432">
        <v>0</v>
      </c>
      <c r="AG310" s="432">
        <v>0</v>
      </c>
      <c r="AH310" s="432">
        <v>0</v>
      </c>
      <c r="AI310" s="432">
        <v>0</v>
      </c>
      <c r="AJ310" s="432">
        <v>0</v>
      </c>
      <c r="AK310" s="432">
        <v>0</v>
      </c>
      <c r="AL310" s="432">
        <v>0</v>
      </c>
      <c r="AM310" s="432">
        <v>0</v>
      </c>
      <c r="AN310" s="432">
        <v>0</v>
      </c>
      <c r="AO310" s="432">
        <v>0</v>
      </c>
      <c r="AP310" s="12"/>
      <c r="AQ310" s="432">
        <v>0</v>
      </c>
      <c r="AR310" s="432">
        <v>0</v>
      </c>
      <c r="AS310" s="432">
        <v>0</v>
      </c>
      <c r="AT310" s="432">
        <v>0</v>
      </c>
      <c r="AU310" s="432">
        <v>0</v>
      </c>
      <c r="AV310" s="432">
        <v>0</v>
      </c>
      <c r="AW310" s="432">
        <v>0</v>
      </c>
      <c r="AX310" s="432">
        <v>0</v>
      </c>
      <c r="AY310" s="432">
        <v>0</v>
      </c>
      <c r="AZ310" s="432">
        <v>0</v>
      </c>
      <c r="BA310" s="432">
        <v>0</v>
      </c>
      <c r="BB310" s="432">
        <v>0</v>
      </c>
      <c r="BC310" s="432">
        <v>0</v>
      </c>
      <c r="BD310" s="12"/>
      <c r="BE310" s="432">
        <v>0</v>
      </c>
      <c r="BF310" s="432">
        <v>0</v>
      </c>
      <c r="BG310" s="432">
        <v>0</v>
      </c>
      <c r="BH310" s="432">
        <v>0</v>
      </c>
      <c r="BI310" s="432">
        <v>0</v>
      </c>
      <c r="BJ310" s="432">
        <v>0</v>
      </c>
      <c r="BK310" s="432">
        <v>0</v>
      </c>
      <c r="BL310" s="432">
        <v>0</v>
      </c>
      <c r="BM310" s="432">
        <v>0</v>
      </c>
      <c r="BN310" s="432">
        <v>0</v>
      </c>
      <c r="BO310" s="432">
        <v>0</v>
      </c>
      <c r="BP310" s="432">
        <v>0</v>
      </c>
      <c r="BQ310" s="432">
        <v>0</v>
      </c>
      <c r="BR310" s="12"/>
      <c r="BS310" s="432">
        <v>0</v>
      </c>
      <c r="BT310" s="432">
        <v>0</v>
      </c>
      <c r="BU310" s="432">
        <v>0</v>
      </c>
      <c r="BV310" s="432">
        <v>0</v>
      </c>
      <c r="BW310" s="432">
        <v>0</v>
      </c>
      <c r="BX310" s="432">
        <v>0</v>
      </c>
      <c r="BY310" s="432">
        <v>0</v>
      </c>
      <c r="BZ310" s="432">
        <v>0</v>
      </c>
      <c r="CA310" s="432">
        <v>0</v>
      </c>
      <c r="CB310" s="432">
        <v>0</v>
      </c>
      <c r="CC310" s="432">
        <v>0</v>
      </c>
      <c r="CD310" s="432">
        <v>0</v>
      </c>
      <c r="CE310" s="432">
        <v>0</v>
      </c>
      <c r="CF310" s="12"/>
      <c r="CG310" s="432">
        <v>0</v>
      </c>
      <c r="CH310" s="432">
        <v>0</v>
      </c>
      <c r="CI310" s="432">
        <v>0</v>
      </c>
      <c r="CJ310" s="432">
        <v>0</v>
      </c>
      <c r="CK310" s="432">
        <v>0</v>
      </c>
      <c r="CL310" s="432">
        <v>0</v>
      </c>
      <c r="CM310" s="432">
        <v>0</v>
      </c>
      <c r="CN310" s="432">
        <v>0</v>
      </c>
      <c r="CO310" s="432">
        <v>0</v>
      </c>
      <c r="CP310" s="432">
        <v>0</v>
      </c>
      <c r="CQ310" s="432">
        <v>0</v>
      </c>
      <c r="CR310" s="432">
        <v>0</v>
      </c>
      <c r="CS310" s="432">
        <v>0</v>
      </c>
      <c r="CT310" s="12"/>
      <c r="CU310" s="432">
        <v>0</v>
      </c>
      <c r="CV310" s="432">
        <v>0</v>
      </c>
      <c r="CW310" s="432">
        <v>0</v>
      </c>
      <c r="CX310" s="432">
        <v>0</v>
      </c>
      <c r="CY310" s="432">
        <v>0</v>
      </c>
      <c r="CZ310" s="432">
        <v>0</v>
      </c>
      <c r="DA310" s="432">
        <v>0</v>
      </c>
      <c r="DB310" s="432">
        <v>0</v>
      </c>
      <c r="DC310" s="432">
        <v>0</v>
      </c>
      <c r="DD310" s="432">
        <v>0</v>
      </c>
      <c r="DE310" s="432">
        <v>0</v>
      </c>
      <c r="DF310" s="432">
        <v>0</v>
      </c>
      <c r="DG310" s="432">
        <v>0</v>
      </c>
      <c r="DH310" s="12"/>
    </row>
    <row r="311" spans="1:112" ht="12" hidden="1" customHeight="1" outlineLevel="1">
      <c r="A311" s="434"/>
      <c r="T311" s="437" t="s">
        <v>837</v>
      </c>
      <c r="X311" s="417" t="str">
        <f t="shared" si="142"/>
        <v>432 - NV</v>
      </c>
      <c r="AA311" s="260">
        <f t="shared" si="143"/>
        <v>432</v>
      </c>
      <c r="AB311" s="436" t="s">
        <v>300</v>
      </c>
      <c r="AC311" s="432">
        <v>0</v>
      </c>
      <c r="AD311" s="432">
        <v>0</v>
      </c>
      <c r="AE311" s="432">
        <v>0</v>
      </c>
      <c r="AF311" s="432">
        <v>0</v>
      </c>
      <c r="AG311" s="432">
        <v>0</v>
      </c>
      <c r="AH311" s="432">
        <v>0</v>
      </c>
      <c r="AI311" s="432">
        <v>0</v>
      </c>
      <c r="AJ311" s="432">
        <v>0</v>
      </c>
      <c r="AK311" s="432">
        <v>0</v>
      </c>
      <c r="AL311" s="432">
        <v>0</v>
      </c>
      <c r="AM311" s="432">
        <v>0</v>
      </c>
      <c r="AN311" s="432">
        <v>0</v>
      </c>
      <c r="AO311" s="432">
        <v>0</v>
      </c>
      <c r="AP311" s="12"/>
      <c r="AQ311" s="432">
        <v>0</v>
      </c>
      <c r="AR311" s="432">
        <v>0</v>
      </c>
      <c r="AS311" s="432">
        <v>0</v>
      </c>
      <c r="AT311" s="432">
        <v>0</v>
      </c>
      <c r="AU311" s="432">
        <v>0</v>
      </c>
      <c r="AV311" s="432">
        <v>0</v>
      </c>
      <c r="AW311" s="432">
        <v>0</v>
      </c>
      <c r="AX311" s="432">
        <v>0</v>
      </c>
      <c r="AY311" s="432">
        <v>0</v>
      </c>
      <c r="AZ311" s="432">
        <v>0</v>
      </c>
      <c r="BA311" s="432">
        <v>0</v>
      </c>
      <c r="BB311" s="432">
        <v>0</v>
      </c>
      <c r="BC311" s="432">
        <v>0</v>
      </c>
      <c r="BD311" s="12"/>
      <c r="BE311" s="432">
        <v>0</v>
      </c>
      <c r="BF311" s="432">
        <v>0</v>
      </c>
      <c r="BG311" s="432">
        <v>0</v>
      </c>
      <c r="BH311" s="432">
        <v>0</v>
      </c>
      <c r="BI311" s="432">
        <v>0</v>
      </c>
      <c r="BJ311" s="432">
        <v>0</v>
      </c>
      <c r="BK311" s="432">
        <v>0</v>
      </c>
      <c r="BL311" s="432">
        <v>0</v>
      </c>
      <c r="BM311" s="432">
        <v>0</v>
      </c>
      <c r="BN311" s="432">
        <v>0</v>
      </c>
      <c r="BO311" s="432">
        <v>0</v>
      </c>
      <c r="BP311" s="432">
        <v>0</v>
      </c>
      <c r="BQ311" s="432">
        <v>0</v>
      </c>
      <c r="BR311" s="12"/>
      <c r="BS311" s="432">
        <v>0</v>
      </c>
      <c r="BT311" s="432">
        <v>0</v>
      </c>
      <c r="BU311" s="432">
        <v>0</v>
      </c>
      <c r="BV311" s="432">
        <v>0</v>
      </c>
      <c r="BW311" s="432">
        <v>0</v>
      </c>
      <c r="BX311" s="432">
        <v>0</v>
      </c>
      <c r="BY311" s="432">
        <v>0</v>
      </c>
      <c r="BZ311" s="432">
        <v>0</v>
      </c>
      <c r="CA311" s="432">
        <v>0</v>
      </c>
      <c r="CB311" s="432">
        <v>0</v>
      </c>
      <c r="CC311" s="432">
        <v>0</v>
      </c>
      <c r="CD311" s="432">
        <v>0</v>
      </c>
      <c r="CE311" s="432">
        <v>0</v>
      </c>
      <c r="CF311" s="12"/>
      <c r="CG311" s="432">
        <v>0</v>
      </c>
      <c r="CH311" s="432">
        <v>0</v>
      </c>
      <c r="CI311" s="432">
        <v>0</v>
      </c>
      <c r="CJ311" s="432">
        <v>0</v>
      </c>
      <c r="CK311" s="432">
        <v>0</v>
      </c>
      <c r="CL311" s="432">
        <v>0</v>
      </c>
      <c r="CM311" s="432">
        <v>0</v>
      </c>
      <c r="CN311" s="432">
        <v>0</v>
      </c>
      <c r="CO311" s="432">
        <v>0</v>
      </c>
      <c r="CP311" s="432">
        <v>0</v>
      </c>
      <c r="CQ311" s="432">
        <v>0</v>
      </c>
      <c r="CR311" s="432">
        <v>0</v>
      </c>
      <c r="CS311" s="432">
        <v>0</v>
      </c>
      <c r="CT311" s="12"/>
      <c r="CU311" s="432">
        <v>0</v>
      </c>
      <c r="CV311" s="432">
        <v>0</v>
      </c>
      <c r="CW311" s="432">
        <v>0</v>
      </c>
      <c r="CX311" s="432">
        <v>0</v>
      </c>
      <c r="CY311" s="432">
        <v>0</v>
      </c>
      <c r="CZ311" s="432">
        <v>0</v>
      </c>
      <c r="DA311" s="432">
        <v>0</v>
      </c>
      <c r="DB311" s="432">
        <v>0</v>
      </c>
      <c r="DC311" s="432">
        <v>0</v>
      </c>
      <c r="DD311" s="432">
        <v>0</v>
      </c>
      <c r="DE311" s="432">
        <v>0</v>
      </c>
      <c r="DF311" s="432">
        <v>0</v>
      </c>
      <c r="DG311" s="432">
        <v>0</v>
      </c>
      <c r="DH311" s="12"/>
    </row>
    <row r="312" spans="1:112" ht="12" hidden="1" customHeight="1" outlineLevel="1">
      <c r="A312" s="434"/>
      <c r="T312" s="437" t="s">
        <v>838</v>
      </c>
      <c r="X312" s="417" t="str">
        <f t="shared" si="142"/>
        <v>440 - NV</v>
      </c>
      <c r="AA312" s="260">
        <f t="shared" si="143"/>
        <v>440</v>
      </c>
      <c r="AB312" s="436" t="s">
        <v>301</v>
      </c>
      <c r="AC312" s="432">
        <v>0</v>
      </c>
      <c r="AD312" s="432">
        <v>0</v>
      </c>
      <c r="AE312" s="432">
        <v>0</v>
      </c>
      <c r="AF312" s="432">
        <v>0</v>
      </c>
      <c r="AG312" s="432">
        <v>0</v>
      </c>
      <c r="AH312" s="432">
        <v>0</v>
      </c>
      <c r="AI312" s="432">
        <v>0</v>
      </c>
      <c r="AJ312" s="432">
        <v>0</v>
      </c>
      <c r="AK312" s="432">
        <v>0</v>
      </c>
      <c r="AL312" s="432">
        <v>0</v>
      </c>
      <c r="AM312" s="432">
        <v>0</v>
      </c>
      <c r="AN312" s="432">
        <v>0</v>
      </c>
      <c r="AO312" s="432">
        <v>0</v>
      </c>
      <c r="AP312" s="12"/>
      <c r="AQ312" s="432">
        <v>0</v>
      </c>
      <c r="AR312" s="432">
        <v>0</v>
      </c>
      <c r="AS312" s="432">
        <v>0</v>
      </c>
      <c r="AT312" s="432">
        <v>0</v>
      </c>
      <c r="AU312" s="432">
        <v>0</v>
      </c>
      <c r="AV312" s="432">
        <v>0</v>
      </c>
      <c r="AW312" s="432">
        <v>0</v>
      </c>
      <c r="AX312" s="432">
        <v>0</v>
      </c>
      <c r="AY312" s="432">
        <v>0</v>
      </c>
      <c r="AZ312" s="432">
        <v>0</v>
      </c>
      <c r="BA312" s="432">
        <v>0</v>
      </c>
      <c r="BB312" s="432">
        <v>0</v>
      </c>
      <c r="BC312" s="432">
        <v>0</v>
      </c>
      <c r="BD312" s="12"/>
      <c r="BE312" s="432">
        <v>0</v>
      </c>
      <c r="BF312" s="432">
        <v>0</v>
      </c>
      <c r="BG312" s="432">
        <v>0</v>
      </c>
      <c r="BH312" s="432">
        <v>0</v>
      </c>
      <c r="BI312" s="432">
        <v>0</v>
      </c>
      <c r="BJ312" s="432">
        <v>0</v>
      </c>
      <c r="BK312" s="432">
        <v>0</v>
      </c>
      <c r="BL312" s="432">
        <v>0</v>
      </c>
      <c r="BM312" s="432">
        <v>0</v>
      </c>
      <c r="BN312" s="432">
        <v>0</v>
      </c>
      <c r="BO312" s="432">
        <v>0</v>
      </c>
      <c r="BP312" s="432">
        <v>0</v>
      </c>
      <c r="BQ312" s="432">
        <v>0</v>
      </c>
      <c r="BR312" s="12"/>
      <c r="BS312" s="432">
        <v>0</v>
      </c>
      <c r="BT312" s="432">
        <v>0</v>
      </c>
      <c r="BU312" s="432">
        <v>0</v>
      </c>
      <c r="BV312" s="432">
        <v>0</v>
      </c>
      <c r="BW312" s="432">
        <v>0</v>
      </c>
      <c r="BX312" s="432">
        <v>0</v>
      </c>
      <c r="BY312" s="432">
        <v>0</v>
      </c>
      <c r="BZ312" s="432">
        <v>0</v>
      </c>
      <c r="CA312" s="432">
        <v>0</v>
      </c>
      <c r="CB312" s="432">
        <v>0</v>
      </c>
      <c r="CC312" s="432">
        <v>0</v>
      </c>
      <c r="CD312" s="432">
        <v>0</v>
      </c>
      <c r="CE312" s="432">
        <v>0</v>
      </c>
      <c r="CF312" s="12"/>
      <c r="CG312" s="432">
        <v>0</v>
      </c>
      <c r="CH312" s="432">
        <v>0</v>
      </c>
      <c r="CI312" s="432">
        <v>0</v>
      </c>
      <c r="CJ312" s="432">
        <v>0</v>
      </c>
      <c r="CK312" s="432">
        <v>0</v>
      </c>
      <c r="CL312" s="432">
        <v>0</v>
      </c>
      <c r="CM312" s="432">
        <v>0</v>
      </c>
      <c r="CN312" s="432">
        <v>0</v>
      </c>
      <c r="CO312" s="432">
        <v>0</v>
      </c>
      <c r="CP312" s="432">
        <v>0</v>
      </c>
      <c r="CQ312" s="432">
        <v>0</v>
      </c>
      <c r="CR312" s="432">
        <v>0</v>
      </c>
      <c r="CS312" s="432">
        <v>0</v>
      </c>
      <c r="CT312" s="12"/>
      <c r="CU312" s="432">
        <v>0</v>
      </c>
      <c r="CV312" s="432">
        <v>0</v>
      </c>
      <c r="CW312" s="432">
        <v>0</v>
      </c>
      <c r="CX312" s="432">
        <v>0</v>
      </c>
      <c r="CY312" s="432">
        <v>0</v>
      </c>
      <c r="CZ312" s="432">
        <v>0</v>
      </c>
      <c r="DA312" s="432">
        <v>0</v>
      </c>
      <c r="DB312" s="432">
        <v>0</v>
      </c>
      <c r="DC312" s="432">
        <v>0</v>
      </c>
      <c r="DD312" s="432">
        <v>0</v>
      </c>
      <c r="DE312" s="432">
        <v>0</v>
      </c>
      <c r="DF312" s="432">
        <v>0</v>
      </c>
      <c r="DG312" s="432">
        <v>0</v>
      </c>
      <c r="DH312" s="12"/>
    </row>
    <row r="313" spans="1:112" ht="12" hidden="1" customHeight="1" outlineLevel="1">
      <c r="A313" s="434"/>
      <c r="T313" s="437" t="s">
        <v>839</v>
      </c>
      <c r="X313" s="417" t="str">
        <f t="shared" si="142"/>
        <v>441 - NV</v>
      </c>
      <c r="AA313" s="260">
        <f t="shared" si="143"/>
        <v>441</v>
      </c>
      <c r="AB313" s="436" t="s">
        <v>302</v>
      </c>
      <c r="AC313" s="432">
        <v>0</v>
      </c>
      <c r="AD313" s="432">
        <v>0</v>
      </c>
      <c r="AE313" s="432">
        <v>0</v>
      </c>
      <c r="AF313" s="432">
        <v>0</v>
      </c>
      <c r="AG313" s="432">
        <v>0</v>
      </c>
      <c r="AH313" s="432">
        <v>0</v>
      </c>
      <c r="AI313" s="432">
        <v>0</v>
      </c>
      <c r="AJ313" s="432">
        <v>0</v>
      </c>
      <c r="AK313" s="432">
        <v>0</v>
      </c>
      <c r="AL313" s="432">
        <v>0</v>
      </c>
      <c r="AM313" s="432">
        <v>0</v>
      </c>
      <c r="AN313" s="432">
        <v>0</v>
      </c>
      <c r="AO313" s="432">
        <v>14000</v>
      </c>
      <c r="AP313" s="12"/>
      <c r="AQ313" s="432">
        <v>28000</v>
      </c>
      <c r="AR313" s="432">
        <v>14000</v>
      </c>
      <c r="AS313" s="432">
        <v>14000</v>
      </c>
      <c r="AT313" s="432">
        <v>14000</v>
      </c>
      <c r="AU313" s="432">
        <v>14000</v>
      </c>
      <c r="AV313" s="432">
        <v>14000</v>
      </c>
      <c r="AW313" s="432">
        <v>14000</v>
      </c>
      <c r="AX313" s="432">
        <v>14000</v>
      </c>
      <c r="AY313" s="432">
        <v>14000</v>
      </c>
      <c r="AZ313" s="432">
        <v>14000</v>
      </c>
      <c r="BA313" s="432">
        <v>14000</v>
      </c>
      <c r="BB313" s="432">
        <v>0</v>
      </c>
      <c r="BC313" s="432">
        <v>168000</v>
      </c>
      <c r="BD313" s="12"/>
      <c r="BE313" s="432">
        <v>33600</v>
      </c>
      <c r="BF313" s="432">
        <v>16800</v>
      </c>
      <c r="BG313" s="432">
        <v>16800</v>
      </c>
      <c r="BH313" s="432">
        <v>16800</v>
      </c>
      <c r="BI313" s="432">
        <v>16800</v>
      </c>
      <c r="BJ313" s="432">
        <v>16800</v>
      </c>
      <c r="BK313" s="432">
        <v>16800</v>
      </c>
      <c r="BL313" s="432">
        <v>16800</v>
      </c>
      <c r="BM313" s="432">
        <v>16800</v>
      </c>
      <c r="BN313" s="432">
        <v>16800</v>
      </c>
      <c r="BO313" s="432">
        <v>16800</v>
      </c>
      <c r="BP313" s="432">
        <v>0</v>
      </c>
      <c r="BQ313" s="432">
        <v>201600</v>
      </c>
      <c r="BR313" s="12"/>
      <c r="BS313" s="432">
        <v>40320</v>
      </c>
      <c r="BT313" s="432">
        <v>20160</v>
      </c>
      <c r="BU313" s="432">
        <v>20160</v>
      </c>
      <c r="BV313" s="432">
        <v>20160</v>
      </c>
      <c r="BW313" s="432">
        <v>20160</v>
      </c>
      <c r="BX313" s="432">
        <v>20160</v>
      </c>
      <c r="BY313" s="432">
        <v>20160</v>
      </c>
      <c r="BZ313" s="432">
        <v>20160</v>
      </c>
      <c r="CA313" s="432">
        <v>20160</v>
      </c>
      <c r="CB313" s="432">
        <v>20160</v>
      </c>
      <c r="CC313" s="432">
        <v>20160</v>
      </c>
      <c r="CD313" s="432">
        <v>0</v>
      </c>
      <c r="CE313" s="432">
        <v>241920</v>
      </c>
      <c r="CF313" s="12"/>
      <c r="CG313" s="432">
        <v>48384</v>
      </c>
      <c r="CH313" s="432">
        <v>24192</v>
      </c>
      <c r="CI313" s="432">
        <v>24192</v>
      </c>
      <c r="CJ313" s="432">
        <v>24192</v>
      </c>
      <c r="CK313" s="432">
        <v>24192</v>
      </c>
      <c r="CL313" s="432">
        <v>24192</v>
      </c>
      <c r="CM313" s="432">
        <v>24192</v>
      </c>
      <c r="CN313" s="432">
        <v>24192</v>
      </c>
      <c r="CO313" s="432">
        <v>24192</v>
      </c>
      <c r="CP313" s="432">
        <v>24192</v>
      </c>
      <c r="CQ313" s="432">
        <v>24192</v>
      </c>
      <c r="CR313" s="432">
        <v>0</v>
      </c>
      <c r="CS313" s="432">
        <v>290304</v>
      </c>
      <c r="CT313" s="12"/>
      <c r="CU313" s="432">
        <v>58060.800000000003</v>
      </c>
      <c r="CV313" s="432">
        <v>29030.400000000001</v>
      </c>
      <c r="CW313" s="432">
        <v>29030.400000000001</v>
      </c>
      <c r="CX313" s="432">
        <v>29030.400000000001</v>
      </c>
      <c r="CY313" s="432">
        <v>29030.400000000001</v>
      </c>
      <c r="CZ313" s="432">
        <v>29030.400000000001</v>
      </c>
      <c r="DA313" s="432">
        <v>29030.400000000001</v>
      </c>
      <c r="DB313" s="432">
        <v>29030.400000000001</v>
      </c>
      <c r="DC313" s="432">
        <v>29030.400000000001</v>
      </c>
      <c r="DD313" s="432">
        <v>29030.400000000001</v>
      </c>
      <c r="DE313" s="432">
        <v>29030.400000000001</v>
      </c>
      <c r="DF313" s="432">
        <v>0</v>
      </c>
      <c r="DG313" s="432">
        <v>348364.79999999999</v>
      </c>
      <c r="DH313" s="12"/>
    </row>
    <row r="314" spans="1:112" ht="12" hidden="1" customHeight="1" outlineLevel="1">
      <c r="A314" s="434"/>
      <c r="T314" s="437" t="s">
        <v>840</v>
      </c>
      <c r="X314" s="417" t="str">
        <f t="shared" si="142"/>
        <v>442 - NV</v>
      </c>
      <c r="AA314" s="260">
        <f t="shared" si="143"/>
        <v>442</v>
      </c>
      <c r="AB314" s="436" t="s">
        <v>303</v>
      </c>
      <c r="AC314" s="432">
        <v>0</v>
      </c>
      <c r="AD314" s="432">
        <v>0</v>
      </c>
      <c r="AE314" s="432">
        <v>0</v>
      </c>
      <c r="AF314" s="432">
        <v>0</v>
      </c>
      <c r="AG314" s="432">
        <v>0</v>
      </c>
      <c r="AH314" s="432">
        <v>0</v>
      </c>
      <c r="AI314" s="432">
        <v>0</v>
      </c>
      <c r="AJ314" s="432">
        <v>0</v>
      </c>
      <c r="AK314" s="432">
        <v>0</v>
      </c>
      <c r="AL314" s="432">
        <v>0</v>
      </c>
      <c r="AM314" s="432">
        <v>0</v>
      </c>
      <c r="AN314" s="432">
        <v>0</v>
      </c>
      <c r="AO314" s="432">
        <v>0</v>
      </c>
      <c r="AP314" s="12"/>
      <c r="AQ314" s="432">
        <v>0</v>
      </c>
      <c r="AR314" s="432">
        <v>0</v>
      </c>
      <c r="AS314" s="432">
        <v>0</v>
      </c>
      <c r="AT314" s="432">
        <v>0</v>
      </c>
      <c r="AU314" s="432">
        <v>0</v>
      </c>
      <c r="AV314" s="432">
        <v>0</v>
      </c>
      <c r="AW314" s="432">
        <v>0</v>
      </c>
      <c r="AX314" s="432">
        <v>0</v>
      </c>
      <c r="AY314" s="432">
        <v>0</v>
      </c>
      <c r="AZ314" s="432">
        <v>0</v>
      </c>
      <c r="BA314" s="432">
        <v>0</v>
      </c>
      <c r="BB314" s="432">
        <v>0</v>
      </c>
      <c r="BC314" s="432">
        <v>0</v>
      </c>
      <c r="BD314" s="12"/>
      <c r="BE314" s="432">
        <v>0</v>
      </c>
      <c r="BF314" s="432">
        <v>0</v>
      </c>
      <c r="BG314" s="432">
        <v>0</v>
      </c>
      <c r="BH314" s="432">
        <v>0</v>
      </c>
      <c r="BI314" s="432">
        <v>0</v>
      </c>
      <c r="BJ314" s="432">
        <v>0</v>
      </c>
      <c r="BK314" s="432">
        <v>0</v>
      </c>
      <c r="BL314" s="432">
        <v>0</v>
      </c>
      <c r="BM314" s="432">
        <v>0</v>
      </c>
      <c r="BN314" s="432">
        <v>0</v>
      </c>
      <c r="BO314" s="432">
        <v>0</v>
      </c>
      <c r="BP314" s="432">
        <v>0</v>
      </c>
      <c r="BQ314" s="432">
        <v>0</v>
      </c>
      <c r="BR314" s="12"/>
      <c r="BS314" s="432">
        <v>0</v>
      </c>
      <c r="BT314" s="432">
        <v>0</v>
      </c>
      <c r="BU314" s="432">
        <v>0</v>
      </c>
      <c r="BV314" s="432">
        <v>0</v>
      </c>
      <c r="BW314" s="432">
        <v>0</v>
      </c>
      <c r="BX314" s="432">
        <v>0</v>
      </c>
      <c r="BY314" s="432">
        <v>0</v>
      </c>
      <c r="BZ314" s="432">
        <v>0</v>
      </c>
      <c r="CA314" s="432">
        <v>0</v>
      </c>
      <c r="CB314" s="432">
        <v>0</v>
      </c>
      <c r="CC314" s="432">
        <v>0</v>
      </c>
      <c r="CD314" s="432">
        <v>0</v>
      </c>
      <c r="CE314" s="432">
        <v>0</v>
      </c>
      <c r="CF314" s="12"/>
      <c r="CG314" s="432">
        <v>0</v>
      </c>
      <c r="CH314" s="432">
        <v>0</v>
      </c>
      <c r="CI314" s="432">
        <v>0</v>
      </c>
      <c r="CJ314" s="432">
        <v>0</v>
      </c>
      <c r="CK314" s="432">
        <v>0</v>
      </c>
      <c r="CL314" s="432">
        <v>0</v>
      </c>
      <c r="CM314" s="432">
        <v>0</v>
      </c>
      <c r="CN314" s="432">
        <v>0</v>
      </c>
      <c r="CO314" s="432">
        <v>0</v>
      </c>
      <c r="CP314" s="432">
        <v>0</v>
      </c>
      <c r="CQ314" s="432">
        <v>0</v>
      </c>
      <c r="CR314" s="432">
        <v>0</v>
      </c>
      <c r="CS314" s="432">
        <v>0</v>
      </c>
      <c r="CT314" s="12"/>
      <c r="CU314" s="432">
        <v>0</v>
      </c>
      <c r="CV314" s="432">
        <v>0</v>
      </c>
      <c r="CW314" s="432">
        <v>0</v>
      </c>
      <c r="CX314" s="432">
        <v>0</v>
      </c>
      <c r="CY314" s="432">
        <v>0</v>
      </c>
      <c r="CZ314" s="432">
        <v>0</v>
      </c>
      <c r="DA314" s="432">
        <v>0</v>
      </c>
      <c r="DB314" s="432">
        <v>0</v>
      </c>
      <c r="DC314" s="432">
        <v>0</v>
      </c>
      <c r="DD314" s="432">
        <v>0</v>
      </c>
      <c r="DE314" s="432">
        <v>0</v>
      </c>
      <c r="DF314" s="432">
        <v>0</v>
      </c>
      <c r="DG314" s="432">
        <v>0</v>
      </c>
      <c r="DH314" s="12"/>
    </row>
    <row r="315" spans="1:112" ht="12" hidden="1" customHeight="1" outlineLevel="1">
      <c r="A315" s="434"/>
      <c r="T315" s="437" t="s">
        <v>841</v>
      </c>
      <c r="X315" s="417" t="str">
        <f t="shared" si="142"/>
        <v>443 - NV</v>
      </c>
      <c r="AA315" s="260">
        <f t="shared" si="143"/>
        <v>443</v>
      </c>
      <c r="AB315" s="436" t="s">
        <v>304</v>
      </c>
      <c r="AC315" s="432">
        <v>0</v>
      </c>
      <c r="AD315" s="432">
        <v>0</v>
      </c>
      <c r="AE315" s="432">
        <v>0</v>
      </c>
      <c r="AF315" s="432">
        <v>0</v>
      </c>
      <c r="AG315" s="432">
        <v>0</v>
      </c>
      <c r="AH315" s="432">
        <v>0</v>
      </c>
      <c r="AI315" s="432">
        <v>0</v>
      </c>
      <c r="AJ315" s="432">
        <v>0</v>
      </c>
      <c r="AK315" s="432">
        <v>0</v>
      </c>
      <c r="AL315" s="432">
        <v>0</v>
      </c>
      <c r="AM315" s="432">
        <v>0</v>
      </c>
      <c r="AN315" s="432">
        <v>0</v>
      </c>
      <c r="AO315" s="432">
        <v>0</v>
      </c>
      <c r="AP315" s="12"/>
      <c r="AQ315" s="432">
        <v>0</v>
      </c>
      <c r="AR315" s="432">
        <v>0</v>
      </c>
      <c r="AS315" s="432">
        <v>0</v>
      </c>
      <c r="AT315" s="432">
        <v>0</v>
      </c>
      <c r="AU315" s="432">
        <v>0</v>
      </c>
      <c r="AV315" s="432">
        <v>0</v>
      </c>
      <c r="AW315" s="432">
        <v>0</v>
      </c>
      <c r="AX315" s="432">
        <v>0</v>
      </c>
      <c r="AY315" s="432">
        <v>0</v>
      </c>
      <c r="AZ315" s="432">
        <v>0</v>
      </c>
      <c r="BA315" s="432">
        <v>0</v>
      </c>
      <c r="BB315" s="432">
        <v>0</v>
      </c>
      <c r="BC315" s="432">
        <v>0</v>
      </c>
      <c r="BD315" s="12"/>
      <c r="BE315" s="432">
        <v>0</v>
      </c>
      <c r="BF315" s="432">
        <v>0</v>
      </c>
      <c r="BG315" s="432">
        <v>0</v>
      </c>
      <c r="BH315" s="432">
        <v>0</v>
      </c>
      <c r="BI315" s="432">
        <v>0</v>
      </c>
      <c r="BJ315" s="432">
        <v>0</v>
      </c>
      <c r="BK315" s="432">
        <v>0</v>
      </c>
      <c r="BL315" s="432">
        <v>0</v>
      </c>
      <c r="BM315" s="432">
        <v>0</v>
      </c>
      <c r="BN315" s="432">
        <v>0</v>
      </c>
      <c r="BO315" s="432">
        <v>0</v>
      </c>
      <c r="BP315" s="432">
        <v>0</v>
      </c>
      <c r="BQ315" s="432">
        <v>0</v>
      </c>
      <c r="BR315" s="12"/>
      <c r="BS315" s="432">
        <v>0</v>
      </c>
      <c r="BT315" s="432">
        <v>0</v>
      </c>
      <c r="BU315" s="432">
        <v>0</v>
      </c>
      <c r="BV315" s="432">
        <v>0</v>
      </c>
      <c r="BW315" s="432">
        <v>0</v>
      </c>
      <c r="BX315" s="432">
        <v>0</v>
      </c>
      <c r="BY315" s="432">
        <v>0</v>
      </c>
      <c r="BZ315" s="432">
        <v>0</v>
      </c>
      <c r="CA315" s="432">
        <v>0</v>
      </c>
      <c r="CB315" s="432">
        <v>0</v>
      </c>
      <c r="CC315" s="432">
        <v>0</v>
      </c>
      <c r="CD315" s="432">
        <v>0</v>
      </c>
      <c r="CE315" s="432">
        <v>0</v>
      </c>
      <c r="CF315" s="12"/>
      <c r="CG315" s="432">
        <v>0</v>
      </c>
      <c r="CH315" s="432">
        <v>0</v>
      </c>
      <c r="CI315" s="432">
        <v>0</v>
      </c>
      <c r="CJ315" s="432">
        <v>0</v>
      </c>
      <c r="CK315" s="432">
        <v>0</v>
      </c>
      <c r="CL315" s="432">
        <v>0</v>
      </c>
      <c r="CM315" s="432">
        <v>0</v>
      </c>
      <c r="CN315" s="432">
        <v>0</v>
      </c>
      <c r="CO315" s="432">
        <v>0</v>
      </c>
      <c r="CP315" s="432">
        <v>0</v>
      </c>
      <c r="CQ315" s="432">
        <v>0</v>
      </c>
      <c r="CR315" s="432">
        <v>0</v>
      </c>
      <c r="CS315" s="432">
        <v>0</v>
      </c>
      <c r="CT315" s="12"/>
      <c r="CU315" s="432">
        <v>0</v>
      </c>
      <c r="CV315" s="432">
        <v>0</v>
      </c>
      <c r="CW315" s="432">
        <v>0</v>
      </c>
      <c r="CX315" s="432">
        <v>0</v>
      </c>
      <c r="CY315" s="432">
        <v>0</v>
      </c>
      <c r="CZ315" s="432">
        <v>0</v>
      </c>
      <c r="DA315" s="432">
        <v>0</v>
      </c>
      <c r="DB315" s="432">
        <v>0</v>
      </c>
      <c r="DC315" s="432">
        <v>0</v>
      </c>
      <c r="DD315" s="432">
        <v>0</v>
      </c>
      <c r="DE315" s="432">
        <v>0</v>
      </c>
      <c r="DF315" s="432">
        <v>0</v>
      </c>
      <c r="DG315" s="432">
        <v>0</v>
      </c>
      <c r="DH315" s="12"/>
    </row>
    <row r="316" spans="1:112" ht="12" hidden="1" customHeight="1" outlineLevel="1">
      <c r="A316" s="434"/>
      <c r="T316" s="437" t="s">
        <v>842</v>
      </c>
      <c r="X316" s="417" t="str">
        <f t="shared" si="142"/>
        <v>444 - NV</v>
      </c>
      <c r="AA316" s="260">
        <f t="shared" si="143"/>
        <v>444</v>
      </c>
      <c r="AB316" s="436" t="s">
        <v>305</v>
      </c>
      <c r="AC316" s="432">
        <v>0</v>
      </c>
      <c r="AD316" s="432">
        <v>0</v>
      </c>
      <c r="AE316" s="432">
        <v>0</v>
      </c>
      <c r="AF316" s="432">
        <v>0</v>
      </c>
      <c r="AG316" s="432">
        <v>0</v>
      </c>
      <c r="AH316" s="432">
        <v>0</v>
      </c>
      <c r="AI316" s="432">
        <v>0</v>
      </c>
      <c r="AJ316" s="432">
        <v>0</v>
      </c>
      <c r="AK316" s="432">
        <v>0</v>
      </c>
      <c r="AL316" s="432">
        <v>0</v>
      </c>
      <c r="AM316" s="432">
        <v>0</v>
      </c>
      <c r="AN316" s="432">
        <v>0</v>
      </c>
      <c r="AO316" s="432">
        <v>0</v>
      </c>
      <c r="AP316" s="12"/>
      <c r="AQ316" s="432">
        <v>0</v>
      </c>
      <c r="AR316" s="432">
        <v>0</v>
      </c>
      <c r="AS316" s="432">
        <v>0</v>
      </c>
      <c r="AT316" s="432">
        <v>0</v>
      </c>
      <c r="AU316" s="432">
        <v>0</v>
      </c>
      <c r="AV316" s="432">
        <v>0</v>
      </c>
      <c r="AW316" s="432">
        <v>0</v>
      </c>
      <c r="AX316" s="432">
        <v>0</v>
      </c>
      <c r="AY316" s="432">
        <v>0</v>
      </c>
      <c r="AZ316" s="432">
        <v>0</v>
      </c>
      <c r="BA316" s="432">
        <v>0</v>
      </c>
      <c r="BB316" s="432">
        <v>0</v>
      </c>
      <c r="BC316" s="432">
        <v>0</v>
      </c>
      <c r="BD316" s="12"/>
      <c r="BE316" s="432">
        <v>0</v>
      </c>
      <c r="BF316" s="432">
        <v>0</v>
      </c>
      <c r="BG316" s="432">
        <v>0</v>
      </c>
      <c r="BH316" s="432">
        <v>0</v>
      </c>
      <c r="BI316" s="432">
        <v>0</v>
      </c>
      <c r="BJ316" s="432">
        <v>0</v>
      </c>
      <c r="BK316" s="432">
        <v>0</v>
      </c>
      <c r="BL316" s="432">
        <v>0</v>
      </c>
      <c r="BM316" s="432">
        <v>0</v>
      </c>
      <c r="BN316" s="432">
        <v>0</v>
      </c>
      <c r="BO316" s="432">
        <v>0</v>
      </c>
      <c r="BP316" s="432">
        <v>0</v>
      </c>
      <c r="BQ316" s="432">
        <v>0</v>
      </c>
      <c r="BR316" s="12"/>
      <c r="BS316" s="432">
        <v>0</v>
      </c>
      <c r="BT316" s="432">
        <v>0</v>
      </c>
      <c r="BU316" s="432">
        <v>0</v>
      </c>
      <c r="BV316" s="432">
        <v>0</v>
      </c>
      <c r="BW316" s="432">
        <v>0</v>
      </c>
      <c r="BX316" s="432">
        <v>0</v>
      </c>
      <c r="BY316" s="432">
        <v>0</v>
      </c>
      <c r="BZ316" s="432">
        <v>0</v>
      </c>
      <c r="CA316" s="432">
        <v>0</v>
      </c>
      <c r="CB316" s="432">
        <v>0</v>
      </c>
      <c r="CC316" s="432">
        <v>0</v>
      </c>
      <c r="CD316" s="432">
        <v>0</v>
      </c>
      <c r="CE316" s="432">
        <v>0</v>
      </c>
      <c r="CF316" s="12"/>
      <c r="CG316" s="432">
        <v>0</v>
      </c>
      <c r="CH316" s="432">
        <v>0</v>
      </c>
      <c r="CI316" s="432">
        <v>0</v>
      </c>
      <c r="CJ316" s="432">
        <v>0</v>
      </c>
      <c r="CK316" s="432">
        <v>0</v>
      </c>
      <c r="CL316" s="432">
        <v>0</v>
      </c>
      <c r="CM316" s="432">
        <v>0</v>
      </c>
      <c r="CN316" s="432">
        <v>0</v>
      </c>
      <c r="CO316" s="432">
        <v>0</v>
      </c>
      <c r="CP316" s="432">
        <v>0</v>
      </c>
      <c r="CQ316" s="432">
        <v>0</v>
      </c>
      <c r="CR316" s="432">
        <v>0</v>
      </c>
      <c r="CS316" s="432">
        <v>0</v>
      </c>
      <c r="CT316" s="12"/>
      <c r="CU316" s="432">
        <v>0</v>
      </c>
      <c r="CV316" s="432">
        <v>0</v>
      </c>
      <c r="CW316" s="432">
        <v>0</v>
      </c>
      <c r="CX316" s="432">
        <v>0</v>
      </c>
      <c r="CY316" s="432">
        <v>0</v>
      </c>
      <c r="CZ316" s="432">
        <v>0</v>
      </c>
      <c r="DA316" s="432">
        <v>0</v>
      </c>
      <c r="DB316" s="432">
        <v>0</v>
      </c>
      <c r="DC316" s="432">
        <v>0</v>
      </c>
      <c r="DD316" s="432">
        <v>0</v>
      </c>
      <c r="DE316" s="432">
        <v>0</v>
      </c>
      <c r="DF316" s="432">
        <v>0</v>
      </c>
      <c r="DG316" s="432">
        <v>0</v>
      </c>
      <c r="DH316" s="12"/>
    </row>
    <row r="317" spans="1:112" ht="12" hidden="1" customHeight="1" outlineLevel="1">
      <c r="A317" s="434"/>
      <c r="T317" s="437" t="s">
        <v>843</v>
      </c>
      <c r="X317" s="417" t="str">
        <f t="shared" si="142"/>
        <v>450 - NV</v>
      </c>
      <c r="AA317" s="260">
        <f t="shared" si="143"/>
        <v>450</v>
      </c>
      <c r="AB317" s="436" t="s">
        <v>306</v>
      </c>
      <c r="AC317" s="432">
        <v>0</v>
      </c>
      <c r="AD317" s="432">
        <v>0</v>
      </c>
      <c r="AE317" s="432">
        <v>0</v>
      </c>
      <c r="AF317" s="432">
        <v>0</v>
      </c>
      <c r="AG317" s="432">
        <v>0</v>
      </c>
      <c r="AH317" s="432">
        <v>0</v>
      </c>
      <c r="AI317" s="432">
        <v>0</v>
      </c>
      <c r="AJ317" s="432">
        <v>0</v>
      </c>
      <c r="AK317" s="432">
        <v>0</v>
      </c>
      <c r="AL317" s="432">
        <v>0</v>
      </c>
      <c r="AM317" s="432">
        <v>0</v>
      </c>
      <c r="AN317" s="432">
        <v>0</v>
      </c>
      <c r="AO317" s="432">
        <v>0</v>
      </c>
      <c r="AP317" s="12"/>
      <c r="AQ317" s="432">
        <v>0</v>
      </c>
      <c r="AR317" s="432">
        <v>0</v>
      </c>
      <c r="AS317" s="432">
        <v>0</v>
      </c>
      <c r="AT317" s="432">
        <v>0</v>
      </c>
      <c r="AU317" s="432">
        <v>0</v>
      </c>
      <c r="AV317" s="432">
        <v>0</v>
      </c>
      <c r="AW317" s="432">
        <v>0</v>
      </c>
      <c r="AX317" s="432">
        <v>0</v>
      </c>
      <c r="AY317" s="432">
        <v>0</v>
      </c>
      <c r="AZ317" s="432">
        <v>0</v>
      </c>
      <c r="BA317" s="432">
        <v>0</v>
      </c>
      <c r="BB317" s="432">
        <v>0</v>
      </c>
      <c r="BC317" s="432">
        <v>0</v>
      </c>
      <c r="BD317" s="12"/>
      <c r="BE317" s="432">
        <v>0</v>
      </c>
      <c r="BF317" s="432">
        <v>0</v>
      </c>
      <c r="BG317" s="432">
        <v>0</v>
      </c>
      <c r="BH317" s="432">
        <v>0</v>
      </c>
      <c r="BI317" s="432">
        <v>0</v>
      </c>
      <c r="BJ317" s="432">
        <v>0</v>
      </c>
      <c r="BK317" s="432">
        <v>0</v>
      </c>
      <c r="BL317" s="432">
        <v>0</v>
      </c>
      <c r="BM317" s="432">
        <v>0</v>
      </c>
      <c r="BN317" s="432">
        <v>0</v>
      </c>
      <c r="BO317" s="432">
        <v>0</v>
      </c>
      <c r="BP317" s="432">
        <v>0</v>
      </c>
      <c r="BQ317" s="432">
        <v>0</v>
      </c>
      <c r="BR317" s="12"/>
      <c r="BS317" s="432">
        <v>0</v>
      </c>
      <c r="BT317" s="432">
        <v>0</v>
      </c>
      <c r="BU317" s="432">
        <v>0</v>
      </c>
      <c r="BV317" s="432">
        <v>0</v>
      </c>
      <c r="BW317" s="432">
        <v>0</v>
      </c>
      <c r="BX317" s="432">
        <v>0</v>
      </c>
      <c r="BY317" s="432">
        <v>0</v>
      </c>
      <c r="BZ317" s="432">
        <v>0</v>
      </c>
      <c r="CA317" s="432">
        <v>0</v>
      </c>
      <c r="CB317" s="432">
        <v>0</v>
      </c>
      <c r="CC317" s="432">
        <v>0</v>
      </c>
      <c r="CD317" s="432">
        <v>0</v>
      </c>
      <c r="CE317" s="432">
        <v>0</v>
      </c>
      <c r="CF317" s="12"/>
      <c r="CG317" s="432">
        <v>0</v>
      </c>
      <c r="CH317" s="432">
        <v>0</v>
      </c>
      <c r="CI317" s="432">
        <v>0</v>
      </c>
      <c r="CJ317" s="432">
        <v>0</v>
      </c>
      <c r="CK317" s="432">
        <v>0</v>
      </c>
      <c r="CL317" s="432">
        <v>0</v>
      </c>
      <c r="CM317" s="432">
        <v>0</v>
      </c>
      <c r="CN317" s="432">
        <v>0</v>
      </c>
      <c r="CO317" s="432">
        <v>0</v>
      </c>
      <c r="CP317" s="432">
        <v>0</v>
      </c>
      <c r="CQ317" s="432">
        <v>0</v>
      </c>
      <c r="CR317" s="432">
        <v>0</v>
      </c>
      <c r="CS317" s="432">
        <v>0</v>
      </c>
      <c r="CT317" s="12"/>
      <c r="CU317" s="432">
        <v>0</v>
      </c>
      <c r="CV317" s="432">
        <v>0</v>
      </c>
      <c r="CW317" s="432">
        <v>0</v>
      </c>
      <c r="CX317" s="432">
        <v>0</v>
      </c>
      <c r="CY317" s="432">
        <v>0</v>
      </c>
      <c r="CZ317" s="432">
        <v>0</v>
      </c>
      <c r="DA317" s="432">
        <v>0</v>
      </c>
      <c r="DB317" s="432">
        <v>0</v>
      </c>
      <c r="DC317" s="432">
        <v>0</v>
      </c>
      <c r="DD317" s="432">
        <v>0</v>
      </c>
      <c r="DE317" s="432">
        <v>0</v>
      </c>
      <c r="DF317" s="432">
        <v>0</v>
      </c>
      <c r="DG317" s="432">
        <v>0</v>
      </c>
      <c r="DH317" s="12"/>
    </row>
    <row r="318" spans="1:112" ht="12" hidden="1" customHeight="1" outlineLevel="1">
      <c r="A318" s="434"/>
      <c r="T318" s="437" t="s">
        <v>844</v>
      </c>
      <c r="X318" s="417" t="str">
        <f t="shared" si="142"/>
        <v>490 - NV</v>
      </c>
      <c r="AA318" s="260">
        <f t="shared" si="143"/>
        <v>490</v>
      </c>
      <c r="AB318" s="436" t="s">
        <v>307</v>
      </c>
      <c r="AC318" s="432">
        <v>0</v>
      </c>
      <c r="AD318" s="432">
        <v>0</v>
      </c>
      <c r="AE318" s="432">
        <v>0</v>
      </c>
      <c r="AF318" s="432">
        <v>0</v>
      </c>
      <c r="AG318" s="432">
        <v>0</v>
      </c>
      <c r="AH318" s="432">
        <v>0</v>
      </c>
      <c r="AI318" s="432">
        <v>0</v>
      </c>
      <c r="AJ318" s="432">
        <v>0</v>
      </c>
      <c r="AK318" s="432">
        <v>0</v>
      </c>
      <c r="AL318" s="432">
        <v>0</v>
      </c>
      <c r="AM318" s="432">
        <v>0</v>
      </c>
      <c r="AN318" s="432">
        <v>0</v>
      </c>
      <c r="AO318" s="432">
        <v>0</v>
      </c>
      <c r="AP318" s="12"/>
      <c r="AQ318" s="432">
        <v>0</v>
      </c>
      <c r="AR318" s="432">
        <v>0</v>
      </c>
      <c r="AS318" s="432">
        <v>0</v>
      </c>
      <c r="AT318" s="432">
        <v>0</v>
      </c>
      <c r="AU318" s="432">
        <v>0</v>
      </c>
      <c r="AV318" s="432">
        <v>0</v>
      </c>
      <c r="AW318" s="432">
        <v>0</v>
      </c>
      <c r="AX318" s="432">
        <v>0</v>
      </c>
      <c r="AY318" s="432">
        <v>0</v>
      </c>
      <c r="AZ318" s="432">
        <v>0</v>
      </c>
      <c r="BA318" s="432">
        <v>0</v>
      </c>
      <c r="BB318" s="432">
        <v>0</v>
      </c>
      <c r="BC318" s="432">
        <v>0</v>
      </c>
      <c r="BD318" s="12"/>
      <c r="BE318" s="432">
        <v>0</v>
      </c>
      <c r="BF318" s="432">
        <v>0</v>
      </c>
      <c r="BG318" s="432">
        <v>0</v>
      </c>
      <c r="BH318" s="432">
        <v>0</v>
      </c>
      <c r="BI318" s="432">
        <v>0</v>
      </c>
      <c r="BJ318" s="432">
        <v>0</v>
      </c>
      <c r="BK318" s="432">
        <v>0</v>
      </c>
      <c r="BL318" s="432">
        <v>0</v>
      </c>
      <c r="BM318" s="432">
        <v>0</v>
      </c>
      <c r="BN318" s="432">
        <v>0</v>
      </c>
      <c r="BO318" s="432">
        <v>0</v>
      </c>
      <c r="BP318" s="432">
        <v>0</v>
      </c>
      <c r="BQ318" s="432">
        <v>0</v>
      </c>
      <c r="BR318" s="12"/>
      <c r="BS318" s="432">
        <v>0</v>
      </c>
      <c r="BT318" s="432">
        <v>0</v>
      </c>
      <c r="BU318" s="432">
        <v>0</v>
      </c>
      <c r="BV318" s="432">
        <v>0</v>
      </c>
      <c r="BW318" s="432">
        <v>0</v>
      </c>
      <c r="BX318" s="432">
        <v>0</v>
      </c>
      <c r="BY318" s="432">
        <v>0</v>
      </c>
      <c r="BZ318" s="432">
        <v>0</v>
      </c>
      <c r="CA318" s="432">
        <v>0</v>
      </c>
      <c r="CB318" s="432">
        <v>0</v>
      </c>
      <c r="CC318" s="432">
        <v>0</v>
      </c>
      <c r="CD318" s="432">
        <v>0</v>
      </c>
      <c r="CE318" s="432">
        <v>0</v>
      </c>
      <c r="CF318" s="12"/>
      <c r="CG318" s="432">
        <v>0</v>
      </c>
      <c r="CH318" s="432">
        <v>0</v>
      </c>
      <c r="CI318" s="432">
        <v>0</v>
      </c>
      <c r="CJ318" s="432">
        <v>0</v>
      </c>
      <c r="CK318" s="432">
        <v>0</v>
      </c>
      <c r="CL318" s="432">
        <v>0</v>
      </c>
      <c r="CM318" s="432">
        <v>0</v>
      </c>
      <c r="CN318" s="432">
        <v>0</v>
      </c>
      <c r="CO318" s="432">
        <v>0</v>
      </c>
      <c r="CP318" s="432">
        <v>0</v>
      </c>
      <c r="CQ318" s="432">
        <v>0</v>
      </c>
      <c r="CR318" s="432">
        <v>0</v>
      </c>
      <c r="CS318" s="432">
        <v>0</v>
      </c>
      <c r="CT318" s="12"/>
      <c r="CU318" s="432">
        <v>0</v>
      </c>
      <c r="CV318" s="432">
        <v>0</v>
      </c>
      <c r="CW318" s="432">
        <v>0</v>
      </c>
      <c r="CX318" s="432">
        <v>0</v>
      </c>
      <c r="CY318" s="432">
        <v>0</v>
      </c>
      <c r="CZ318" s="432">
        <v>0</v>
      </c>
      <c r="DA318" s="432">
        <v>0</v>
      </c>
      <c r="DB318" s="432">
        <v>0</v>
      </c>
      <c r="DC318" s="432">
        <v>0</v>
      </c>
      <c r="DD318" s="432">
        <v>0</v>
      </c>
      <c r="DE318" s="432">
        <v>0</v>
      </c>
      <c r="DF318" s="432">
        <v>0</v>
      </c>
      <c r="DG318" s="432">
        <v>0</v>
      </c>
      <c r="DH318" s="12"/>
    </row>
    <row r="319" spans="1:112" ht="12" hidden="1" customHeight="1" outlineLevel="1">
      <c r="A319" s="434"/>
      <c r="AA319" s="260"/>
      <c r="AC319" s="432"/>
      <c r="AD319" s="432"/>
      <c r="AE319" s="432"/>
      <c r="AF319" s="432"/>
      <c r="AG319" s="432"/>
      <c r="AH319" s="432"/>
      <c r="AI319" s="432"/>
      <c r="AJ319" s="432"/>
      <c r="AK319" s="432"/>
      <c r="AL319" s="432"/>
      <c r="AM319" s="432"/>
      <c r="AN319" s="432"/>
      <c r="AO319" s="432"/>
      <c r="AP319" s="433"/>
      <c r="AQ319" s="432"/>
      <c r="AR319" s="432"/>
      <c r="AS319" s="432"/>
      <c r="AT319" s="432"/>
      <c r="AU319" s="432"/>
      <c r="AV319" s="432"/>
      <c r="AW319" s="432"/>
      <c r="AX319" s="432"/>
      <c r="AY319" s="432"/>
      <c r="AZ319" s="432"/>
      <c r="BA319" s="432"/>
      <c r="BB319" s="432"/>
      <c r="BC319" s="432"/>
      <c r="BD319" s="433"/>
      <c r="BE319" s="432"/>
      <c r="BF319" s="432"/>
      <c r="BG319" s="432"/>
      <c r="BH319" s="432"/>
      <c r="BI319" s="432"/>
      <c r="BJ319" s="432"/>
      <c r="BK319" s="432"/>
      <c r="BL319" s="432"/>
      <c r="BM319" s="432"/>
      <c r="BN319" s="432"/>
      <c r="BO319" s="432"/>
      <c r="BP319" s="432"/>
      <c r="BQ319" s="432"/>
      <c r="BR319" s="433"/>
      <c r="BS319" s="432"/>
      <c r="BT319" s="432"/>
      <c r="BU319" s="432"/>
      <c r="BV319" s="432"/>
      <c r="BW319" s="432"/>
      <c r="BX319" s="432"/>
      <c r="BY319" s="432"/>
      <c r="BZ319" s="432"/>
      <c r="CA319" s="432"/>
      <c r="CB319" s="432"/>
      <c r="CC319" s="432"/>
      <c r="CD319" s="432"/>
      <c r="CE319" s="432"/>
      <c r="CF319" s="433"/>
      <c r="CG319" s="432"/>
      <c r="CH319" s="432"/>
      <c r="CI319" s="432"/>
      <c r="CJ319" s="432"/>
      <c r="CK319" s="432"/>
      <c r="CL319" s="432"/>
      <c r="CM319" s="432"/>
      <c r="CN319" s="432"/>
      <c r="CO319" s="432"/>
      <c r="CP319" s="432"/>
      <c r="CQ319" s="432"/>
      <c r="CR319" s="432"/>
      <c r="CS319" s="432"/>
      <c r="CT319" s="433"/>
      <c r="CU319" s="432"/>
      <c r="CV319" s="432"/>
      <c r="CW319" s="432"/>
      <c r="CX319" s="432"/>
      <c r="CY319" s="432"/>
      <c r="CZ319" s="432"/>
      <c r="DA319" s="432"/>
      <c r="DB319" s="432"/>
      <c r="DC319" s="432"/>
      <c r="DD319" s="432"/>
      <c r="DE319" s="432"/>
      <c r="DF319" s="432"/>
      <c r="DG319" s="432"/>
      <c r="DH319" s="433"/>
    </row>
    <row r="320" spans="1:112" ht="12" customHeight="1" collapsed="1">
      <c r="A320" s="434"/>
      <c r="AA320" s="260"/>
      <c r="AB320" s="1" t="str">
        <f>AA301</f>
        <v>Property Services</v>
      </c>
      <c r="AC320" s="4">
        <f t="shared" ref="AC320:AO320" si="144">SUM(AC302:AC319)</f>
        <v>0</v>
      </c>
      <c r="AD320" s="4">
        <f t="shared" si="144"/>
        <v>0</v>
      </c>
      <c r="AE320" s="4">
        <f t="shared" si="144"/>
        <v>0</v>
      </c>
      <c r="AF320" s="4">
        <f t="shared" si="144"/>
        <v>0</v>
      </c>
      <c r="AG320" s="4">
        <f t="shared" si="144"/>
        <v>0</v>
      </c>
      <c r="AH320" s="4">
        <f t="shared" si="144"/>
        <v>0</v>
      </c>
      <c r="AI320" s="4">
        <f t="shared" si="144"/>
        <v>0</v>
      </c>
      <c r="AJ320" s="4">
        <f t="shared" si="144"/>
        <v>0</v>
      </c>
      <c r="AK320" s="4">
        <f t="shared" si="144"/>
        <v>0</v>
      </c>
      <c r="AL320" s="4">
        <f t="shared" si="144"/>
        <v>0</v>
      </c>
      <c r="AM320" s="4">
        <f t="shared" si="144"/>
        <v>0</v>
      </c>
      <c r="AN320" s="4">
        <f t="shared" si="144"/>
        <v>0</v>
      </c>
      <c r="AO320" s="4">
        <f t="shared" si="144"/>
        <v>14000</v>
      </c>
      <c r="AP320" s="433">
        <f>AO320-SUM(AC320:AN320)</f>
        <v>14000</v>
      </c>
      <c r="AQ320" s="4">
        <f t="shared" ref="AQ320:BC320" si="145">SUM(AQ302:AQ319)</f>
        <v>28000</v>
      </c>
      <c r="AR320" s="4">
        <f t="shared" si="145"/>
        <v>17700</v>
      </c>
      <c r="AS320" s="4">
        <f t="shared" si="145"/>
        <v>17700</v>
      </c>
      <c r="AT320" s="4">
        <f t="shared" si="145"/>
        <v>17700</v>
      </c>
      <c r="AU320" s="4">
        <f t="shared" si="145"/>
        <v>17700</v>
      </c>
      <c r="AV320" s="4">
        <f t="shared" si="145"/>
        <v>17700</v>
      </c>
      <c r="AW320" s="4">
        <f t="shared" si="145"/>
        <v>17700</v>
      </c>
      <c r="AX320" s="4">
        <f t="shared" si="145"/>
        <v>17700</v>
      </c>
      <c r="AY320" s="4">
        <f t="shared" si="145"/>
        <v>17700</v>
      </c>
      <c r="AZ320" s="4">
        <f t="shared" si="145"/>
        <v>17700</v>
      </c>
      <c r="BA320" s="4">
        <f t="shared" si="145"/>
        <v>17700</v>
      </c>
      <c r="BB320" s="4">
        <f t="shared" si="145"/>
        <v>3700</v>
      </c>
      <c r="BC320" s="4">
        <f t="shared" si="145"/>
        <v>212400</v>
      </c>
      <c r="BD320" s="433">
        <f>BC320-SUM(AQ320:BB320)</f>
        <v>3700</v>
      </c>
      <c r="BE320" s="4">
        <f t="shared" ref="BE320:BQ320" si="146">SUM(BE302:BE319)</f>
        <v>33600</v>
      </c>
      <c r="BF320" s="4">
        <f t="shared" si="146"/>
        <v>20935</v>
      </c>
      <c r="BG320" s="4">
        <f t="shared" si="146"/>
        <v>20935</v>
      </c>
      <c r="BH320" s="4">
        <f t="shared" si="146"/>
        <v>20935</v>
      </c>
      <c r="BI320" s="4">
        <f t="shared" si="146"/>
        <v>20935</v>
      </c>
      <c r="BJ320" s="4">
        <f t="shared" si="146"/>
        <v>20935</v>
      </c>
      <c r="BK320" s="4">
        <f t="shared" si="146"/>
        <v>20935</v>
      </c>
      <c r="BL320" s="4">
        <f t="shared" si="146"/>
        <v>20935</v>
      </c>
      <c r="BM320" s="4">
        <f t="shared" si="146"/>
        <v>20935</v>
      </c>
      <c r="BN320" s="4">
        <f t="shared" si="146"/>
        <v>20935</v>
      </c>
      <c r="BO320" s="4">
        <f t="shared" si="146"/>
        <v>20935</v>
      </c>
      <c r="BP320" s="4">
        <f t="shared" si="146"/>
        <v>4135</v>
      </c>
      <c r="BQ320" s="4">
        <f t="shared" si="146"/>
        <v>251220</v>
      </c>
      <c r="BR320" s="433">
        <f>BQ320-SUM(BE320:BP320)</f>
        <v>4135</v>
      </c>
      <c r="BS320" s="4">
        <f t="shared" ref="BS320:CE320" si="147">SUM(BS302:BS319)</f>
        <v>40320</v>
      </c>
      <c r="BT320" s="4">
        <f t="shared" si="147"/>
        <v>24789.25</v>
      </c>
      <c r="BU320" s="4">
        <f t="shared" si="147"/>
        <v>24789.25</v>
      </c>
      <c r="BV320" s="4">
        <f t="shared" si="147"/>
        <v>24789.25</v>
      </c>
      <c r="BW320" s="4">
        <f t="shared" si="147"/>
        <v>24789.25</v>
      </c>
      <c r="BX320" s="4">
        <f t="shared" si="147"/>
        <v>24789.25</v>
      </c>
      <c r="BY320" s="4">
        <f t="shared" si="147"/>
        <v>24789.25</v>
      </c>
      <c r="BZ320" s="4">
        <f t="shared" si="147"/>
        <v>24789.25</v>
      </c>
      <c r="CA320" s="4">
        <f t="shared" si="147"/>
        <v>24789.25</v>
      </c>
      <c r="CB320" s="4">
        <f t="shared" si="147"/>
        <v>24789.25</v>
      </c>
      <c r="CC320" s="4">
        <f t="shared" si="147"/>
        <v>24789.25</v>
      </c>
      <c r="CD320" s="4">
        <f t="shared" si="147"/>
        <v>4629.25</v>
      </c>
      <c r="CE320" s="4">
        <f t="shared" si="147"/>
        <v>297471</v>
      </c>
      <c r="CF320" s="433">
        <f>CE320-SUM(BS320:CD320)</f>
        <v>4629.25</v>
      </c>
      <c r="CG320" s="4">
        <f t="shared" ref="CG320:CS320" si="148">SUM(CG302:CG319)</f>
        <v>48384</v>
      </c>
      <c r="CH320" s="4">
        <f t="shared" si="148"/>
        <v>29383.337500000001</v>
      </c>
      <c r="CI320" s="4">
        <f t="shared" si="148"/>
        <v>29383.337500000001</v>
      </c>
      <c r="CJ320" s="4">
        <f t="shared" si="148"/>
        <v>29383.337500000001</v>
      </c>
      <c r="CK320" s="4">
        <f t="shared" si="148"/>
        <v>29383.337500000001</v>
      </c>
      <c r="CL320" s="4">
        <f t="shared" si="148"/>
        <v>29383.337500000001</v>
      </c>
      <c r="CM320" s="4">
        <f t="shared" si="148"/>
        <v>29383.337500000001</v>
      </c>
      <c r="CN320" s="4">
        <f t="shared" si="148"/>
        <v>29383.337500000001</v>
      </c>
      <c r="CO320" s="4">
        <f t="shared" si="148"/>
        <v>29383.337500000001</v>
      </c>
      <c r="CP320" s="4">
        <f t="shared" si="148"/>
        <v>29383.337500000001</v>
      </c>
      <c r="CQ320" s="4">
        <f t="shared" si="148"/>
        <v>29383.337500000001</v>
      </c>
      <c r="CR320" s="4">
        <f t="shared" si="148"/>
        <v>5191.3374999999996</v>
      </c>
      <c r="CS320" s="4">
        <f t="shared" si="148"/>
        <v>352600.05</v>
      </c>
      <c r="CT320" s="433">
        <f>CS320-SUM(CG320:CR320)</f>
        <v>5191.3374999999651</v>
      </c>
      <c r="CU320" s="4">
        <f t="shared" ref="CU320:DG320" si="149">SUM(CU302:CU319)</f>
        <v>58060.800000000003</v>
      </c>
      <c r="CV320" s="4">
        <f t="shared" si="149"/>
        <v>34861.523125</v>
      </c>
      <c r="CW320" s="4">
        <f t="shared" si="149"/>
        <v>34861.523125</v>
      </c>
      <c r="CX320" s="4">
        <f t="shared" si="149"/>
        <v>34861.523125</v>
      </c>
      <c r="CY320" s="4">
        <f t="shared" si="149"/>
        <v>34861.523125</v>
      </c>
      <c r="CZ320" s="4">
        <f t="shared" si="149"/>
        <v>34861.523125</v>
      </c>
      <c r="DA320" s="4">
        <f t="shared" si="149"/>
        <v>34861.523125</v>
      </c>
      <c r="DB320" s="4">
        <f t="shared" si="149"/>
        <v>34861.523125</v>
      </c>
      <c r="DC320" s="4">
        <f t="shared" si="149"/>
        <v>34861.523125</v>
      </c>
      <c r="DD320" s="4">
        <f t="shared" si="149"/>
        <v>34861.523125</v>
      </c>
      <c r="DE320" s="4">
        <f t="shared" si="149"/>
        <v>34861.523125</v>
      </c>
      <c r="DF320" s="4">
        <f t="shared" si="149"/>
        <v>5831.1231250000001</v>
      </c>
      <c r="DG320" s="4">
        <f t="shared" si="149"/>
        <v>418338.27749999997</v>
      </c>
      <c r="DH320" s="433">
        <f>DG320-SUM(CU320:DF320)</f>
        <v>5831.1231249999255</v>
      </c>
    </row>
    <row r="321" spans="1:112" ht="12" hidden="1" customHeight="1" outlineLevel="1">
      <c r="A321" s="2"/>
      <c r="AA321" s="431"/>
      <c r="AB321" s="440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12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12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12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12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12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12"/>
    </row>
    <row r="322" spans="1:112" ht="12" hidden="1" customHeight="1" outlineLevel="1">
      <c r="A322" s="2"/>
      <c r="AA322" s="431" t="str">
        <f>[1]MYP!H89</f>
        <v>Other Services</v>
      </c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12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12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12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12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12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12"/>
    </row>
    <row r="323" spans="1:112" ht="12" hidden="1" customHeight="1" outlineLevel="1">
      <c r="A323" s="434"/>
      <c r="T323" s="437" t="s">
        <v>845</v>
      </c>
      <c r="X323" s="417" t="str">
        <f>T323</f>
        <v>Expense Group 5 (Other Purchased Services) - (Bottom Level)</v>
      </c>
      <c r="AA323" s="260" t="str">
        <f>IFERROR(_xlfn.NUMBERVALUE(LEFT(T323,FIND("-",T323)-2)),"")</f>
        <v/>
      </c>
      <c r="AB323" s="436"/>
      <c r="AC323" s="432"/>
      <c r="AD323" s="432"/>
      <c r="AE323" s="432"/>
      <c r="AF323" s="432"/>
      <c r="AG323" s="432"/>
      <c r="AH323" s="432"/>
      <c r="AI323" s="432"/>
      <c r="AJ323" s="432"/>
      <c r="AK323" s="432"/>
      <c r="AL323" s="432"/>
      <c r="AM323" s="432"/>
      <c r="AN323" s="432"/>
      <c r="AO323" s="432"/>
      <c r="AP323" s="12"/>
      <c r="AQ323" s="432"/>
      <c r="AR323" s="432"/>
      <c r="AS323" s="432"/>
      <c r="AT323" s="432"/>
      <c r="AU323" s="432"/>
      <c r="AV323" s="432"/>
      <c r="AW323" s="432"/>
      <c r="AX323" s="432"/>
      <c r="AY323" s="432"/>
      <c r="AZ323" s="432"/>
      <c r="BA323" s="432"/>
      <c r="BB323" s="432"/>
      <c r="BC323" s="432"/>
      <c r="BD323" s="12"/>
      <c r="BE323" s="432"/>
      <c r="BF323" s="432"/>
      <c r="BG323" s="432"/>
      <c r="BH323" s="432"/>
      <c r="BI323" s="432"/>
      <c r="BJ323" s="432"/>
      <c r="BK323" s="432"/>
      <c r="BL323" s="432"/>
      <c r="BM323" s="432"/>
      <c r="BN323" s="432"/>
      <c r="BO323" s="432"/>
      <c r="BP323" s="432"/>
      <c r="BQ323" s="432"/>
      <c r="BR323" s="12"/>
      <c r="BS323" s="432"/>
      <c r="BT323" s="432"/>
      <c r="BU323" s="432"/>
      <c r="BV323" s="432"/>
      <c r="BW323" s="432"/>
      <c r="BX323" s="432"/>
      <c r="BY323" s="432"/>
      <c r="BZ323" s="432"/>
      <c r="CA323" s="432"/>
      <c r="CB323" s="432"/>
      <c r="CC323" s="432"/>
      <c r="CD323" s="432"/>
      <c r="CE323" s="432"/>
      <c r="CF323" s="12"/>
      <c r="CG323" s="432"/>
      <c r="CH323" s="432"/>
      <c r="CI323" s="432"/>
      <c r="CJ323" s="432"/>
      <c r="CK323" s="432"/>
      <c r="CL323" s="432"/>
      <c r="CM323" s="432"/>
      <c r="CN323" s="432"/>
      <c r="CO323" s="432"/>
      <c r="CP323" s="432"/>
      <c r="CQ323" s="432"/>
      <c r="CR323" s="432"/>
      <c r="CS323" s="432"/>
      <c r="CT323" s="12"/>
      <c r="CU323" s="432"/>
      <c r="CV323" s="432"/>
      <c r="CW323" s="432"/>
      <c r="CX323" s="432"/>
      <c r="CY323" s="432"/>
      <c r="CZ323" s="432"/>
      <c r="DA323" s="432"/>
      <c r="DB323" s="432"/>
      <c r="DC323" s="432"/>
      <c r="DD323" s="432"/>
      <c r="DE323" s="432"/>
      <c r="DF323" s="432"/>
      <c r="DG323" s="432"/>
      <c r="DH323" s="12"/>
    </row>
    <row r="324" spans="1:112" ht="12" hidden="1" customHeight="1" outlineLevel="1">
      <c r="A324" s="434"/>
      <c r="T324" s="437" t="s">
        <v>846</v>
      </c>
      <c r="X324" s="417" t="str">
        <f t="shared" ref="X324:X352" si="150">T324</f>
        <v>500 - NV</v>
      </c>
      <c r="AA324" s="260">
        <f t="shared" ref="AA324:AA352" si="151">IFERROR(_xlfn.NUMBERVALUE(LEFT(T324,FIND("-",T324)-2)),"")</f>
        <v>500</v>
      </c>
      <c r="AB324" s="436" t="s">
        <v>149</v>
      </c>
      <c r="AC324" s="432">
        <v>0</v>
      </c>
      <c r="AD324" s="432">
        <v>0</v>
      </c>
      <c r="AE324" s="432">
        <v>0</v>
      </c>
      <c r="AF324" s="432">
        <v>0</v>
      </c>
      <c r="AG324" s="432">
        <v>0</v>
      </c>
      <c r="AH324" s="432">
        <v>0</v>
      </c>
      <c r="AI324" s="432">
        <v>0</v>
      </c>
      <c r="AJ324" s="432">
        <v>0</v>
      </c>
      <c r="AK324" s="432">
        <v>0</v>
      </c>
      <c r="AL324" s="432">
        <v>0</v>
      </c>
      <c r="AM324" s="432">
        <v>0</v>
      </c>
      <c r="AN324" s="432">
        <v>0</v>
      </c>
      <c r="AO324" s="432">
        <v>0</v>
      </c>
      <c r="AP324" s="12"/>
      <c r="AQ324" s="432">
        <v>0</v>
      </c>
      <c r="AR324" s="432">
        <v>0</v>
      </c>
      <c r="AS324" s="432">
        <v>0</v>
      </c>
      <c r="AT324" s="432">
        <v>0</v>
      </c>
      <c r="AU324" s="432">
        <v>0</v>
      </c>
      <c r="AV324" s="432">
        <v>0</v>
      </c>
      <c r="AW324" s="432">
        <v>0</v>
      </c>
      <c r="AX324" s="432">
        <v>0</v>
      </c>
      <c r="AY324" s="432">
        <v>0</v>
      </c>
      <c r="AZ324" s="432">
        <v>0</v>
      </c>
      <c r="BA324" s="432">
        <v>0</v>
      </c>
      <c r="BB324" s="432">
        <v>0</v>
      </c>
      <c r="BC324" s="432">
        <v>0</v>
      </c>
      <c r="BD324" s="12"/>
      <c r="BE324" s="432">
        <v>0</v>
      </c>
      <c r="BF324" s="432">
        <v>0</v>
      </c>
      <c r="BG324" s="432">
        <v>0</v>
      </c>
      <c r="BH324" s="432">
        <v>0</v>
      </c>
      <c r="BI324" s="432">
        <v>0</v>
      </c>
      <c r="BJ324" s="432">
        <v>0</v>
      </c>
      <c r="BK324" s="432">
        <v>0</v>
      </c>
      <c r="BL324" s="432">
        <v>0</v>
      </c>
      <c r="BM324" s="432">
        <v>0</v>
      </c>
      <c r="BN324" s="432">
        <v>0</v>
      </c>
      <c r="BO324" s="432">
        <v>0</v>
      </c>
      <c r="BP324" s="432">
        <v>0</v>
      </c>
      <c r="BQ324" s="432">
        <v>0</v>
      </c>
      <c r="BR324" s="12"/>
      <c r="BS324" s="432">
        <v>0</v>
      </c>
      <c r="BT324" s="432">
        <v>0</v>
      </c>
      <c r="BU324" s="432">
        <v>0</v>
      </c>
      <c r="BV324" s="432">
        <v>0</v>
      </c>
      <c r="BW324" s="432">
        <v>0</v>
      </c>
      <c r="BX324" s="432">
        <v>0</v>
      </c>
      <c r="BY324" s="432">
        <v>0</v>
      </c>
      <c r="BZ324" s="432">
        <v>0</v>
      </c>
      <c r="CA324" s="432">
        <v>0</v>
      </c>
      <c r="CB324" s="432">
        <v>0</v>
      </c>
      <c r="CC324" s="432">
        <v>0</v>
      </c>
      <c r="CD324" s="432">
        <v>0</v>
      </c>
      <c r="CE324" s="432">
        <v>0</v>
      </c>
      <c r="CF324" s="12"/>
      <c r="CG324" s="432">
        <v>0</v>
      </c>
      <c r="CH324" s="432">
        <v>0</v>
      </c>
      <c r="CI324" s="432">
        <v>0</v>
      </c>
      <c r="CJ324" s="432">
        <v>0</v>
      </c>
      <c r="CK324" s="432">
        <v>0</v>
      </c>
      <c r="CL324" s="432">
        <v>0</v>
      </c>
      <c r="CM324" s="432">
        <v>0</v>
      </c>
      <c r="CN324" s="432">
        <v>0</v>
      </c>
      <c r="CO324" s="432">
        <v>0</v>
      </c>
      <c r="CP324" s="432">
        <v>0</v>
      </c>
      <c r="CQ324" s="432">
        <v>0</v>
      </c>
      <c r="CR324" s="432">
        <v>0</v>
      </c>
      <c r="CS324" s="432">
        <v>0</v>
      </c>
      <c r="CT324" s="12"/>
      <c r="CU324" s="432">
        <v>0</v>
      </c>
      <c r="CV324" s="432">
        <v>0</v>
      </c>
      <c r="CW324" s="432">
        <v>0</v>
      </c>
      <c r="CX324" s="432">
        <v>0</v>
      </c>
      <c r="CY324" s="432">
        <v>0</v>
      </c>
      <c r="CZ324" s="432">
        <v>0</v>
      </c>
      <c r="DA324" s="432">
        <v>0</v>
      </c>
      <c r="DB324" s="432">
        <v>0</v>
      </c>
      <c r="DC324" s="432">
        <v>0</v>
      </c>
      <c r="DD324" s="432">
        <v>0</v>
      </c>
      <c r="DE324" s="432">
        <v>0</v>
      </c>
      <c r="DF324" s="432">
        <v>0</v>
      </c>
      <c r="DG324" s="432">
        <v>0</v>
      </c>
      <c r="DH324" s="12"/>
    </row>
    <row r="325" spans="1:112" ht="12" hidden="1" customHeight="1" outlineLevel="1">
      <c r="A325" s="434"/>
      <c r="T325" s="437" t="s">
        <v>847</v>
      </c>
      <c r="X325" s="417" t="str">
        <f t="shared" si="150"/>
        <v>510 - NV</v>
      </c>
      <c r="AA325" s="260">
        <f t="shared" si="151"/>
        <v>510</v>
      </c>
      <c r="AB325" s="436" t="s">
        <v>308</v>
      </c>
      <c r="AC325" s="432">
        <v>0</v>
      </c>
      <c r="AD325" s="432">
        <v>0</v>
      </c>
      <c r="AE325" s="432">
        <v>0</v>
      </c>
      <c r="AF325" s="432">
        <v>0</v>
      </c>
      <c r="AG325" s="432">
        <v>0</v>
      </c>
      <c r="AH325" s="432">
        <v>0</v>
      </c>
      <c r="AI325" s="432">
        <v>0</v>
      </c>
      <c r="AJ325" s="432">
        <v>0</v>
      </c>
      <c r="AK325" s="432">
        <v>0</v>
      </c>
      <c r="AL325" s="432">
        <v>0</v>
      </c>
      <c r="AM325" s="432">
        <v>0</v>
      </c>
      <c r="AN325" s="432">
        <v>0</v>
      </c>
      <c r="AO325" s="432">
        <v>0</v>
      </c>
      <c r="AP325" s="12"/>
      <c r="AQ325" s="432">
        <v>0</v>
      </c>
      <c r="AR325" s="432">
        <v>0</v>
      </c>
      <c r="AS325" s="432">
        <v>0</v>
      </c>
      <c r="AT325" s="432">
        <v>0</v>
      </c>
      <c r="AU325" s="432">
        <v>0</v>
      </c>
      <c r="AV325" s="432">
        <v>0</v>
      </c>
      <c r="AW325" s="432">
        <v>0</v>
      </c>
      <c r="AX325" s="432">
        <v>0</v>
      </c>
      <c r="AY325" s="432">
        <v>0</v>
      </c>
      <c r="AZ325" s="432">
        <v>0</v>
      </c>
      <c r="BA325" s="432">
        <v>0</v>
      </c>
      <c r="BB325" s="432">
        <v>0</v>
      </c>
      <c r="BC325" s="432">
        <v>0</v>
      </c>
      <c r="BD325" s="12"/>
      <c r="BE325" s="432">
        <v>0</v>
      </c>
      <c r="BF325" s="432">
        <v>0</v>
      </c>
      <c r="BG325" s="432">
        <v>0</v>
      </c>
      <c r="BH325" s="432">
        <v>0</v>
      </c>
      <c r="BI325" s="432">
        <v>0</v>
      </c>
      <c r="BJ325" s="432">
        <v>0</v>
      </c>
      <c r="BK325" s="432">
        <v>0</v>
      </c>
      <c r="BL325" s="432">
        <v>0</v>
      </c>
      <c r="BM325" s="432">
        <v>0</v>
      </c>
      <c r="BN325" s="432">
        <v>0</v>
      </c>
      <c r="BO325" s="432">
        <v>0</v>
      </c>
      <c r="BP325" s="432">
        <v>0</v>
      </c>
      <c r="BQ325" s="432">
        <v>0</v>
      </c>
      <c r="BR325" s="12"/>
      <c r="BS325" s="432">
        <v>0</v>
      </c>
      <c r="BT325" s="432">
        <v>0</v>
      </c>
      <c r="BU325" s="432">
        <v>0</v>
      </c>
      <c r="BV325" s="432">
        <v>0</v>
      </c>
      <c r="BW325" s="432">
        <v>0</v>
      </c>
      <c r="BX325" s="432">
        <v>0</v>
      </c>
      <c r="BY325" s="432">
        <v>0</v>
      </c>
      <c r="BZ325" s="432">
        <v>0</v>
      </c>
      <c r="CA325" s="432">
        <v>0</v>
      </c>
      <c r="CB325" s="432">
        <v>0</v>
      </c>
      <c r="CC325" s="432">
        <v>0</v>
      </c>
      <c r="CD325" s="432">
        <v>0</v>
      </c>
      <c r="CE325" s="432">
        <v>0</v>
      </c>
      <c r="CF325" s="12"/>
      <c r="CG325" s="432">
        <v>0</v>
      </c>
      <c r="CH325" s="432">
        <v>0</v>
      </c>
      <c r="CI325" s="432">
        <v>0</v>
      </c>
      <c r="CJ325" s="432">
        <v>0</v>
      </c>
      <c r="CK325" s="432">
        <v>0</v>
      </c>
      <c r="CL325" s="432">
        <v>0</v>
      </c>
      <c r="CM325" s="432">
        <v>0</v>
      </c>
      <c r="CN325" s="432">
        <v>0</v>
      </c>
      <c r="CO325" s="432">
        <v>0</v>
      </c>
      <c r="CP325" s="432">
        <v>0</v>
      </c>
      <c r="CQ325" s="432">
        <v>0</v>
      </c>
      <c r="CR325" s="432">
        <v>0</v>
      </c>
      <c r="CS325" s="432">
        <v>0</v>
      </c>
      <c r="CT325" s="12"/>
      <c r="CU325" s="432">
        <v>0</v>
      </c>
      <c r="CV325" s="432">
        <v>0</v>
      </c>
      <c r="CW325" s="432">
        <v>0</v>
      </c>
      <c r="CX325" s="432">
        <v>0</v>
      </c>
      <c r="CY325" s="432">
        <v>0</v>
      </c>
      <c r="CZ325" s="432">
        <v>0</v>
      </c>
      <c r="DA325" s="432">
        <v>0</v>
      </c>
      <c r="DB325" s="432">
        <v>0</v>
      </c>
      <c r="DC325" s="432">
        <v>0</v>
      </c>
      <c r="DD325" s="432">
        <v>0</v>
      </c>
      <c r="DE325" s="432">
        <v>0</v>
      </c>
      <c r="DF325" s="432">
        <v>0</v>
      </c>
      <c r="DG325" s="432">
        <v>0</v>
      </c>
      <c r="DH325" s="12"/>
    </row>
    <row r="326" spans="1:112" ht="12" hidden="1" customHeight="1" outlineLevel="1">
      <c r="A326" s="434"/>
      <c r="T326" s="437" t="s">
        <v>848</v>
      </c>
      <c r="X326" s="417" t="str">
        <f>T326</f>
        <v>519 - NV</v>
      </c>
      <c r="AA326" s="260">
        <f>IFERROR(_xlfn.NUMBERVALUE(LEFT(T326,FIND("-",T326)-2)),"")</f>
        <v>519</v>
      </c>
      <c r="AB326" s="436" t="s">
        <v>309</v>
      </c>
      <c r="AC326" s="432">
        <v>0</v>
      </c>
      <c r="AD326" s="432">
        <v>0</v>
      </c>
      <c r="AE326" s="432">
        <v>0</v>
      </c>
      <c r="AF326" s="432">
        <v>0</v>
      </c>
      <c r="AG326" s="432">
        <v>0</v>
      </c>
      <c r="AH326" s="432">
        <v>0</v>
      </c>
      <c r="AI326" s="432">
        <v>0</v>
      </c>
      <c r="AJ326" s="432">
        <v>0</v>
      </c>
      <c r="AK326" s="432">
        <v>0</v>
      </c>
      <c r="AL326" s="432">
        <v>0</v>
      </c>
      <c r="AM326" s="432">
        <v>0</v>
      </c>
      <c r="AN326" s="432">
        <v>0</v>
      </c>
      <c r="AO326" s="432">
        <v>0</v>
      </c>
      <c r="AP326" s="12"/>
      <c r="AQ326" s="432">
        <v>0</v>
      </c>
      <c r="AR326" s="432">
        <v>0</v>
      </c>
      <c r="AS326" s="432">
        <v>0</v>
      </c>
      <c r="AT326" s="432">
        <v>0</v>
      </c>
      <c r="AU326" s="432">
        <v>0</v>
      </c>
      <c r="AV326" s="432">
        <v>0</v>
      </c>
      <c r="AW326" s="432">
        <v>0</v>
      </c>
      <c r="AX326" s="432">
        <v>0</v>
      </c>
      <c r="AY326" s="432">
        <v>0</v>
      </c>
      <c r="AZ326" s="432">
        <v>0</v>
      </c>
      <c r="BA326" s="432">
        <v>0</v>
      </c>
      <c r="BB326" s="432">
        <v>0</v>
      </c>
      <c r="BC326" s="432">
        <v>0</v>
      </c>
      <c r="BD326" s="12"/>
      <c r="BE326" s="432">
        <v>0</v>
      </c>
      <c r="BF326" s="432">
        <v>0</v>
      </c>
      <c r="BG326" s="432">
        <v>0</v>
      </c>
      <c r="BH326" s="432">
        <v>0</v>
      </c>
      <c r="BI326" s="432">
        <v>0</v>
      </c>
      <c r="BJ326" s="432">
        <v>0</v>
      </c>
      <c r="BK326" s="432">
        <v>0</v>
      </c>
      <c r="BL326" s="432">
        <v>0</v>
      </c>
      <c r="BM326" s="432">
        <v>0</v>
      </c>
      <c r="BN326" s="432">
        <v>0</v>
      </c>
      <c r="BO326" s="432">
        <v>0</v>
      </c>
      <c r="BP326" s="432">
        <v>0</v>
      </c>
      <c r="BQ326" s="432">
        <v>0</v>
      </c>
      <c r="BR326" s="12"/>
      <c r="BS326" s="432">
        <v>0</v>
      </c>
      <c r="BT326" s="432">
        <v>0</v>
      </c>
      <c r="BU326" s="432">
        <v>0</v>
      </c>
      <c r="BV326" s="432">
        <v>0</v>
      </c>
      <c r="BW326" s="432">
        <v>0</v>
      </c>
      <c r="BX326" s="432">
        <v>0</v>
      </c>
      <c r="BY326" s="432">
        <v>0</v>
      </c>
      <c r="BZ326" s="432">
        <v>0</v>
      </c>
      <c r="CA326" s="432">
        <v>0</v>
      </c>
      <c r="CB326" s="432">
        <v>0</v>
      </c>
      <c r="CC326" s="432">
        <v>0</v>
      </c>
      <c r="CD326" s="432">
        <v>0</v>
      </c>
      <c r="CE326" s="432">
        <v>0</v>
      </c>
      <c r="CF326" s="12"/>
      <c r="CG326" s="432">
        <v>0</v>
      </c>
      <c r="CH326" s="432">
        <v>0</v>
      </c>
      <c r="CI326" s="432">
        <v>0</v>
      </c>
      <c r="CJ326" s="432">
        <v>0</v>
      </c>
      <c r="CK326" s="432">
        <v>0</v>
      </c>
      <c r="CL326" s="432">
        <v>0</v>
      </c>
      <c r="CM326" s="432">
        <v>0</v>
      </c>
      <c r="CN326" s="432">
        <v>0</v>
      </c>
      <c r="CO326" s="432">
        <v>0</v>
      </c>
      <c r="CP326" s="432">
        <v>0</v>
      </c>
      <c r="CQ326" s="432">
        <v>0</v>
      </c>
      <c r="CR326" s="432">
        <v>0</v>
      </c>
      <c r="CS326" s="432">
        <v>0</v>
      </c>
      <c r="CT326" s="12"/>
      <c r="CU326" s="432">
        <v>0</v>
      </c>
      <c r="CV326" s="432">
        <v>0</v>
      </c>
      <c r="CW326" s="432">
        <v>0</v>
      </c>
      <c r="CX326" s="432">
        <v>0</v>
      </c>
      <c r="CY326" s="432">
        <v>0</v>
      </c>
      <c r="CZ326" s="432">
        <v>0</v>
      </c>
      <c r="DA326" s="432">
        <v>0</v>
      </c>
      <c r="DB326" s="432">
        <v>0</v>
      </c>
      <c r="DC326" s="432">
        <v>0</v>
      </c>
      <c r="DD326" s="432">
        <v>0</v>
      </c>
      <c r="DE326" s="432">
        <v>0</v>
      </c>
      <c r="DF326" s="432">
        <v>0</v>
      </c>
      <c r="DG326" s="432">
        <v>0</v>
      </c>
      <c r="DH326" s="12"/>
    </row>
    <row r="327" spans="1:112" ht="12" hidden="1" customHeight="1" outlineLevel="1">
      <c r="A327" s="434"/>
      <c r="T327" s="437" t="s">
        <v>849</v>
      </c>
      <c r="X327" s="417" t="str">
        <f t="shared" si="150"/>
        <v>520 - NV</v>
      </c>
      <c r="AA327" s="260">
        <f t="shared" si="151"/>
        <v>520</v>
      </c>
      <c r="AB327" s="436" t="s">
        <v>310</v>
      </c>
      <c r="AC327" s="432">
        <v>0</v>
      </c>
      <c r="AD327" s="432">
        <v>0</v>
      </c>
      <c r="AE327" s="432">
        <v>0</v>
      </c>
      <c r="AF327" s="432">
        <v>0</v>
      </c>
      <c r="AG327" s="432">
        <v>0</v>
      </c>
      <c r="AH327" s="432">
        <v>0</v>
      </c>
      <c r="AI327" s="432">
        <v>0</v>
      </c>
      <c r="AJ327" s="432">
        <v>0</v>
      </c>
      <c r="AK327" s="432">
        <v>0</v>
      </c>
      <c r="AL327" s="432">
        <v>0</v>
      </c>
      <c r="AM327" s="432">
        <v>0</v>
      </c>
      <c r="AN327" s="432">
        <v>0</v>
      </c>
      <c r="AO327" s="432">
        <v>0</v>
      </c>
      <c r="AP327" s="12"/>
      <c r="AQ327" s="432">
        <v>0</v>
      </c>
      <c r="AR327" s="432">
        <v>0</v>
      </c>
      <c r="AS327" s="432">
        <v>0</v>
      </c>
      <c r="AT327" s="432">
        <v>0</v>
      </c>
      <c r="AU327" s="432">
        <v>0</v>
      </c>
      <c r="AV327" s="432">
        <v>0</v>
      </c>
      <c r="AW327" s="432">
        <v>0</v>
      </c>
      <c r="AX327" s="432">
        <v>0</v>
      </c>
      <c r="AY327" s="432">
        <v>0</v>
      </c>
      <c r="AZ327" s="432">
        <v>0</v>
      </c>
      <c r="BA327" s="432">
        <v>0</v>
      </c>
      <c r="BB327" s="432">
        <v>0</v>
      </c>
      <c r="BC327" s="432">
        <v>0</v>
      </c>
      <c r="BD327" s="12"/>
      <c r="BE327" s="432">
        <v>0</v>
      </c>
      <c r="BF327" s="432">
        <v>0</v>
      </c>
      <c r="BG327" s="432">
        <v>0</v>
      </c>
      <c r="BH327" s="432">
        <v>0</v>
      </c>
      <c r="BI327" s="432">
        <v>0</v>
      </c>
      <c r="BJ327" s="432">
        <v>0</v>
      </c>
      <c r="BK327" s="432">
        <v>0</v>
      </c>
      <c r="BL327" s="432">
        <v>0</v>
      </c>
      <c r="BM327" s="432">
        <v>0</v>
      </c>
      <c r="BN327" s="432">
        <v>0</v>
      </c>
      <c r="BO327" s="432">
        <v>0</v>
      </c>
      <c r="BP327" s="432">
        <v>0</v>
      </c>
      <c r="BQ327" s="432">
        <v>0</v>
      </c>
      <c r="BR327" s="12"/>
      <c r="BS327" s="432">
        <v>0</v>
      </c>
      <c r="BT327" s="432">
        <v>0</v>
      </c>
      <c r="BU327" s="432">
        <v>0</v>
      </c>
      <c r="BV327" s="432">
        <v>0</v>
      </c>
      <c r="BW327" s="432">
        <v>0</v>
      </c>
      <c r="BX327" s="432">
        <v>0</v>
      </c>
      <c r="BY327" s="432">
        <v>0</v>
      </c>
      <c r="BZ327" s="432">
        <v>0</v>
      </c>
      <c r="CA327" s="432">
        <v>0</v>
      </c>
      <c r="CB327" s="432">
        <v>0</v>
      </c>
      <c r="CC327" s="432">
        <v>0</v>
      </c>
      <c r="CD327" s="432">
        <v>0</v>
      </c>
      <c r="CE327" s="432">
        <v>0</v>
      </c>
      <c r="CF327" s="12"/>
      <c r="CG327" s="432">
        <v>0</v>
      </c>
      <c r="CH327" s="432">
        <v>0</v>
      </c>
      <c r="CI327" s="432">
        <v>0</v>
      </c>
      <c r="CJ327" s="432">
        <v>0</v>
      </c>
      <c r="CK327" s="432">
        <v>0</v>
      </c>
      <c r="CL327" s="432">
        <v>0</v>
      </c>
      <c r="CM327" s="432">
        <v>0</v>
      </c>
      <c r="CN327" s="432">
        <v>0</v>
      </c>
      <c r="CO327" s="432">
        <v>0</v>
      </c>
      <c r="CP327" s="432">
        <v>0</v>
      </c>
      <c r="CQ327" s="432">
        <v>0</v>
      </c>
      <c r="CR327" s="432">
        <v>0</v>
      </c>
      <c r="CS327" s="432">
        <v>0</v>
      </c>
      <c r="CT327" s="12"/>
      <c r="CU327" s="432">
        <v>0</v>
      </c>
      <c r="CV327" s="432">
        <v>0</v>
      </c>
      <c r="CW327" s="432">
        <v>0</v>
      </c>
      <c r="CX327" s="432">
        <v>0</v>
      </c>
      <c r="CY327" s="432">
        <v>0</v>
      </c>
      <c r="CZ327" s="432">
        <v>0</v>
      </c>
      <c r="DA327" s="432">
        <v>0</v>
      </c>
      <c r="DB327" s="432">
        <v>0</v>
      </c>
      <c r="DC327" s="432">
        <v>0</v>
      </c>
      <c r="DD327" s="432">
        <v>0</v>
      </c>
      <c r="DE327" s="432">
        <v>0</v>
      </c>
      <c r="DF327" s="432">
        <v>0</v>
      </c>
      <c r="DG327" s="432">
        <v>0</v>
      </c>
      <c r="DH327" s="12"/>
    </row>
    <row r="328" spans="1:112" ht="12" hidden="1" customHeight="1" outlineLevel="1">
      <c r="A328" s="434"/>
      <c r="T328" s="437" t="s">
        <v>850</v>
      </c>
      <c r="X328" s="417" t="str">
        <f t="shared" si="150"/>
        <v>521 - NV</v>
      </c>
      <c r="AA328" s="260">
        <f t="shared" si="151"/>
        <v>521</v>
      </c>
      <c r="AB328" s="436" t="s">
        <v>311</v>
      </c>
      <c r="AC328" s="432">
        <v>0</v>
      </c>
      <c r="AD328" s="432">
        <v>0</v>
      </c>
      <c r="AE328" s="432">
        <v>0</v>
      </c>
      <c r="AF328" s="432">
        <v>0</v>
      </c>
      <c r="AG328" s="432">
        <v>0</v>
      </c>
      <c r="AH328" s="432">
        <v>0</v>
      </c>
      <c r="AI328" s="432">
        <v>0</v>
      </c>
      <c r="AJ328" s="432">
        <v>0</v>
      </c>
      <c r="AK328" s="432">
        <v>0</v>
      </c>
      <c r="AL328" s="432">
        <v>0</v>
      </c>
      <c r="AM328" s="432">
        <v>0</v>
      </c>
      <c r="AN328" s="432">
        <v>0</v>
      </c>
      <c r="AO328" s="432">
        <v>0</v>
      </c>
      <c r="AP328" s="12"/>
      <c r="AQ328" s="432">
        <v>0</v>
      </c>
      <c r="AR328" s="432">
        <v>0</v>
      </c>
      <c r="AS328" s="432">
        <v>0</v>
      </c>
      <c r="AT328" s="432">
        <v>0</v>
      </c>
      <c r="AU328" s="432">
        <v>0</v>
      </c>
      <c r="AV328" s="432">
        <v>0</v>
      </c>
      <c r="AW328" s="432">
        <v>0</v>
      </c>
      <c r="AX328" s="432">
        <v>0</v>
      </c>
      <c r="AY328" s="432">
        <v>0</v>
      </c>
      <c r="AZ328" s="432">
        <v>0</v>
      </c>
      <c r="BA328" s="432">
        <v>0</v>
      </c>
      <c r="BB328" s="432">
        <v>0</v>
      </c>
      <c r="BC328" s="432">
        <v>0</v>
      </c>
      <c r="BD328" s="12"/>
      <c r="BE328" s="432">
        <v>0</v>
      </c>
      <c r="BF328" s="432">
        <v>0</v>
      </c>
      <c r="BG328" s="432">
        <v>0</v>
      </c>
      <c r="BH328" s="432">
        <v>0</v>
      </c>
      <c r="BI328" s="432">
        <v>0</v>
      </c>
      <c r="BJ328" s="432">
        <v>0</v>
      </c>
      <c r="BK328" s="432">
        <v>0</v>
      </c>
      <c r="BL328" s="432">
        <v>0</v>
      </c>
      <c r="BM328" s="432">
        <v>0</v>
      </c>
      <c r="BN328" s="432">
        <v>0</v>
      </c>
      <c r="BO328" s="432">
        <v>0</v>
      </c>
      <c r="BP328" s="432">
        <v>0</v>
      </c>
      <c r="BQ328" s="432">
        <v>0</v>
      </c>
      <c r="BR328" s="12"/>
      <c r="BS328" s="432">
        <v>0</v>
      </c>
      <c r="BT328" s="432">
        <v>0</v>
      </c>
      <c r="BU328" s="432">
        <v>0</v>
      </c>
      <c r="BV328" s="432">
        <v>0</v>
      </c>
      <c r="BW328" s="432">
        <v>0</v>
      </c>
      <c r="BX328" s="432">
        <v>0</v>
      </c>
      <c r="BY328" s="432">
        <v>0</v>
      </c>
      <c r="BZ328" s="432">
        <v>0</v>
      </c>
      <c r="CA328" s="432">
        <v>0</v>
      </c>
      <c r="CB328" s="432">
        <v>0</v>
      </c>
      <c r="CC328" s="432">
        <v>0</v>
      </c>
      <c r="CD328" s="432">
        <v>0</v>
      </c>
      <c r="CE328" s="432">
        <v>0</v>
      </c>
      <c r="CF328" s="12"/>
      <c r="CG328" s="432">
        <v>0</v>
      </c>
      <c r="CH328" s="432">
        <v>0</v>
      </c>
      <c r="CI328" s="432">
        <v>0</v>
      </c>
      <c r="CJ328" s="432">
        <v>0</v>
      </c>
      <c r="CK328" s="432">
        <v>0</v>
      </c>
      <c r="CL328" s="432">
        <v>0</v>
      </c>
      <c r="CM328" s="432">
        <v>0</v>
      </c>
      <c r="CN328" s="432">
        <v>0</v>
      </c>
      <c r="CO328" s="432">
        <v>0</v>
      </c>
      <c r="CP328" s="432">
        <v>0</v>
      </c>
      <c r="CQ328" s="432">
        <v>0</v>
      </c>
      <c r="CR328" s="432">
        <v>0</v>
      </c>
      <c r="CS328" s="432">
        <v>0</v>
      </c>
      <c r="CT328" s="12"/>
      <c r="CU328" s="432">
        <v>0</v>
      </c>
      <c r="CV328" s="432">
        <v>0</v>
      </c>
      <c r="CW328" s="432">
        <v>0</v>
      </c>
      <c r="CX328" s="432">
        <v>0</v>
      </c>
      <c r="CY328" s="432">
        <v>0</v>
      </c>
      <c r="CZ328" s="432">
        <v>0</v>
      </c>
      <c r="DA328" s="432">
        <v>0</v>
      </c>
      <c r="DB328" s="432">
        <v>0</v>
      </c>
      <c r="DC328" s="432">
        <v>0</v>
      </c>
      <c r="DD328" s="432">
        <v>0</v>
      </c>
      <c r="DE328" s="432">
        <v>0</v>
      </c>
      <c r="DF328" s="432">
        <v>0</v>
      </c>
      <c r="DG328" s="432">
        <v>0</v>
      </c>
      <c r="DH328" s="12"/>
    </row>
    <row r="329" spans="1:112" ht="12" hidden="1" customHeight="1" outlineLevel="1">
      <c r="A329" s="434"/>
      <c r="T329" s="437" t="s">
        <v>851</v>
      </c>
      <c r="X329" s="417" t="str">
        <f t="shared" si="150"/>
        <v>522 - NV</v>
      </c>
      <c r="AA329" s="260">
        <f t="shared" si="151"/>
        <v>522</v>
      </c>
      <c r="AB329" s="436" t="s">
        <v>312</v>
      </c>
      <c r="AC329" s="432">
        <v>3434</v>
      </c>
      <c r="AD329" s="432">
        <v>0</v>
      </c>
      <c r="AE329" s="432">
        <v>0</v>
      </c>
      <c r="AF329" s="432">
        <v>0</v>
      </c>
      <c r="AG329" s="432">
        <v>0</v>
      </c>
      <c r="AH329" s="432">
        <v>0</v>
      </c>
      <c r="AI329" s="432">
        <v>0</v>
      </c>
      <c r="AJ329" s="432">
        <v>0</v>
      </c>
      <c r="AK329" s="432">
        <v>0</v>
      </c>
      <c r="AL329" s="432">
        <v>0</v>
      </c>
      <c r="AM329" s="432">
        <v>0</v>
      </c>
      <c r="AN329" s="432">
        <v>0</v>
      </c>
      <c r="AO329" s="432">
        <v>3434</v>
      </c>
      <c r="AP329" s="12"/>
      <c r="AQ329" s="432">
        <v>1250</v>
      </c>
      <c r="AR329" s="432">
        <v>1250</v>
      </c>
      <c r="AS329" s="432">
        <v>1250</v>
      </c>
      <c r="AT329" s="432">
        <v>1250</v>
      </c>
      <c r="AU329" s="432">
        <v>1250</v>
      </c>
      <c r="AV329" s="432">
        <v>1250</v>
      </c>
      <c r="AW329" s="432">
        <v>1250</v>
      </c>
      <c r="AX329" s="432">
        <v>1250</v>
      </c>
      <c r="AY329" s="432">
        <v>1250</v>
      </c>
      <c r="AZ329" s="432">
        <v>1250</v>
      </c>
      <c r="BA329" s="432">
        <v>1250</v>
      </c>
      <c r="BB329" s="432">
        <v>1250</v>
      </c>
      <c r="BC329" s="432">
        <v>15000</v>
      </c>
      <c r="BD329" s="12"/>
      <c r="BE329" s="432">
        <v>1375</v>
      </c>
      <c r="BF329" s="432">
        <v>1375</v>
      </c>
      <c r="BG329" s="432">
        <v>1375</v>
      </c>
      <c r="BH329" s="432">
        <v>1375</v>
      </c>
      <c r="BI329" s="432">
        <v>1375</v>
      </c>
      <c r="BJ329" s="432">
        <v>1375</v>
      </c>
      <c r="BK329" s="432">
        <v>1375</v>
      </c>
      <c r="BL329" s="432">
        <v>1375</v>
      </c>
      <c r="BM329" s="432">
        <v>1375</v>
      </c>
      <c r="BN329" s="432">
        <v>1375</v>
      </c>
      <c r="BO329" s="432">
        <v>1375</v>
      </c>
      <c r="BP329" s="432">
        <v>1375</v>
      </c>
      <c r="BQ329" s="432">
        <v>16500</v>
      </c>
      <c r="BR329" s="12"/>
      <c r="BS329" s="432">
        <v>1512.5</v>
      </c>
      <c r="BT329" s="432">
        <v>1512.5</v>
      </c>
      <c r="BU329" s="432">
        <v>1512.5</v>
      </c>
      <c r="BV329" s="432">
        <v>1512.5</v>
      </c>
      <c r="BW329" s="432">
        <v>1512.5</v>
      </c>
      <c r="BX329" s="432">
        <v>1512.5</v>
      </c>
      <c r="BY329" s="432">
        <v>1512.5</v>
      </c>
      <c r="BZ329" s="432">
        <v>1512.5</v>
      </c>
      <c r="CA329" s="432">
        <v>1512.5</v>
      </c>
      <c r="CB329" s="432">
        <v>1512.5</v>
      </c>
      <c r="CC329" s="432">
        <v>1512.5</v>
      </c>
      <c r="CD329" s="432">
        <v>1512.5</v>
      </c>
      <c r="CE329" s="432">
        <v>18150</v>
      </c>
      <c r="CF329" s="12"/>
      <c r="CG329" s="432">
        <v>1663.75</v>
      </c>
      <c r="CH329" s="432">
        <v>1663.75</v>
      </c>
      <c r="CI329" s="432">
        <v>1663.75</v>
      </c>
      <c r="CJ329" s="432">
        <v>1663.75</v>
      </c>
      <c r="CK329" s="432">
        <v>1663.75</v>
      </c>
      <c r="CL329" s="432">
        <v>1663.75</v>
      </c>
      <c r="CM329" s="432">
        <v>1663.75</v>
      </c>
      <c r="CN329" s="432">
        <v>1663.75</v>
      </c>
      <c r="CO329" s="432">
        <v>1663.75</v>
      </c>
      <c r="CP329" s="432">
        <v>1663.75</v>
      </c>
      <c r="CQ329" s="432">
        <v>1663.75</v>
      </c>
      <c r="CR329" s="432">
        <v>1663.75</v>
      </c>
      <c r="CS329" s="432">
        <v>19965</v>
      </c>
      <c r="CT329" s="12"/>
      <c r="CU329" s="432">
        <v>1830.125</v>
      </c>
      <c r="CV329" s="432">
        <v>1830.125</v>
      </c>
      <c r="CW329" s="432">
        <v>1830.125</v>
      </c>
      <c r="CX329" s="432">
        <v>1830.125</v>
      </c>
      <c r="CY329" s="432">
        <v>1830.125</v>
      </c>
      <c r="CZ329" s="432">
        <v>1830.125</v>
      </c>
      <c r="DA329" s="432">
        <v>1830.125</v>
      </c>
      <c r="DB329" s="432">
        <v>1830.125</v>
      </c>
      <c r="DC329" s="432">
        <v>1830.125</v>
      </c>
      <c r="DD329" s="432">
        <v>1830.125</v>
      </c>
      <c r="DE329" s="432">
        <v>1830.125</v>
      </c>
      <c r="DF329" s="432">
        <v>1830.125</v>
      </c>
      <c r="DG329" s="432">
        <v>21961.5</v>
      </c>
      <c r="DH329" s="12"/>
    </row>
    <row r="330" spans="1:112" ht="12" hidden="1" customHeight="1" outlineLevel="1">
      <c r="A330" s="434"/>
      <c r="T330" s="437" t="s">
        <v>852</v>
      </c>
      <c r="X330" s="417" t="str">
        <f t="shared" si="150"/>
        <v>523 - NV</v>
      </c>
      <c r="AA330" s="260">
        <f t="shared" si="151"/>
        <v>523</v>
      </c>
      <c r="AB330" s="436" t="s">
        <v>313</v>
      </c>
      <c r="AC330" s="432">
        <v>0</v>
      </c>
      <c r="AD330" s="432">
        <v>0</v>
      </c>
      <c r="AE330" s="432">
        <v>0</v>
      </c>
      <c r="AF330" s="432">
        <v>0</v>
      </c>
      <c r="AG330" s="432">
        <v>0</v>
      </c>
      <c r="AH330" s="432">
        <v>0</v>
      </c>
      <c r="AI330" s="432">
        <v>0</v>
      </c>
      <c r="AJ330" s="432">
        <v>0</v>
      </c>
      <c r="AK330" s="432">
        <v>0</v>
      </c>
      <c r="AL330" s="432">
        <v>0</v>
      </c>
      <c r="AM330" s="432">
        <v>0</v>
      </c>
      <c r="AN330" s="432">
        <v>0</v>
      </c>
      <c r="AO330" s="432">
        <v>0</v>
      </c>
      <c r="AP330" s="12"/>
      <c r="AQ330" s="432">
        <v>0</v>
      </c>
      <c r="AR330" s="432">
        <v>0</v>
      </c>
      <c r="AS330" s="432">
        <v>0</v>
      </c>
      <c r="AT330" s="432">
        <v>0</v>
      </c>
      <c r="AU330" s="432">
        <v>0</v>
      </c>
      <c r="AV330" s="432">
        <v>0</v>
      </c>
      <c r="AW330" s="432">
        <v>0</v>
      </c>
      <c r="AX330" s="432">
        <v>0</v>
      </c>
      <c r="AY330" s="432">
        <v>0</v>
      </c>
      <c r="AZ330" s="432">
        <v>0</v>
      </c>
      <c r="BA330" s="432">
        <v>0</v>
      </c>
      <c r="BB330" s="432">
        <v>0</v>
      </c>
      <c r="BC330" s="432">
        <v>0</v>
      </c>
      <c r="BD330" s="12"/>
      <c r="BE330" s="432">
        <v>0</v>
      </c>
      <c r="BF330" s="432">
        <v>0</v>
      </c>
      <c r="BG330" s="432">
        <v>0</v>
      </c>
      <c r="BH330" s="432">
        <v>0</v>
      </c>
      <c r="BI330" s="432">
        <v>0</v>
      </c>
      <c r="BJ330" s="432">
        <v>0</v>
      </c>
      <c r="BK330" s="432">
        <v>0</v>
      </c>
      <c r="BL330" s="432">
        <v>0</v>
      </c>
      <c r="BM330" s="432">
        <v>0</v>
      </c>
      <c r="BN330" s="432">
        <v>0</v>
      </c>
      <c r="BO330" s="432">
        <v>0</v>
      </c>
      <c r="BP330" s="432">
        <v>0</v>
      </c>
      <c r="BQ330" s="432">
        <v>0</v>
      </c>
      <c r="BR330" s="12"/>
      <c r="BS330" s="432">
        <v>0</v>
      </c>
      <c r="BT330" s="432">
        <v>0</v>
      </c>
      <c r="BU330" s="432">
        <v>0</v>
      </c>
      <c r="BV330" s="432">
        <v>0</v>
      </c>
      <c r="BW330" s="432">
        <v>0</v>
      </c>
      <c r="BX330" s="432">
        <v>0</v>
      </c>
      <c r="BY330" s="432">
        <v>0</v>
      </c>
      <c r="BZ330" s="432">
        <v>0</v>
      </c>
      <c r="CA330" s="432">
        <v>0</v>
      </c>
      <c r="CB330" s="432">
        <v>0</v>
      </c>
      <c r="CC330" s="432">
        <v>0</v>
      </c>
      <c r="CD330" s="432">
        <v>0</v>
      </c>
      <c r="CE330" s="432">
        <v>0</v>
      </c>
      <c r="CF330" s="12"/>
      <c r="CG330" s="432">
        <v>0</v>
      </c>
      <c r="CH330" s="432">
        <v>0</v>
      </c>
      <c r="CI330" s="432">
        <v>0</v>
      </c>
      <c r="CJ330" s="432">
        <v>0</v>
      </c>
      <c r="CK330" s="432">
        <v>0</v>
      </c>
      <c r="CL330" s="432">
        <v>0</v>
      </c>
      <c r="CM330" s="432">
        <v>0</v>
      </c>
      <c r="CN330" s="432">
        <v>0</v>
      </c>
      <c r="CO330" s="432">
        <v>0</v>
      </c>
      <c r="CP330" s="432">
        <v>0</v>
      </c>
      <c r="CQ330" s="432">
        <v>0</v>
      </c>
      <c r="CR330" s="432">
        <v>0</v>
      </c>
      <c r="CS330" s="432">
        <v>0</v>
      </c>
      <c r="CT330" s="12"/>
      <c r="CU330" s="432">
        <v>0</v>
      </c>
      <c r="CV330" s="432">
        <v>0</v>
      </c>
      <c r="CW330" s="432">
        <v>0</v>
      </c>
      <c r="CX330" s="432">
        <v>0</v>
      </c>
      <c r="CY330" s="432">
        <v>0</v>
      </c>
      <c r="CZ330" s="432">
        <v>0</v>
      </c>
      <c r="DA330" s="432">
        <v>0</v>
      </c>
      <c r="DB330" s="432">
        <v>0</v>
      </c>
      <c r="DC330" s="432">
        <v>0</v>
      </c>
      <c r="DD330" s="432">
        <v>0</v>
      </c>
      <c r="DE330" s="432">
        <v>0</v>
      </c>
      <c r="DF330" s="432">
        <v>0</v>
      </c>
      <c r="DG330" s="432">
        <v>0</v>
      </c>
      <c r="DH330" s="12"/>
    </row>
    <row r="331" spans="1:112" ht="12" hidden="1" customHeight="1" outlineLevel="1">
      <c r="A331" s="434"/>
      <c r="T331" s="437" t="s">
        <v>853</v>
      </c>
      <c r="X331" s="417" t="str">
        <f t="shared" si="150"/>
        <v>530 - NV</v>
      </c>
      <c r="AA331" s="260">
        <f t="shared" si="151"/>
        <v>530</v>
      </c>
      <c r="AB331" s="436" t="s">
        <v>314</v>
      </c>
      <c r="AC331" s="432">
        <v>0</v>
      </c>
      <c r="AD331" s="432">
        <v>0</v>
      </c>
      <c r="AE331" s="432">
        <v>0</v>
      </c>
      <c r="AF331" s="432">
        <v>0</v>
      </c>
      <c r="AG331" s="432">
        <v>0</v>
      </c>
      <c r="AH331" s="432">
        <v>0</v>
      </c>
      <c r="AI331" s="432">
        <v>8333.3333333333303</v>
      </c>
      <c r="AJ331" s="432">
        <v>8333.3333333333303</v>
      </c>
      <c r="AK331" s="432">
        <v>8333.3333333333303</v>
      </c>
      <c r="AL331" s="432">
        <v>8333.3333333333303</v>
      </c>
      <c r="AM331" s="432">
        <v>8333.3333333333303</v>
      </c>
      <c r="AN331" s="432">
        <v>8333.3333333333303</v>
      </c>
      <c r="AO331" s="432">
        <v>50000</v>
      </c>
      <c r="AP331" s="12"/>
      <c r="AQ331" s="432">
        <v>0</v>
      </c>
      <c r="AR331" s="432">
        <v>666.66666666666697</v>
      </c>
      <c r="AS331" s="432">
        <v>666.66666666666697</v>
      </c>
      <c r="AT331" s="432">
        <v>666.66666666666697</v>
      </c>
      <c r="AU331" s="432">
        <v>666.66666666666697</v>
      </c>
      <c r="AV331" s="432">
        <v>666.66666666666697</v>
      </c>
      <c r="AW331" s="432">
        <v>666.66666666666697</v>
      </c>
      <c r="AX331" s="432">
        <v>666.66666666666697</v>
      </c>
      <c r="AY331" s="432">
        <v>666.66666666666697</v>
      </c>
      <c r="AZ331" s="432">
        <v>666.66666666666697</v>
      </c>
      <c r="BA331" s="432">
        <v>666.66666666666697</v>
      </c>
      <c r="BB331" s="432">
        <v>666.66666666666697</v>
      </c>
      <c r="BC331" s="432">
        <v>8000</v>
      </c>
      <c r="BD331" s="12"/>
      <c r="BE331" s="432">
        <v>0</v>
      </c>
      <c r="BF331" s="432">
        <v>1101.73583333333</v>
      </c>
      <c r="BG331" s="432">
        <v>1101.73583333333</v>
      </c>
      <c r="BH331" s="432">
        <v>1101.73583333333</v>
      </c>
      <c r="BI331" s="432">
        <v>1101.73583333333</v>
      </c>
      <c r="BJ331" s="432">
        <v>1101.73583333333</v>
      </c>
      <c r="BK331" s="432">
        <v>1101.73583333333</v>
      </c>
      <c r="BL331" s="432">
        <v>1101.73583333333</v>
      </c>
      <c r="BM331" s="432">
        <v>1101.73583333333</v>
      </c>
      <c r="BN331" s="432">
        <v>1101.73583333333</v>
      </c>
      <c r="BO331" s="432">
        <v>1101.73583333333</v>
      </c>
      <c r="BP331" s="432">
        <v>1101.73583333333</v>
      </c>
      <c r="BQ331" s="432">
        <v>13220.83</v>
      </c>
      <c r="BR331" s="12"/>
      <c r="BS331" s="432">
        <v>0</v>
      </c>
      <c r="BT331" s="432">
        <v>679.32291666666697</v>
      </c>
      <c r="BU331" s="432">
        <v>679.32291666666697</v>
      </c>
      <c r="BV331" s="432">
        <v>679.32291666666697</v>
      </c>
      <c r="BW331" s="432">
        <v>679.32291666666697</v>
      </c>
      <c r="BX331" s="432">
        <v>679.32291666666697</v>
      </c>
      <c r="BY331" s="432">
        <v>679.32291666666697</v>
      </c>
      <c r="BZ331" s="432">
        <v>679.32291666666697</v>
      </c>
      <c r="CA331" s="432">
        <v>679.32291666666697</v>
      </c>
      <c r="CB331" s="432">
        <v>679.32291666666697</v>
      </c>
      <c r="CC331" s="432">
        <v>679.32291666666697</v>
      </c>
      <c r="CD331" s="432">
        <v>679.32291666666697</v>
      </c>
      <c r="CE331" s="432">
        <v>8151.875</v>
      </c>
      <c r="CF331" s="12"/>
      <c r="CG331" s="432">
        <v>0</v>
      </c>
      <c r="CH331" s="432">
        <v>685.88932291666697</v>
      </c>
      <c r="CI331" s="432">
        <v>685.88932291666697</v>
      </c>
      <c r="CJ331" s="432">
        <v>685.88932291666697</v>
      </c>
      <c r="CK331" s="432">
        <v>685.88932291666697</v>
      </c>
      <c r="CL331" s="432">
        <v>685.88932291666697</v>
      </c>
      <c r="CM331" s="432">
        <v>685.88932291666697</v>
      </c>
      <c r="CN331" s="432">
        <v>685.88932291666697</v>
      </c>
      <c r="CO331" s="432">
        <v>685.88932291666697</v>
      </c>
      <c r="CP331" s="432">
        <v>685.88932291666697</v>
      </c>
      <c r="CQ331" s="432">
        <v>685.88932291666697</v>
      </c>
      <c r="CR331" s="432">
        <v>685.88932291666697</v>
      </c>
      <c r="CS331" s="432">
        <v>8230.671875</v>
      </c>
      <c r="CT331" s="12"/>
      <c r="CU331" s="432">
        <v>0</v>
      </c>
      <c r="CV331" s="432">
        <v>692.61988932291695</v>
      </c>
      <c r="CW331" s="432">
        <v>692.61988932291695</v>
      </c>
      <c r="CX331" s="432">
        <v>692.61988932291695</v>
      </c>
      <c r="CY331" s="432">
        <v>692.61988932291695</v>
      </c>
      <c r="CZ331" s="432">
        <v>692.61988932291695</v>
      </c>
      <c r="DA331" s="432">
        <v>692.61988932291695</v>
      </c>
      <c r="DB331" s="432">
        <v>692.61988932291695</v>
      </c>
      <c r="DC331" s="432">
        <v>692.61988932291695</v>
      </c>
      <c r="DD331" s="432">
        <v>692.61988932291695</v>
      </c>
      <c r="DE331" s="432">
        <v>692.61988932291695</v>
      </c>
      <c r="DF331" s="432">
        <v>692.61988932291695</v>
      </c>
      <c r="DG331" s="432">
        <v>8311.4386718749993</v>
      </c>
      <c r="DH331" s="12"/>
    </row>
    <row r="332" spans="1:112" ht="12" hidden="1" customHeight="1" outlineLevel="1">
      <c r="A332" s="434"/>
      <c r="T332" s="437" t="s">
        <v>854</v>
      </c>
      <c r="X332" s="417" t="str">
        <f t="shared" si="150"/>
        <v>531 - NV</v>
      </c>
      <c r="AA332" s="260">
        <f t="shared" si="151"/>
        <v>531</v>
      </c>
      <c r="AB332" s="436" t="s">
        <v>315</v>
      </c>
      <c r="AC332" s="432">
        <v>0</v>
      </c>
      <c r="AD332" s="432">
        <v>0</v>
      </c>
      <c r="AE332" s="432">
        <v>0</v>
      </c>
      <c r="AF332" s="432">
        <v>0</v>
      </c>
      <c r="AG332" s="432">
        <v>0</v>
      </c>
      <c r="AH332" s="432">
        <v>0</v>
      </c>
      <c r="AI332" s="432">
        <v>500</v>
      </c>
      <c r="AJ332" s="432">
        <v>100</v>
      </c>
      <c r="AK332" s="432">
        <v>100</v>
      </c>
      <c r="AL332" s="432">
        <v>100</v>
      </c>
      <c r="AM332" s="432">
        <v>100</v>
      </c>
      <c r="AN332" s="432">
        <v>100</v>
      </c>
      <c r="AO332" s="432">
        <v>1000</v>
      </c>
      <c r="AP332" s="12"/>
      <c r="AQ332" s="432">
        <v>0</v>
      </c>
      <c r="AR332" s="432">
        <v>200</v>
      </c>
      <c r="AS332" s="432">
        <v>200</v>
      </c>
      <c r="AT332" s="432">
        <v>200</v>
      </c>
      <c r="AU332" s="432">
        <v>200</v>
      </c>
      <c r="AV332" s="432">
        <v>200</v>
      </c>
      <c r="AW332" s="432">
        <v>200</v>
      </c>
      <c r="AX332" s="432">
        <v>200</v>
      </c>
      <c r="AY332" s="432">
        <v>200</v>
      </c>
      <c r="AZ332" s="432">
        <v>200</v>
      </c>
      <c r="BA332" s="432">
        <v>200</v>
      </c>
      <c r="BB332" s="432">
        <v>200</v>
      </c>
      <c r="BC332" s="432">
        <v>2400</v>
      </c>
      <c r="BD332" s="12"/>
      <c r="BE332" s="432">
        <v>0</v>
      </c>
      <c r="BF332" s="432">
        <v>303.75</v>
      </c>
      <c r="BG332" s="432">
        <v>303.75</v>
      </c>
      <c r="BH332" s="432">
        <v>303.75</v>
      </c>
      <c r="BI332" s="432">
        <v>303.75</v>
      </c>
      <c r="BJ332" s="432">
        <v>303.75</v>
      </c>
      <c r="BK332" s="432">
        <v>303.75</v>
      </c>
      <c r="BL332" s="432">
        <v>303.75</v>
      </c>
      <c r="BM332" s="432">
        <v>303.75</v>
      </c>
      <c r="BN332" s="432">
        <v>303.75</v>
      </c>
      <c r="BO332" s="432">
        <v>303.75</v>
      </c>
      <c r="BP332" s="432">
        <v>303.75</v>
      </c>
      <c r="BQ332" s="432">
        <v>3645</v>
      </c>
      <c r="BR332" s="12"/>
      <c r="BS332" s="432">
        <v>0</v>
      </c>
      <c r="BT332" s="432">
        <v>405</v>
      </c>
      <c r="BU332" s="432">
        <v>405</v>
      </c>
      <c r="BV332" s="432">
        <v>405</v>
      </c>
      <c r="BW332" s="432">
        <v>405</v>
      </c>
      <c r="BX332" s="432">
        <v>405</v>
      </c>
      <c r="BY332" s="432">
        <v>405</v>
      </c>
      <c r="BZ332" s="432">
        <v>405</v>
      </c>
      <c r="CA332" s="432">
        <v>405</v>
      </c>
      <c r="CB332" s="432">
        <v>405</v>
      </c>
      <c r="CC332" s="432">
        <v>405</v>
      </c>
      <c r="CD332" s="432">
        <v>405</v>
      </c>
      <c r="CE332" s="432">
        <v>4860</v>
      </c>
      <c r="CF332" s="12"/>
      <c r="CG332" s="432">
        <v>0</v>
      </c>
      <c r="CH332" s="432">
        <v>506.25</v>
      </c>
      <c r="CI332" s="432">
        <v>506.25</v>
      </c>
      <c r="CJ332" s="432">
        <v>506.25</v>
      </c>
      <c r="CK332" s="432">
        <v>506.25</v>
      </c>
      <c r="CL332" s="432">
        <v>506.25</v>
      </c>
      <c r="CM332" s="432">
        <v>506.25</v>
      </c>
      <c r="CN332" s="432">
        <v>506.25</v>
      </c>
      <c r="CO332" s="432">
        <v>506.25</v>
      </c>
      <c r="CP332" s="432">
        <v>506.25</v>
      </c>
      <c r="CQ332" s="432">
        <v>506.25</v>
      </c>
      <c r="CR332" s="432">
        <v>506.25</v>
      </c>
      <c r="CS332" s="432">
        <v>6075</v>
      </c>
      <c r="CT332" s="12"/>
      <c r="CU332" s="432">
        <v>0</v>
      </c>
      <c r="CV332" s="432">
        <v>607.5</v>
      </c>
      <c r="CW332" s="432">
        <v>607.5</v>
      </c>
      <c r="CX332" s="432">
        <v>607.5</v>
      </c>
      <c r="CY332" s="432">
        <v>607.5</v>
      </c>
      <c r="CZ332" s="432">
        <v>607.5</v>
      </c>
      <c r="DA332" s="432">
        <v>607.5</v>
      </c>
      <c r="DB332" s="432">
        <v>607.5</v>
      </c>
      <c r="DC332" s="432">
        <v>607.5</v>
      </c>
      <c r="DD332" s="432">
        <v>607.5</v>
      </c>
      <c r="DE332" s="432">
        <v>607.5</v>
      </c>
      <c r="DF332" s="432">
        <v>607.5</v>
      </c>
      <c r="DG332" s="432">
        <v>7290</v>
      </c>
      <c r="DH332" s="12"/>
    </row>
    <row r="333" spans="1:112" ht="12" hidden="1" customHeight="1" outlineLevel="1">
      <c r="A333" s="434"/>
      <c r="T333" s="437" t="s">
        <v>855</v>
      </c>
      <c r="X333" s="417" t="str">
        <f t="shared" si="150"/>
        <v>532 - NV</v>
      </c>
      <c r="AA333" s="260">
        <f t="shared" si="151"/>
        <v>532</v>
      </c>
      <c r="AB333" s="436" t="s">
        <v>316</v>
      </c>
      <c r="AC333" s="432">
        <v>0</v>
      </c>
      <c r="AD333" s="432">
        <v>0</v>
      </c>
      <c r="AE333" s="432">
        <v>0</v>
      </c>
      <c r="AF333" s="432">
        <v>0</v>
      </c>
      <c r="AG333" s="432">
        <v>0</v>
      </c>
      <c r="AH333" s="432">
        <v>0</v>
      </c>
      <c r="AI333" s="432">
        <v>0</v>
      </c>
      <c r="AJ333" s="432">
        <v>0</v>
      </c>
      <c r="AK333" s="432">
        <v>0</v>
      </c>
      <c r="AL333" s="432">
        <v>0</v>
      </c>
      <c r="AM333" s="432">
        <v>0</v>
      </c>
      <c r="AN333" s="432">
        <v>0</v>
      </c>
      <c r="AO333" s="432">
        <v>0</v>
      </c>
      <c r="AP333" s="12"/>
      <c r="AQ333" s="432">
        <v>0</v>
      </c>
      <c r="AR333" s="432">
        <v>0</v>
      </c>
      <c r="AS333" s="432">
        <v>0</v>
      </c>
      <c r="AT333" s="432">
        <v>0</v>
      </c>
      <c r="AU333" s="432">
        <v>0</v>
      </c>
      <c r="AV333" s="432">
        <v>0</v>
      </c>
      <c r="AW333" s="432">
        <v>0</v>
      </c>
      <c r="AX333" s="432">
        <v>0</v>
      </c>
      <c r="AY333" s="432">
        <v>0</v>
      </c>
      <c r="AZ333" s="432">
        <v>0</v>
      </c>
      <c r="BA333" s="432">
        <v>0</v>
      </c>
      <c r="BB333" s="432">
        <v>0</v>
      </c>
      <c r="BC333" s="432">
        <v>0</v>
      </c>
      <c r="BD333" s="12"/>
      <c r="BE333" s="432">
        <v>0</v>
      </c>
      <c r="BF333" s="432">
        <v>0</v>
      </c>
      <c r="BG333" s="432">
        <v>0</v>
      </c>
      <c r="BH333" s="432">
        <v>0</v>
      </c>
      <c r="BI333" s="432">
        <v>0</v>
      </c>
      <c r="BJ333" s="432">
        <v>0</v>
      </c>
      <c r="BK333" s="432">
        <v>0</v>
      </c>
      <c r="BL333" s="432">
        <v>0</v>
      </c>
      <c r="BM333" s="432">
        <v>0</v>
      </c>
      <c r="BN333" s="432">
        <v>0</v>
      </c>
      <c r="BO333" s="432">
        <v>0</v>
      </c>
      <c r="BP333" s="432">
        <v>0</v>
      </c>
      <c r="BQ333" s="432">
        <v>0</v>
      </c>
      <c r="BR333" s="12"/>
      <c r="BS333" s="432">
        <v>0</v>
      </c>
      <c r="BT333" s="432">
        <v>0</v>
      </c>
      <c r="BU333" s="432">
        <v>0</v>
      </c>
      <c r="BV333" s="432">
        <v>0</v>
      </c>
      <c r="BW333" s="432">
        <v>0</v>
      </c>
      <c r="BX333" s="432">
        <v>0</v>
      </c>
      <c r="BY333" s="432">
        <v>0</v>
      </c>
      <c r="BZ333" s="432">
        <v>0</v>
      </c>
      <c r="CA333" s="432">
        <v>0</v>
      </c>
      <c r="CB333" s="432">
        <v>0</v>
      </c>
      <c r="CC333" s="432">
        <v>0</v>
      </c>
      <c r="CD333" s="432">
        <v>0</v>
      </c>
      <c r="CE333" s="432">
        <v>0</v>
      </c>
      <c r="CF333" s="12"/>
      <c r="CG333" s="432">
        <v>0</v>
      </c>
      <c r="CH333" s="432">
        <v>0</v>
      </c>
      <c r="CI333" s="432">
        <v>0</v>
      </c>
      <c r="CJ333" s="432">
        <v>0</v>
      </c>
      <c r="CK333" s="432">
        <v>0</v>
      </c>
      <c r="CL333" s="432">
        <v>0</v>
      </c>
      <c r="CM333" s="432">
        <v>0</v>
      </c>
      <c r="CN333" s="432">
        <v>0</v>
      </c>
      <c r="CO333" s="432">
        <v>0</v>
      </c>
      <c r="CP333" s="432">
        <v>0</v>
      </c>
      <c r="CQ333" s="432">
        <v>0</v>
      </c>
      <c r="CR333" s="432">
        <v>0</v>
      </c>
      <c r="CS333" s="432">
        <v>0</v>
      </c>
      <c r="CT333" s="12"/>
      <c r="CU333" s="432">
        <v>0</v>
      </c>
      <c r="CV333" s="432">
        <v>0</v>
      </c>
      <c r="CW333" s="432">
        <v>0</v>
      </c>
      <c r="CX333" s="432">
        <v>0</v>
      </c>
      <c r="CY333" s="432">
        <v>0</v>
      </c>
      <c r="CZ333" s="432">
        <v>0</v>
      </c>
      <c r="DA333" s="432">
        <v>0</v>
      </c>
      <c r="DB333" s="432">
        <v>0</v>
      </c>
      <c r="DC333" s="432">
        <v>0</v>
      </c>
      <c r="DD333" s="432">
        <v>0</v>
      </c>
      <c r="DE333" s="432">
        <v>0</v>
      </c>
      <c r="DF333" s="432">
        <v>0</v>
      </c>
      <c r="DG333" s="432">
        <v>0</v>
      </c>
      <c r="DH333" s="12"/>
    </row>
    <row r="334" spans="1:112" ht="12" hidden="1" customHeight="1" outlineLevel="1">
      <c r="A334" s="434"/>
      <c r="T334" s="437" t="s">
        <v>856</v>
      </c>
      <c r="X334" s="417" t="str">
        <f t="shared" si="150"/>
        <v>533 - NV</v>
      </c>
      <c r="AA334" s="260">
        <f t="shared" si="151"/>
        <v>533</v>
      </c>
      <c r="AB334" s="436" t="s">
        <v>317</v>
      </c>
      <c r="AC334" s="432">
        <v>0</v>
      </c>
      <c r="AD334" s="432">
        <v>0</v>
      </c>
      <c r="AE334" s="432">
        <v>0</v>
      </c>
      <c r="AF334" s="432">
        <v>0</v>
      </c>
      <c r="AG334" s="432">
        <v>0</v>
      </c>
      <c r="AH334" s="432">
        <v>0</v>
      </c>
      <c r="AI334" s="432">
        <v>0</v>
      </c>
      <c r="AJ334" s="432">
        <v>0</v>
      </c>
      <c r="AK334" s="432">
        <v>0</v>
      </c>
      <c r="AL334" s="432">
        <v>0</v>
      </c>
      <c r="AM334" s="432">
        <v>0</v>
      </c>
      <c r="AN334" s="432">
        <v>0</v>
      </c>
      <c r="AO334" s="432">
        <v>0</v>
      </c>
      <c r="AP334" s="12"/>
      <c r="AQ334" s="432">
        <v>0</v>
      </c>
      <c r="AR334" s="432">
        <v>0</v>
      </c>
      <c r="AS334" s="432">
        <v>0</v>
      </c>
      <c r="AT334" s="432">
        <v>0</v>
      </c>
      <c r="AU334" s="432">
        <v>0</v>
      </c>
      <c r="AV334" s="432">
        <v>0</v>
      </c>
      <c r="AW334" s="432">
        <v>0</v>
      </c>
      <c r="AX334" s="432">
        <v>0</v>
      </c>
      <c r="AY334" s="432">
        <v>0</v>
      </c>
      <c r="AZ334" s="432">
        <v>0</v>
      </c>
      <c r="BA334" s="432">
        <v>0</v>
      </c>
      <c r="BB334" s="432">
        <v>0</v>
      </c>
      <c r="BC334" s="432">
        <v>0</v>
      </c>
      <c r="BD334" s="12"/>
      <c r="BE334" s="432">
        <v>0</v>
      </c>
      <c r="BF334" s="432">
        <v>0</v>
      </c>
      <c r="BG334" s="432">
        <v>0</v>
      </c>
      <c r="BH334" s="432">
        <v>0</v>
      </c>
      <c r="BI334" s="432">
        <v>0</v>
      </c>
      <c r="BJ334" s="432">
        <v>0</v>
      </c>
      <c r="BK334" s="432">
        <v>0</v>
      </c>
      <c r="BL334" s="432">
        <v>0</v>
      </c>
      <c r="BM334" s="432">
        <v>0</v>
      </c>
      <c r="BN334" s="432">
        <v>0</v>
      </c>
      <c r="BO334" s="432">
        <v>0</v>
      </c>
      <c r="BP334" s="432">
        <v>0</v>
      </c>
      <c r="BQ334" s="432">
        <v>0</v>
      </c>
      <c r="BR334" s="12"/>
      <c r="BS334" s="432">
        <v>0</v>
      </c>
      <c r="BT334" s="432">
        <v>0</v>
      </c>
      <c r="BU334" s="432">
        <v>0</v>
      </c>
      <c r="BV334" s="432">
        <v>0</v>
      </c>
      <c r="BW334" s="432">
        <v>0</v>
      </c>
      <c r="BX334" s="432">
        <v>0</v>
      </c>
      <c r="BY334" s="432">
        <v>0</v>
      </c>
      <c r="BZ334" s="432">
        <v>0</v>
      </c>
      <c r="CA334" s="432">
        <v>0</v>
      </c>
      <c r="CB334" s="432">
        <v>0</v>
      </c>
      <c r="CC334" s="432">
        <v>0</v>
      </c>
      <c r="CD334" s="432">
        <v>0</v>
      </c>
      <c r="CE334" s="432">
        <v>0</v>
      </c>
      <c r="CF334" s="12"/>
      <c r="CG334" s="432">
        <v>0</v>
      </c>
      <c r="CH334" s="432">
        <v>0</v>
      </c>
      <c r="CI334" s="432">
        <v>0</v>
      </c>
      <c r="CJ334" s="432">
        <v>0</v>
      </c>
      <c r="CK334" s="432">
        <v>0</v>
      </c>
      <c r="CL334" s="432">
        <v>0</v>
      </c>
      <c r="CM334" s="432">
        <v>0</v>
      </c>
      <c r="CN334" s="432">
        <v>0</v>
      </c>
      <c r="CO334" s="432">
        <v>0</v>
      </c>
      <c r="CP334" s="432">
        <v>0</v>
      </c>
      <c r="CQ334" s="432">
        <v>0</v>
      </c>
      <c r="CR334" s="432">
        <v>0</v>
      </c>
      <c r="CS334" s="432">
        <v>0</v>
      </c>
      <c r="CT334" s="12"/>
      <c r="CU334" s="432">
        <v>0</v>
      </c>
      <c r="CV334" s="432">
        <v>0</v>
      </c>
      <c r="CW334" s="432">
        <v>0</v>
      </c>
      <c r="CX334" s="432">
        <v>0</v>
      </c>
      <c r="CY334" s="432">
        <v>0</v>
      </c>
      <c r="CZ334" s="432">
        <v>0</v>
      </c>
      <c r="DA334" s="432">
        <v>0</v>
      </c>
      <c r="DB334" s="432">
        <v>0</v>
      </c>
      <c r="DC334" s="432">
        <v>0</v>
      </c>
      <c r="DD334" s="432">
        <v>0</v>
      </c>
      <c r="DE334" s="432">
        <v>0</v>
      </c>
      <c r="DF334" s="432">
        <v>0</v>
      </c>
      <c r="DG334" s="432">
        <v>0</v>
      </c>
      <c r="DH334" s="12"/>
    </row>
    <row r="335" spans="1:112" ht="12" hidden="1" customHeight="1" outlineLevel="1">
      <c r="A335" s="434"/>
      <c r="T335" s="437" t="s">
        <v>857</v>
      </c>
      <c r="X335" s="417" t="str">
        <f t="shared" si="150"/>
        <v>534 - NV</v>
      </c>
      <c r="AA335" s="260">
        <f t="shared" si="151"/>
        <v>534</v>
      </c>
      <c r="AB335" s="436" t="s">
        <v>318</v>
      </c>
      <c r="AC335" s="432">
        <v>0</v>
      </c>
      <c r="AD335" s="432">
        <v>0</v>
      </c>
      <c r="AE335" s="432">
        <v>0</v>
      </c>
      <c r="AF335" s="432">
        <v>0</v>
      </c>
      <c r="AG335" s="432">
        <v>0</v>
      </c>
      <c r="AH335" s="432">
        <v>0</v>
      </c>
      <c r="AI335" s="432">
        <v>0</v>
      </c>
      <c r="AJ335" s="432">
        <v>0</v>
      </c>
      <c r="AK335" s="432">
        <v>0</v>
      </c>
      <c r="AL335" s="432">
        <v>0</v>
      </c>
      <c r="AM335" s="432">
        <v>0</v>
      </c>
      <c r="AN335" s="432">
        <v>0</v>
      </c>
      <c r="AO335" s="432">
        <v>0</v>
      </c>
      <c r="AP335" s="12"/>
      <c r="AQ335" s="432">
        <v>0</v>
      </c>
      <c r="AR335" s="432">
        <v>0</v>
      </c>
      <c r="AS335" s="432">
        <v>0</v>
      </c>
      <c r="AT335" s="432">
        <v>0</v>
      </c>
      <c r="AU335" s="432">
        <v>0</v>
      </c>
      <c r="AV335" s="432">
        <v>0</v>
      </c>
      <c r="AW335" s="432">
        <v>0</v>
      </c>
      <c r="AX335" s="432">
        <v>0</v>
      </c>
      <c r="AY335" s="432">
        <v>0</v>
      </c>
      <c r="AZ335" s="432">
        <v>0</v>
      </c>
      <c r="BA335" s="432">
        <v>0</v>
      </c>
      <c r="BB335" s="432">
        <v>0</v>
      </c>
      <c r="BC335" s="432">
        <v>0</v>
      </c>
      <c r="BD335" s="12"/>
      <c r="BE335" s="432">
        <v>0</v>
      </c>
      <c r="BF335" s="432">
        <v>0</v>
      </c>
      <c r="BG335" s="432">
        <v>0</v>
      </c>
      <c r="BH335" s="432">
        <v>0</v>
      </c>
      <c r="BI335" s="432">
        <v>0</v>
      </c>
      <c r="BJ335" s="432">
        <v>0</v>
      </c>
      <c r="BK335" s="432">
        <v>0</v>
      </c>
      <c r="BL335" s="432">
        <v>0</v>
      </c>
      <c r="BM335" s="432">
        <v>0</v>
      </c>
      <c r="BN335" s="432">
        <v>0</v>
      </c>
      <c r="BO335" s="432">
        <v>0</v>
      </c>
      <c r="BP335" s="432">
        <v>0</v>
      </c>
      <c r="BQ335" s="432">
        <v>0</v>
      </c>
      <c r="BR335" s="12"/>
      <c r="BS335" s="432">
        <v>0</v>
      </c>
      <c r="BT335" s="432">
        <v>0</v>
      </c>
      <c r="BU335" s="432">
        <v>0</v>
      </c>
      <c r="BV335" s="432">
        <v>0</v>
      </c>
      <c r="BW335" s="432">
        <v>0</v>
      </c>
      <c r="BX335" s="432">
        <v>0</v>
      </c>
      <c r="BY335" s="432">
        <v>0</v>
      </c>
      <c r="BZ335" s="432">
        <v>0</v>
      </c>
      <c r="CA335" s="432">
        <v>0</v>
      </c>
      <c r="CB335" s="432">
        <v>0</v>
      </c>
      <c r="CC335" s="432">
        <v>0</v>
      </c>
      <c r="CD335" s="432">
        <v>0</v>
      </c>
      <c r="CE335" s="432">
        <v>0</v>
      </c>
      <c r="CF335" s="12"/>
      <c r="CG335" s="432">
        <v>0</v>
      </c>
      <c r="CH335" s="432">
        <v>0</v>
      </c>
      <c r="CI335" s="432">
        <v>0</v>
      </c>
      <c r="CJ335" s="432">
        <v>0</v>
      </c>
      <c r="CK335" s="432">
        <v>0</v>
      </c>
      <c r="CL335" s="432">
        <v>0</v>
      </c>
      <c r="CM335" s="432">
        <v>0</v>
      </c>
      <c r="CN335" s="432">
        <v>0</v>
      </c>
      <c r="CO335" s="432">
        <v>0</v>
      </c>
      <c r="CP335" s="432">
        <v>0</v>
      </c>
      <c r="CQ335" s="432">
        <v>0</v>
      </c>
      <c r="CR335" s="432">
        <v>0</v>
      </c>
      <c r="CS335" s="432">
        <v>0</v>
      </c>
      <c r="CT335" s="12"/>
      <c r="CU335" s="432">
        <v>0</v>
      </c>
      <c r="CV335" s="432">
        <v>0</v>
      </c>
      <c r="CW335" s="432">
        <v>0</v>
      </c>
      <c r="CX335" s="432">
        <v>0</v>
      </c>
      <c r="CY335" s="432">
        <v>0</v>
      </c>
      <c r="CZ335" s="432">
        <v>0</v>
      </c>
      <c r="DA335" s="432">
        <v>0</v>
      </c>
      <c r="DB335" s="432">
        <v>0</v>
      </c>
      <c r="DC335" s="432">
        <v>0</v>
      </c>
      <c r="DD335" s="432">
        <v>0</v>
      </c>
      <c r="DE335" s="432">
        <v>0</v>
      </c>
      <c r="DF335" s="432">
        <v>0</v>
      </c>
      <c r="DG335" s="432">
        <v>0</v>
      </c>
      <c r="DH335" s="12"/>
    </row>
    <row r="336" spans="1:112" ht="12" hidden="1" customHeight="1" outlineLevel="1">
      <c r="A336" s="434"/>
      <c r="T336" s="437" t="s">
        <v>858</v>
      </c>
      <c r="X336" s="417" t="str">
        <f t="shared" si="150"/>
        <v>535 - NV</v>
      </c>
      <c r="AA336" s="260">
        <f t="shared" si="151"/>
        <v>535</v>
      </c>
      <c r="AB336" s="436" t="s">
        <v>319</v>
      </c>
      <c r="AC336" s="432">
        <v>0</v>
      </c>
      <c r="AD336" s="432">
        <v>0</v>
      </c>
      <c r="AE336" s="432">
        <v>0</v>
      </c>
      <c r="AF336" s="432">
        <v>0</v>
      </c>
      <c r="AG336" s="432">
        <v>0</v>
      </c>
      <c r="AH336" s="432">
        <v>0</v>
      </c>
      <c r="AI336" s="432">
        <v>0</v>
      </c>
      <c r="AJ336" s="432">
        <v>0</v>
      </c>
      <c r="AK336" s="432">
        <v>0</v>
      </c>
      <c r="AL336" s="432">
        <v>0</v>
      </c>
      <c r="AM336" s="432">
        <v>0</v>
      </c>
      <c r="AN336" s="432">
        <v>0</v>
      </c>
      <c r="AO336" s="432">
        <v>0</v>
      </c>
      <c r="AP336" s="12"/>
      <c r="AQ336" s="432">
        <v>0</v>
      </c>
      <c r="AR336" s="432">
        <v>1000</v>
      </c>
      <c r="AS336" s="432">
        <v>1000</v>
      </c>
      <c r="AT336" s="432">
        <v>1000</v>
      </c>
      <c r="AU336" s="432">
        <v>1000</v>
      </c>
      <c r="AV336" s="432">
        <v>1000</v>
      </c>
      <c r="AW336" s="432">
        <v>1000</v>
      </c>
      <c r="AX336" s="432">
        <v>1000</v>
      </c>
      <c r="AY336" s="432">
        <v>1000</v>
      </c>
      <c r="AZ336" s="432">
        <v>1000</v>
      </c>
      <c r="BA336" s="432">
        <v>1000</v>
      </c>
      <c r="BB336" s="432">
        <v>1000</v>
      </c>
      <c r="BC336" s="432">
        <v>12000</v>
      </c>
      <c r="BD336" s="12"/>
      <c r="BE336" s="432">
        <v>0</v>
      </c>
      <c r="BF336" s="432">
        <v>1000</v>
      </c>
      <c r="BG336" s="432">
        <v>1000</v>
      </c>
      <c r="BH336" s="432">
        <v>1000</v>
      </c>
      <c r="BI336" s="432">
        <v>1000</v>
      </c>
      <c r="BJ336" s="432">
        <v>1000</v>
      </c>
      <c r="BK336" s="432">
        <v>1000</v>
      </c>
      <c r="BL336" s="432">
        <v>1000</v>
      </c>
      <c r="BM336" s="432">
        <v>1000</v>
      </c>
      <c r="BN336" s="432">
        <v>1000</v>
      </c>
      <c r="BO336" s="432">
        <v>1000</v>
      </c>
      <c r="BP336" s="432">
        <v>1000</v>
      </c>
      <c r="BQ336" s="432">
        <v>12000</v>
      </c>
      <c r="BR336" s="12"/>
      <c r="BS336" s="432">
        <v>0</v>
      </c>
      <c r="BT336" s="432">
        <v>1000</v>
      </c>
      <c r="BU336" s="432">
        <v>1000</v>
      </c>
      <c r="BV336" s="432">
        <v>1000</v>
      </c>
      <c r="BW336" s="432">
        <v>1000</v>
      </c>
      <c r="BX336" s="432">
        <v>1000</v>
      </c>
      <c r="BY336" s="432">
        <v>1000</v>
      </c>
      <c r="BZ336" s="432">
        <v>1000</v>
      </c>
      <c r="CA336" s="432">
        <v>1000</v>
      </c>
      <c r="CB336" s="432">
        <v>1000</v>
      </c>
      <c r="CC336" s="432">
        <v>1000</v>
      </c>
      <c r="CD336" s="432">
        <v>1000</v>
      </c>
      <c r="CE336" s="432">
        <v>12000</v>
      </c>
      <c r="CF336" s="12"/>
      <c r="CG336" s="432">
        <v>0</v>
      </c>
      <c r="CH336" s="432">
        <v>1000</v>
      </c>
      <c r="CI336" s="432">
        <v>1000</v>
      </c>
      <c r="CJ336" s="432">
        <v>1000</v>
      </c>
      <c r="CK336" s="432">
        <v>1000</v>
      </c>
      <c r="CL336" s="432">
        <v>1000</v>
      </c>
      <c r="CM336" s="432">
        <v>1000</v>
      </c>
      <c r="CN336" s="432">
        <v>1000</v>
      </c>
      <c r="CO336" s="432">
        <v>1000</v>
      </c>
      <c r="CP336" s="432">
        <v>1000</v>
      </c>
      <c r="CQ336" s="432">
        <v>1000</v>
      </c>
      <c r="CR336" s="432">
        <v>1000</v>
      </c>
      <c r="CS336" s="432">
        <v>12000</v>
      </c>
      <c r="CT336" s="12"/>
      <c r="CU336" s="432">
        <v>0</v>
      </c>
      <c r="CV336" s="432">
        <v>1000</v>
      </c>
      <c r="CW336" s="432">
        <v>1000</v>
      </c>
      <c r="CX336" s="432">
        <v>1000</v>
      </c>
      <c r="CY336" s="432">
        <v>1000</v>
      </c>
      <c r="CZ336" s="432">
        <v>1000</v>
      </c>
      <c r="DA336" s="432">
        <v>1000</v>
      </c>
      <c r="DB336" s="432">
        <v>1000</v>
      </c>
      <c r="DC336" s="432">
        <v>1000</v>
      </c>
      <c r="DD336" s="432">
        <v>1000</v>
      </c>
      <c r="DE336" s="432">
        <v>1000</v>
      </c>
      <c r="DF336" s="432">
        <v>1000</v>
      </c>
      <c r="DG336" s="432">
        <v>12000</v>
      </c>
      <c r="DH336" s="12"/>
    </row>
    <row r="337" spans="1:112" ht="12" hidden="1" customHeight="1" outlineLevel="1">
      <c r="A337" s="434"/>
      <c r="T337" s="437" t="s">
        <v>859</v>
      </c>
      <c r="X337" s="417" t="str">
        <f t="shared" si="150"/>
        <v>536 - NV</v>
      </c>
      <c r="AA337" s="260">
        <f t="shared" si="151"/>
        <v>536</v>
      </c>
      <c r="AB337" s="436" t="s">
        <v>320</v>
      </c>
      <c r="AC337" s="432">
        <v>0</v>
      </c>
      <c r="AD337" s="432">
        <v>0</v>
      </c>
      <c r="AE337" s="432">
        <v>0</v>
      </c>
      <c r="AF337" s="432">
        <v>0</v>
      </c>
      <c r="AG337" s="432">
        <v>0</v>
      </c>
      <c r="AH337" s="432">
        <v>0</v>
      </c>
      <c r="AI337" s="432">
        <v>0</v>
      </c>
      <c r="AJ337" s="432">
        <v>0</v>
      </c>
      <c r="AK337" s="432">
        <v>0</v>
      </c>
      <c r="AL337" s="432">
        <v>0</v>
      </c>
      <c r="AM337" s="432">
        <v>0</v>
      </c>
      <c r="AN337" s="432">
        <v>0</v>
      </c>
      <c r="AO337" s="432">
        <v>0</v>
      </c>
      <c r="AP337" s="12"/>
      <c r="AQ337" s="432">
        <v>0</v>
      </c>
      <c r="AR337" s="432">
        <v>0</v>
      </c>
      <c r="AS337" s="432">
        <v>0</v>
      </c>
      <c r="AT337" s="432">
        <v>0</v>
      </c>
      <c r="AU337" s="432">
        <v>0</v>
      </c>
      <c r="AV337" s="432">
        <v>0</v>
      </c>
      <c r="AW337" s="432">
        <v>0</v>
      </c>
      <c r="AX337" s="432">
        <v>0</v>
      </c>
      <c r="AY337" s="432">
        <v>0</v>
      </c>
      <c r="AZ337" s="432">
        <v>0</v>
      </c>
      <c r="BA337" s="432">
        <v>0</v>
      </c>
      <c r="BB337" s="432">
        <v>0</v>
      </c>
      <c r="BC337" s="432">
        <v>0</v>
      </c>
      <c r="BD337" s="12"/>
      <c r="BE337" s="432">
        <v>0</v>
      </c>
      <c r="BF337" s="432">
        <v>0</v>
      </c>
      <c r="BG337" s="432">
        <v>0</v>
      </c>
      <c r="BH337" s="432">
        <v>0</v>
      </c>
      <c r="BI337" s="432">
        <v>0</v>
      </c>
      <c r="BJ337" s="432">
        <v>0</v>
      </c>
      <c r="BK337" s="432">
        <v>0</v>
      </c>
      <c r="BL337" s="432">
        <v>0</v>
      </c>
      <c r="BM337" s="432">
        <v>0</v>
      </c>
      <c r="BN337" s="432">
        <v>0</v>
      </c>
      <c r="BO337" s="432">
        <v>0</v>
      </c>
      <c r="BP337" s="432">
        <v>0</v>
      </c>
      <c r="BQ337" s="432">
        <v>0</v>
      </c>
      <c r="BR337" s="12"/>
      <c r="BS337" s="432">
        <v>0</v>
      </c>
      <c r="BT337" s="432">
        <v>0</v>
      </c>
      <c r="BU337" s="432">
        <v>0</v>
      </c>
      <c r="BV337" s="432">
        <v>0</v>
      </c>
      <c r="BW337" s="432">
        <v>0</v>
      </c>
      <c r="BX337" s="432">
        <v>0</v>
      </c>
      <c r="BY337" s="432">
        <v>0</v>
      </c>
      <c r="BZ337" s="432">
        <v>0</v>
      </c>
      <c r="CA337" s="432">
        <v>0</v>
      </c>
      <c r="CB337" s="432">
        <v>0</v>
      </c>
      <c r="CC337" s="432">
        <v>0</v>
      </c>
      <c r="CD337" s="432">
        <v>0</v>
      </c>
      <c r="CE337" s="432">
        <v>0</v>
      </c>
      <c r="CF337" s="12"/>
      <c r="CG337" s="432">
        <v>0</v>
      </c>
      <c r="CH337" s="432">
        <v>0</v>
      </c>
      <c r="CI337" s="432">
        <v>0</v>
      </c>
      <c r="CJ337" s="432">
        <v>0</v>
      </c>
      <c r="CK337" s="432">
        <v>0</v>
      </c>
      <c r="CL337" s="432">
        <v>0</v>
      </c>
      <c r="CM337" s="432">
        <v>0</v>
      </c>
      <c r="CN337" s="432">
        <v>0</v>
      </c>
      <c r="CO337" s="432">
        <v>0</v>
      </c>
      <c r="CP337" s="432">
        <v>0</v>
      </c>
      <c r="CQ337" s="432">
        <v>0</v>
      </c>
      <c r="CR337" s="432">
        <v>0</v>
      </c>
      <c r="CS337" s="432">
        <v>0</v>
      </c>
      <c r="CT337" s="12"/>
      <c r="CU337" s="432">
        <v>0</v>
      </c>
      <c r="CV337" s="432">
        <v>0</v>
      </c>
      <c r="CW337" s="432">
        <v>0</v>
      </c>
      <c r="CX337" s="432">
        <v>0</v>
      </c>
      <c r="CY337" s="432">
        <v>0</v>
      </c>
      <c r="CZ337" s="432">
        <v>0</v>
      </c>
      <c r="DA337" s="432">
        <v>0</v>
      </c>
      <c r="DB337" s="432">
        <v>0</v>
      </c>
      <c r="DC337" s="432">
        <v>0</v>
      </c>
      <c r="DD337" s="432">
        <v>0</v>
      </c>
      <c r="DE337" s="432">
        <v>0</v>
      </c>
      <c r="DF337" s="432">
        <v>0</v>
      </c>
      <c r="DG337" s="432">
        <v>0</v>
      </c>
      <c r="DH337" s="12"/>
    </row>
    <row r="338" spans="1:112" ht="12" hidden="1" customHeight="1" outlineLevel="1">
      <c r="A338" s="434"/>
      <c r="T338" s="437" t="s">
        <v>860</v>
      </c>
      <c r="X338" s="417" t="str">
        <f t="shared" si="150"/>
        <v>540 - NV</v>
      </c>
      <c r="AA338" s="260">
        <f t="shared" si="151"/>
        <v>540</v>
      </c>
      <c r="AB338" s="436" t="s">
        <v>321</v>
      </c>
      <c r="AC338" s="432">
        <v>0</v>
      </c>
      <c r="AD338" s="432">
        <v>0</v>
      </c>
      <c r="AE338" s="432">
        <v>0</v>
      </c>
      <c r="AF338" s="432">
        <v>1000</v>
      </c>
      <c r="AG338" s="432">
        <v>0</v>
      </c>
      <c r="AH338" s="432">
        <v>0</v>
      </c>
      <c r="AI338" s="432">
        <v>7722</v>
      </c>
      <c r="AJ338" s="432">
        <v>0</v>
      </c>
      <c r="AK338" s="432">
        <v>0</v>
      </c>
      <c r="AL338" s="432">
        <v>0</v>
      </c>
      <c r="AM338" s="432">
        <v>0</v>
      </c>
      <c r="AN338" s="432">
        <v>0</v>
      </c>
      <c r="AO338" s="432">
        <v>8722</v>
      </c>
      <c r="AP338" s="12"/>
      <c r="AQ338" s="432">
        <v>0</v>
      </c>
      <c r="AR338" s="432">
        <v>0</v>
      </c>
      <c r="AS338" s="432">
        <v>0</v>
      </c>
      <c r="AT338" s="432">
        <v>1000</v>
      </c>
      <c r="AU338" s="432">
        <v>0</v>
      </c>
      <c r="AV338" s="432">
        <v>0</v>
      </c>
      <c r="AW338" s="432">
        <v>0</v>
      </c>
      <c r="AX338" s="432">
        <v>0</v>
      </c>
      <c r="AY338" s="432">
        <v>0</v>
      </c>
      <c r="AZ338" s="432">
        <v>0</v>
      </c>
      <c r="BA338" s="432">
        <v>0</v>
      </c>
      <c r="BB338" s="432">
        <v>0</v>
      </c>
      <c r="BC338" s="432">
        <v>1000</v>
      </c>
      <c r="BD338" s="12"/>
      <c r="BE338" s="432">
        <v>0</v>
      </c>
      <c r="BF338" s="432">
        <v>0</v>
      </c>
      <c r="BG338" s="432">
        <v>0</v>
      </c>
      <c r="BH338" s="432">
        <v>2000</v>
      </c>
      <c r="BI338" s="432">
        <v>0</v>
      </c>
      <c r="BJ338" s="432">
        <v>0</v>
      </c>
      <c r="BK338" s="432">
        <v>0</v>
      </c>
      <c r="BL338" s="432">
        <v>0</v>
      </c>
      <c r="BM338" s="432">
        <v>0</v>
      </c>
      <c r="BN338" s="432">
        <v>0</v>
      </c>
      <c r="BO338" s="432">
        <v>0</v>
      </c>
      <c r="BP338" s="432">
        <v>0</v>
      </c>
      <c r="BQ338" s="432">
        <v>2000</v>
      </c>
      <c r="BR338" s="12"/>
      <c r="BS338" s="432">
        <v>0</v>
      </c>
      <c r="BT338" s="432">
        <v>0</v>
      </c>
      <c r="BU338" s="432">
        <v>0</v>
      </c>
      <c r="BV338" s="432">
        <v>2000</v>
      </c>
      <c r="BW338" s="432">
        <v>0</v>
      </c>
      <c r="BX338" s="432">
        <v>0</v>
      </c>
      <c r="BY338" s="432">
        <v>0</v>
      </c>
      <c r="BZ338" s="432">
        <v>0</v>
      </c>
      <c r="CA338" s="432">
        <v>0</v>
      </c>
      <c r="CB338" s="432">
        <v>0</v>
      </c>
      <c r="CC338" s="432">
        <v>0</v>
      </c>
      <c r="CD338" s="432">
        <v>0</v>
      </c>
      <c r="CE338" s="432">
        <v>2000</v>
      </c>
      <c r="CF338" s="12"/>
      <c r="CG338" s="432">
        <v>0</v>
      </c>
      <c r="CH338" s="432">
        <v>0</v>
      </c>
      <c r="CI338" s="432">
        <v>0</v>
      </c>
      <c r="CJ338" s="432">
        <v>2000</v>
      </c>
      <c r="CK338" s="432">
        <v>0</v>
      </c>
      <c r="CL338" s="432">
        <v>0</v>
      </c>
      <c r="CM338" s="432">
        <v>0</v>
      </c>
      <c r="CN338" s="432">
        <v>0</v>
      </c>
      <c r="CO338" s="432">
        <v>0</v>
      </c>
      <c r="CP338" s="432">
        <v>0</v>
      </c>
      <c r="CQ338" s="432">
        <v>0</v>
      </c>
      <c r="CR338" s="432">
        <v>0</v>
      </c>
      <c r="CS338" s="432">
        <v>2000</v>
      </c>
      <c r="CT338" s="12"/>
      <c r="CU338" s="432">
        <v>0</v>
      </c>
      <c r="CV338" s="432">
        <v>0</v>
      </c>
      <c r="CW338" s="432">
        <v>0</v>
      </c>
      <c r="CX338" s="432">
        <v>2000</v>
      </c>
      <c r="CY338" s="432">
        <v>0</v>
      </c>
      <c r="CZ338" s="432">
        <v>0</v>
      </c>
      <c r="DA338" s="432">
        <v>0</v>
      </c>
      <c r="DB338" s="432">
        <v>0</v>
      </c>
      <c r="DC338" s="432">
        <v>0</v>
      </c>
      <c r="DD338" s="432">
        <v>0</v>
      </c>
      <c r="DE338" s="432">
        <v>0</v>
      </c>
      <c r="DF338" s="432">
        <v>0</v>
      </c>
      <c r="DG338" s="432">
        <v>2000</v>
      </c>
      <c r="DH338" s="12"/>
    </row>
    <row r="339" spans="1:112" ht="12" hidden="1" customHeight="1" outlineLevel="1">
      <c r="A339" s="434"/>
      <c r="T339" s="437" t="s">
        <v>861</v>
      </c>
      <c r="X339" s="417" t="str">
        <f t="shared" si="150"/>
        <v>550 - NV</v>
      </c>
      <c r="AA339" s="260">
        <f t="shared" si="151"/>
        <v>550</v>
      </c>
      <c r="AB339" s="436" t="s">
        <v>322</v>
      </c>
      <c r="AC339" s="432">
        <v>0</v>
      </c>
      <c r="AD339" s="432">
        <v>894.21</v>
      </c>
      <c r="AE339" s="432">
        <v>0</v>
      </c>
      <c r="AF339" s="432">
        <v>0</v>
      </c>
      <c r="AG339" s="432">
        <v>0</v>
      </c>
      <c r="AH339" s="432">
        <v>0</v>
      </c>
      <c r="AI339" s="432">
        <v>3736.29</v>
      </c>
      <c r="AJ339" s="432">
        <v>102.9</v>
      </c>
      <c r="AK339" s="432">
        <v>102.9</v>
      </c>
      <c r="AL339" s="432">
        <v>102.9</v>
      </c>
      <c r="AM339" s="432">
        <v>102.9</v>
      </c>
      <c r="AN339" s="432">
        <v>102.9</v>
      </c>
      <c r="AO339" s="432">
        <v>5145</v>
      </c>
      <c r="AP339" s="12"/>
      <c r="AQ339" s="432">
        <v>724</v>
      </c>
      <c r="AR339" s="432">
        <v>724</v>
      </c>
      <c r="AS339" s="432">
        <v>36.200000000000003</v>
      </c>
      <c r="AT339" s="432">
        <v>36.200000000000003</v>
      </c>
      <c r="AU339" s="432">
        <v>36.200000000000003</v>
      </c>
      <c r="AV339" s="432">
        <v>36.200000000000003</v>
      </c>
      <c r="AW339" s="432">
        <v>36.200000000000003</v>
      </c>
      <c r="AX339" s="432">
        <v>36.200000000000003</v>
      </c>
      <c r="AY339" s="432">
        <v>36.200000000000003</v>
      </c>
      <c r="AZ339" s="432">
        <v>36.200000000000003</v>
      </c>
      <c r="BA339" s="432">
        <v>36.200000000000003</v>
      </c>
      <c r="BB339" s="432">
        <v>36.200000000000003</v>
      </c>
      <c r="BC339" s="432">
        <v>1810</v>
      </c>
      <c r="BD339" s="12"/>
      <c r="BE339" s="432">
        <v>486</v>
      </c>
      <c r="BF339" s="432">
        <v>486</v>
      </c>
      <c r="BG339" s="432">
        <v>24.3</v>
      </c>
      <c r="BH339" s="432">
        <v>24.3</v>
      </c>
      <c r="BI339" s="432">
        <v>24.3</v>
      </c>
      <c r="BJ339" s="432">
        <v>24.3</v>
      </c>
      <c r="BK339" s="432">
        <v>24.3</v>
      </c>
      <c r="BL339" s="432">
        <v>24.3</v>
      </c>
      <c r="BM339" s="432">
        <v>24.3</v>
      </c>
      <c r="BN339" s="432">
        <v>24.3</v>
      </c>
      <c r="BO339" s="432">
        <v>24.3</v>
      </c>
      <c r="BP339" s="432">
        <v>24.3</v>
      </c>
      <c r="BQ339" s="432">
        <v>1215</v>
      </c>
      <c r="BR339" s="12"/>
      <c r="BS339" s="432">
        <v>648</v>
      </c>
      <c r="BT339" s="432">
        <v>648</v>
      </c>
      <c r="BU339" s="432">
        <v>32.4</v>
      </c>
      <c r="BV339" s="432">
        <v>32.4</v>
      </c>
      <c r="BW339" s="432">
        <v>32.4</v>
      </c>
      <c r="BX339" s="432">
        <v>32.4</v>
      </c>
      <c r="BY339" s="432">
        <v>32.4</v>
      </c>
      <c r="BZ339" s="432">
        <v>32.4</v>
      </c>
      <c r="CA339" s="432">
        <v>32.4</v>
      </c>
      <c r="CB339" s="432">
        <v>32.4</v>
      </c>
      <c r="CC339" s="432">
        <v>32.4</v>
      </c>
      <c r="CD339" s="432">
        <v>32.4</v>
      </c>
      <c r="CE339" s="432">
        <v>1620</v>
      </c>
      <c r="CF339" s="12"/>
      <c r="CG339" s="432">
        <v>810</v>
      </c>
      <c r="CH339" s="432">
        <v>810</v>
      </c>
      <c r="CI339" s="432">
        <v>40.5</v>
      </c>
      <c r="CJ339" s="432">
        <v>40.5</v>
      </c>
      <c r="CK339" s="432">
        <v>40.5</v>
      </c>
      <c r="CL339" s="432">
        <v>40.5</v>
      </c>
      <c r="CM339" s="432">
        <v>40.5</v>
      </c>
      <c r="CN339" s="432">
        <v>40.5</v>
      </c>
      <c r="CO339" s="432">
        <v>40.5</v>
      </c>
      <c r="CP339" s="432">
        <v>40.5</v>
      </c>
      <c r="CQ339" s="432">
        <v>40.5</v>
      </c>
      <c r="CR339" s="432">
        <v>40.5</v>
      </c>
      <c r="CS339" s="432">
        <v>2025</v>
      </c>
      <c r="CT339" s="12"/>
      <c r="CU339" s="432">
        <v>972</v>
      </c>
      <c r="CV339" s="432">
        <v>972</v>
      </c>
      <c r="CW339" s="432">
        <v>48.6</v>
      </c>
      <c r="CX339" s="432">
        <v>48.6</v>
      </c>
      <c r="CY339" s="432">
        <v>48.6</v>
      </c>
      <c r="CZ339" s="432">
        <v>48.6</v>
      </c>
      <c r="DA339" s="432">
        <v>48.6</v>
      </c>
      <c r="DB339" s="432">
        <v>48.6</v>
      </c>
      <c r="DC339" s="432">
        <v>48.6</v>
      </c>
      <c r="DD339" s="432">
        <v>48.6</v>
      </c>
      <c r="DE339" s="432">
        <v>48.6</v>
      </c>
      <c r="DF339" s="432">
        <v>48.6</v>
      </c>
      <c r="DG339" s="432">
        <v>2430</v>
      </c>
      <c r="DH339" s="12"/>
    </row>
    <row r="340" spans="1:112" ht="12" hidden="1" customHeight="1" outlineLevel="1">
      <c r="A340" s="434"/>
      <c r="T340" s="437" t="s">
        <v>862</v>
      </c>
      <c r="X340" s="417" t="str">
        <f t="shared" si="150"/>
        <v>570 - NV</v>
      </c>
      <c r="AA340" s="260">
        <f t="shared" si="151"/>
        <v>570</v>
      </c>
      <c r="AB340" s="436" t="s">
        <v>323</v>
      </c>
      <c r="AC340" s="432">
        <v>0</v>
      </c>
      <c r="AD340" s="432">
        <v>0</v>
      </c>
      <c r="AE340" s="432">
        <v>0</v>
      </c>
      <c r="AF340" s="432">
        <v>0</v>
      </c>
      <c r="AG340" s="432">
        <v>0</v>
      </c>
      <c r="AH340" s="432">
        <v>0</v>
      </c>
      <c r="AI340" s="432">
        <v>0</v>
      </c>
      <c r="AJ340" s="432">
        <v>0</v>
      </c>
      <c r="AK340" s="432">
        <v>0</v>
      </c>
      <c r="AL340" s="432">
        <v>0</v>
      </c>
      <c r="AM340" s="432">
        <v>0</v>
      </c>
      <c r="AN340" s="432">
        <v>0</v>
      </c>
      <c r="AO340" s="432">
        <v>0</v>
      </c>
      <c r="AP340" s="12"/>
      <c r="AQ340" s="432">
        <v>0</v>
      </c>
      <c r="AR340" s="432">
        <v>0</v>
      </c>
      <c r="AS340" s="432">
        <v>0</v>
      </c>
      <c r="AT340" s="432">
        <v>405</v>
      </c>
      <c r="AU340" s="432">
        <v>405</v>
      </c>
      <c r="AV340" s="432">
        <v>405</v>
      </c>
      <c r="AW340" s="432">
        <v>405</v>
      </c>
      <c r="AX340" s="432">
        <v>405</v>
      </c>
      <c r="AY340" s="432">
        <v>405</v>
      </c>
      <c r="AZ340" s="432">
        <v>405</v>
      </c>
      <c r="BA340" s="432">
        <v>405</v>
      </c>
      <c r="BB340" s="432">
        <v>405</v>
      </c>
      <c r="BC340" s="432">
        <v>4050</v>
      </c>
      <c r="BD340" s="12"/>
      <c r="BE340" s="432">
        <v>0</v>
      </c>
      <c r="BF340" s="432">
        <v>0</v>
      </c>
      <c r="BG340" s="432">
        <v>0</v>
      </c>
      <c r="BH340" s="432">
        <v>622.6875</v>
      </c>
      <c r="BI340" s="432">
        <v>622.6875</v>
      </c>
      <c r="BJ340" s="432">
        <v>622.6875</v>
      </c>
      <c r="BK340" s="432">
        <v>622.6875</v>
      </c>
      <c r="BL340" s="432">
        <v>622.6875</v>
      </c>
      <c r="BM340" s="432">
        <v>622.6875</v>
      </c>
      <c r="BN340" s="432">
        <v>622.6875</v>
      </c>
      <c r="BO340" s="432">
        <v>622.6875</v>
      </c>
      <c r="BP340" s="432">
        <v>622.6875</v>
      </c>
      <c r="BQ340" s="432">
        <v>6226.875</v>
      </c>
      <c r="BR340" s="12"/>
      <c r="BS340" s="432">
        <v>0</v>
      </c>
      <c r="BT340" s="432">
        <v>0</v>
      </c>
      <c r="BU340" s="432">
        <v>0</v>
      </c>
      <c r="BV340" s="432">
        <v>851.00625000000002</v>
      </c>
      <c r="BW340" s="432">
        <v>851.00625000000002</v>
      </c>
      <c r="BX340" s="432">
        <v>851.00625000000002</v>
      </c>
      <c r="BY340" s="432">
        <v>851.00625000000002</v>
      </c>
      <c r="BZ340" s="432">
        <v>851.00625000000002</v>
      </c>
      <c r="CA340" s="432">
        <v>851.00625000000002</v>
      </c>
      <c r="CB340" s="432">
        <v>851.00625000000002</v>
      </c>
      <c r="CC340" s="432">
        <v>851.00625000000002</v>
      </c>
      <c r="CD340" s="432">
        <v>851.00625000000002</v>
      </c>
      <c r="CE340" s="432">
        <v>8510.0625</v>
      </c>
      <c r="CF340" s="12"/>
      <c r="CG340" s="432">
        <v>0</v>
      </c>
      <c r="CH340" s="432">
        <v>0</v>
      </c>
      <c r="CI340" s="432">
        <v>0</v>
      </c>
      <c r="CJ340" s="432">
        <v>1090.3517578125</v>
      </c>
      <c r="CK340" s="432">
        <v>1090.3517578125</v>
      </c>
      <c r="CL340" s="432">
        <v>1090.3517578125</v>
      </c>
      <c r="CM340" s="432">
        <v>1090.3517578125</v>
      </c>
      <c r="CN340" s="432">
        <v>1090.3517578125</v>
      </c>
      <c r="CO340" s="432">
        <v>1090.3517578125</v>
      </c>
      <c r="CP340" s="432">
        <v>1090.3517578125</v>
      </c>
      <c r="CQ340" s="432">
        <v>1090.3517578125</v>
      </c>
      <c r="CR340" s="432">
        <v>1090.3517578125</v>
      </c>
      <c r="CS340" s="432">
        <v>10903.517578125</v>
      </c>
      <c r="CT340" s="12"/>
      <c r="CU340" s="432">
        <v>0</v>
      </c>
      <c r="CV340" s="432">
        <v>0</v>
      </c>
      <c r="CW340" s="432">
        <v>0</v>
      </c>
      <c r="CX340" s="432">
        <v>1341.1326621093699</v>
      </c>
      <c r="CY340" s="432">
        <v>1341.1326621093699</v>
      </c>
      <c r="CZ340" s="432">
        <v>1341.1326621093699</v>
      </c>
      <c r="DA340" s="432">
        <v>1341.1326621093699</v>
      </c>
      <c r="DB340" s="432">
        <v>1341.1326621093699</v>
      </c>
      <c r="DC340" s="432">
        <v>1341.1326621093699</v>
      </c>
      <c r="DD340" s="432">
        <v>1341.1326621093699</v>
      </c>
      <c r="DE340" s="432">
        <v>1341.1326621093699</v>
      </c>
      <c r="DF340" s="432">
        <v>1341.1326621093699</v>
      </c>
      <c r="DG340" s="432">
        <v>13411.3266210937</v>
      </c>
      <c r="DH340" s="12"/>
    </row>
    <row r="341" spans="1:112" ht="12" hidden="1" customHeight="1" outlineLevel="1">
      <c r="A341" s="434"/>
      <c r="T341" s="437" t="s">
        <v>863</v>
      </c>
      <c r="X341" s="417" t="str">
        <f t="shared" si="150"/>
        <v>580 - NV</v>
      </c>
      <c r="AA341" s="260">
        <f t="shared" si="151"/>
        <v>580</v>
      </c>
      <c r="AB341" s="436" t="s">
        <v>324</v>
      </c>
      <c r="AC341" s="432">
        <v>0</v>
      </c>
      <c r="AD341" s="432">
        <v>0</v>
      </c>
      <c r="AE341" s="432">
        <v>0</v>
      </c>
      <c r="AF341" s="432">
        <v>0</v>
      </c>
      <c r="AG341" s="432">
        <v>0</v>
      </c>
      <c r="AH341" s="432">
        <v>0</v>
      </c>
      <c r="AI341" s="432">
        <v>0</v>
      </c>
      <c r="AJ341" s="432">
        <v>0</v>
      </c>
      <c r="AK341" s="432">
        <v>0</v>
      </c>
      <c r="AL341" s="432">
        <v>0</v>
      </c>
      <c r="AM341" s="432">
        <v>0</v>
      </c>
      <c r="AN341" s="432">
        <v>0</v>
      </c>
      <c r="AO341" s="432">
        <v>0</v>
      </c>
      <c r="AP341" s="12"/>
      <c r="AQ341" s="432">
        <v>0</v>
      </c>
      <c r="AR341" s="432">
        <v>0</v>
      </c>
      <c r="AS341" s="432">
        <v>0</v>
      </c>
      <c r="AT341" s="432">
        <v>0</v>
      </c>
      <c r="AU341" s="432">
        <v>0</v>
      </c>
      <c r="AV341" s="432">
        <v>0</v>
      </c>
      <c r="AW341" s="432">
        <v>0</v>
      </c>
      <c r="AX341" s="432">
        <v>0</v>
      </c>
      <c r="AY341" s="432">
        <v>0</v>
      </c>
      <c r="AZ341" s="432">
        <v>0</v>
      </c>
      <c r="BA341" s="432">
        <v>0</v>
      </c>
      <c r="BB341" s="432">
        <v>0</v>
      </c>
      <c r="BC341" s="432">
        <v>0</v>
      </c>
      <c r="BD341" s="12"/>
      <c r="BE341" s="432">
        <v>0</v>
      </c>
      <c r="BF341" s="432">
        <v>0</v>
      </c>
      <c r="BG341" s="432">
        <v>0</v>
      </c>
      <c r="BH341" s="432">
        <v>0</v>
      </c>
      <c r="BI341" s="432">
        <v>0</v>
      </c>
      <c r="BJ341" s="432">
        <v>0</v>
      </c>
      <c r="BK341" s="432">
        <v>0</v>
      </c>
      <c r="BL341" s="432">
        <v>0</v>
      </c>
      <c r="BM341" s="432">
        <v>0</v>
      </c>
      <c r="BN341" s="432">
        <v>0</v>
      </c>
      <c r="BO341" s="432">
        <v>0</v>
      </c>
      <c r="BP341" s="432">
        <v>0</v>
      </c>
      <c r="BQ341" s="432">
        <v>0</v>
      </c>
      <c r="BR341" s="12"/>
      <c r="BS341" s="432">
        <v>0</v>
      </c>
      <c r="BT341" s="432">
        <v>0</v>
      </c>
      <c r="BU341" s="432">
        <v>0</v>
      </c>
      <c r="BV341" s="432">
        <v>0</v>
      </c>
      <c r="BW341" s="432">
        <v>0</v>
      </c>
      <c r="BX341" s="432">
        <v>0</v>
      </c>
      <c r="BY341" s="432">
        <v>0</v>
      </c>
      <c r="BZ341" s="432">
        <v>0</v>
      </c>
      <c r="CA341" s="432">
        <v>0</v>
      </c>
      <c r="CB341" s="432">
        <v>0</v>
      </c>
      <c r="CC341" s="432">
        <v>0</v>
      </c>
      <c r="CD341" s="432">
        <v>0</v>
      </c>
      <c r="CE341" s="432">
        <v>0</v>
      </c>
      <c r="CF341" s="12"/>
      <c r="CG341" s="432">
        <v>0</v>
      </c>
      <c r="CH341" s="432">
        <v>0</v>
      </c>
      <c r="CI341" s="432">
        <v>0</v>
      </c>
      <c r="CJ341" s="432">
        <v>0</v>
      </c>
      <c r="CK341" s="432">
        <v>0</v>
      </c>
      <c r="CL341" s="432">
        <v>0</v>
      </c>
      <c r="CM341" s="432">
        <v>0</v>
      </c>
      <c r="CN341" s="432">
        <v>0</v>
      </c>
      <c r="CO341" s="432">
        <v>0</v>
      </c>
      <c r="CP341" s="432">
        <v>0</v>
      </c>
      <c r="CQ341" s="432">
        <v>0</v>
      </c>
      <c r="CR341" s="432">
        <v>0</v>
      </c>
      <c r="CS341" s="432">
        <v>0</v>
      </c>
      <c r="CT341" s="12"/>
      <c r="CU341" s="432">
        <v>0</v>
      </c>
      <c r="CV341" s="432">
        <v>0</v>
      </c>
      <c r="CW341" s="432">
        <v>0</v>
      </c>
      <c r="CX341" s="432">
        <v>0</v>
      </c>
      <c r="CY341" s="432">
        <v>0</v>
      </c>
      <c r="CZ341" s="432">
        <v>0</v>
      </c>
      <c r="DA341" s="432">
        <v>0</v>
      </c>
      <c r="DB341" s="432">
        <v>0</v>
      </c>
      <c r="DC341" s="432">
        <v>0</v>
      </c>
      <c r="DD341" s="432">
        <v>0</v>
      </c>
      <c r="DE341" s="432">
        <v>0</v>
      </c>
      <c r="DF341" s="432">
        <v>0</v>
      </c>
      <c r="DG341" s="432">
        <v>0</v>
      </c>
      <c r="DH341" s="12"/>
    </row>
    <row r="342" spans="1:112" ht="12" hidden="1" customHeight="1" outlineLevel="1">
      <c r="A342" s="434"/>
      <c r="T342" s="437" t="s">
        <v>864</v>
      </c>
      <c r="X342" s="417" t="str">
        <f t="shared" si="150"/>
        <v>581 - NV</v>
      </c>
      <c r="AA342" s="260">
        <f t="shared" si="151"/>
        <v>581</v>
      </c>
      <c r="AB342" s="436" t="s">
        <v>325</v>
      </c>
      <c r="AC342" s="432">
        <v>0</v>
      </c>
      <c r="AD342" s="432">
        <v>0</v>
      </c>
      <c r="AE342" s="432">
        <v>0</v>
      </c>
      <c r="AF342" s="432">
        <v>0</v>
      </c>
      <c r="AG342" s="432">
        <v>0</v>
      </c>
      <c r="AH342" s="432">
        <v>0</v>
      </c>
      <c r="AI342" s="432">
        <v>0</v>
      </c>
      <c r="AJ342" s="432">
        <v>0</v>
      </c>
      <c r="AK342" s="432">
        <v>0</v>
      </c>
      <c r="AL342" s="432">
        <v>0</v>
      </c>
      <c r="AM342" s="432">
        <v>0</v>
      </c>
      <c r="AN342" s="432">
        <v>0</v>
      </c>
      <c r="AO342" s="432">
        <v>0</v>
      </c>
      <c r="AP342" s="12"/>
      <c r="AQ342" s="432">
        <v>0</v>
      </c>
      <c r="AR342" s="432">
        <v>0</v>
      </c>
      <c r="AS342" s="432">
        <v>0</v>
      </c>
      <c r="AT342" s="432">
        <v>0</v>
      </c>
      <c r="AU342" s="432">
        <v>0</v>
      </c>
      <c r="AV342" s="432">
        <v>0</v>
      </c>
      <c r="AW342" s="432">
        <v>0</v>
      </c>
      <c r="AX342" s="432">
        <v>0</v>
      </c>
      <c r="AY342" s="432">
        <v>0</v>
      </c>
      <c r="AZ342" s="432">
        <v>0</v>
      </c>
      <c r="BA342" s="432">
        <v>0</v>
      </c>
      <c r="BB342" s="432">
        <v>0</v>
      </c>
      <c r="BC342" s="432">
        <v>0</v>
      </c>
      <c r="BD342" s="12"/>
      <c r="BE342" s="432">
        <v>0</v>
      </c>
      <c r="BF342" s="432">
        <v>0</v>
      </c>
      <c r="BG342" s="432">
        <v>0</v>
      </c>
      <c r="BH342" s="432">
        <v>0</v>
      </c>
      <c r="BI342" s="432">
        <v>0</v>
      </c>
      <c r="BJ342" s="432">
        <v>0</v>
      </c>
      <c r="BK342" s="432">
        <v>0</v>
      </c>
      <c r="BL342" s="432">
        <v>0</v>
      </c>
      <c r="BM342" s="432">
        <v>0</v>
      </c>
      <c r="BN342" s="432">
        <v>0</v>
      </c>
      <c r="BO342" s="432">
        <v>0</v>
      </c>
      <c r="BP342" s="432">
        <v>0</v>
      </c>
      <c r="BQ342" s="432">
        <v>0</v>
      </c>
      <c r="BR342" s="12"/>
      <c r="BS342" s="432">
        <v>0</v>
      </c>
      <c r="BT342" s="432">
        <v>0</v>
      </c>
      <c r="BU342" s="432">
        <v>0</v>
      </c>
      <c r="BV342" s="432">
        <v>0</v>
      </c>
      <c r="BW342" s="432">
        <v>0</v>
      </c>
      <c r="BX342" s="432">
        <v>0</v>
      </c>
      <c r="BY342" s="432">
        <v>0</v>
      </c>
      <c r="BZ342" s="432">
        <v>0</v>
      </c>
      <c r="CA342" s="432">
        <v>0</v>
      </c>
      <c r="CB342" s="432">
        <v>0</v>
      </c>
      <c r="CC342" s="432">
        <v>0</v>
      </c>
      <c r="CD342" s="432">
        <v>0</v>
      </c>
      <c r="CE342" s="432">
        <v>0</v>
      </c>
      <c r="CF342" s="12"/>
      <c r="CG342" s="432">
        <v>0</v>
      </c>
      <c r="CH342" s="432">
        <v>0</v>
      </c>
      <c r="CI342" s="432">
        <v>0</v>
      </c>
      <c r="CJ342" s="432">
        <v>0</v>
      </c>
      <c r="CK342" s="432">
        <v>0</v>
      </c>
      <c r="CL342" s="432">
        <v>0</v>
      </c>
      <c r="CM342" s="432">
        <v>0</v>
      </c>
      <c r="CN342" s="432">
        <v>0</v>
      </c>
      <c r="CO342" s="432">
        <v>0</v>
      </c>
      <c r="CP342" s="432">
        <v>0</v>
      </c>
      <c r="CQ342" s="432">
        <v>0</v>
      </c>
      <c r="CR342" s="432">
        <v>0</v>
      </c>
      <c r="CS342" s="432">
        <v>0</v>
      </c>
      <c r="CT342" s="12"/>
      <c r="CU342" s="432">
        <v>0</v>
      </c>
      <c r="CV342" s="432">
        <v>0</v>
      </c>
      <c r="CW342" s="432">
        <v>0</v>
      </c>
      <c r="CX342" s="432">
        <v>0</v>
      </c>
      <c r="CY342" s="432">
        <v>0</v>
      </c>
      <c r="CZ342" s="432">
        <v>0</v>
      </c>
      <c r="DA342" s="432">
        <v>0</v>
      </c>
      <c r="DB342" s="432">
        <v>0</v>
      </c>
      <c r="DC342" s="432">
        <v>0</v>
      </c>
      <c r="DD342" s="432">
        <v>0</v>
      </c>
      <c r="DE342" s="432">
        <v>0</v>
      </c>
      <c r="DF342" s="432">
        <v>0</v>
      </c>
      <c r="DG342" s="432">
        <v>0</v>
      </c>
      <c r="DH342" s="12"/>
    </row>
    <row r="343" spans="1:112" ht="12" hidden="1" customHeight="1" outlineLevel="1">
      <c r="A343" s="434"/>
      <c r="T343" s="437" t="s">
        <v>865</v>
      </c>
      <c r="X343" s="417" t="str">
        <f t="shared" si="150"/>
        <v>582 - NV</v>
      </c>
      <c r="AA343" s="260">
        <f t="shared" si="151"/>
        <v>582</v>
      </c>
      <c r="AB343" s="436" t="s">
        <v>326</v>
      </c>
      <c r="AC343" s="432">
        <v>0</v>
      </c>
      <c r="AD343" s="432">
        <v>0</v>
      </c>
      <c r="AE343" s="432">
        <v>0</v>
      </c>
      <c r="AF343" s="432">
        <v>0</v>
      </c>
      <c r="AG343" s="432">
        <v>0</v>
      </c>
      <c r="AH343" s="432">
        <v>0</v>
      </c>
      <c r="AI343" s="432">
        <v>0</v>
      </c>
      <c r="AJ343" s="432">
        <v>0</v>
      </c>
      <c r="AK343" s="432">
        <v>0</v>
      </c>
      <c r="AL343" s="432">
        <v>0</v>
      </c>
      <c r="AM343" s="432">
        <v>0</v>
      </c>
      <c r="AN343" s="432">
        <v>0</v>
      </c>
      <c r="AO343" s="432">
        <v>0</v>
      </c>
      <c r="AP343" s="12"/>
      <c r="AQ343" s="432">
        <v>0</v>
      </c>
      <c r="AR343" s="432">
        <v>0</v>
      </c>
      <c r="AS343" s="432">
        <v>0</v>
      </c>
      <c r="AT343" s="432">
        <v>0</v>
      </c>
      <c r="AU343" s="432">
        <v>0</v>
      </c>
      <c r="AV343" s="432">
        <v>0</v>
      </c>
      <c r="AW343" s="432">
        <v>0</v>
      </c>
      <c r="AX343" s="432">
        <v>0</v>
      </c>
      <c r="AY343" s="432">
        <v>0</v>
      </c>
      <c r="AZ343" s="432">
        <v>0</v>
      </c>
      <c r="BA343" s="432">
        <v>0</v>
      </c>
      <c r="BB343" s="432">
        <v>0</v>
      </c>
      <c r="BC343" s="432">
        <v>0</v>
      </c>
      <c r="BD343" s="12"/>
      <c r="BE343" s="432">
        <v>0</v>
      </c>
      <c r="BF343" s="432">
        <v>0</v>
      </c>
      <c r="BG343" s="432">
        <v>0</v>
      </c>
      <c r="BH343" s="432">
        <v>0</v>
      </c>
      <c r="BI343" s="432">
        <v>0</v>
      </c>
      <c r="BJ343" s="432">
        <v>0</v>
      </c>
      <c r="BK343" s="432">
        <v>0</v>
      </c>
      <c r="BL343" s="432">
        <v>0</v>
      </c>
      <c r="BM343" s="432">
        <v>0</v>
      </c>
      <c r="BN343" s="432">
        <v>0</v>
      </c>
      <c r="BO343" s="432">
        <v>0</v>
      </c>
      <c r="BP343" s="432">
        <v>0</v>
      </c>
      <c r="BQ343" s="432">
        <v>0</v>
      </c>
      <c r="BR343" s="12"/>
      <c r="BS343" s="432">
        <v>0</v>
      </c>
      <c r="BT343" s="432">
        <v>0</v>
      </c>
      <c r="BU343" s="432">
        <v>0</v>
      </c>
      <c r="BV343" s="432">
        <v>0</v>
      </c>
      <c r="BW343" s="432">
        <v>0</v>
      </c>
      <c r="BX343" s="432">
        <v>0</v>
      </c>
      <c r="BY343" s="432">
        <v>0</v>
      </c>
      <c r="BZ343" s="432">
        <v>0</v>
      </c>
      <c r="CA343" s="432">
        <v>0</v>
      </c>
      <c r="CB343" s="432">
        <v>0</v>
      </c>
      <c r="CC343" s="432">
        <v>0</v>
      </c>
      <c r="CD343" s="432">
        <v>0</v>
      </c>
      <c r="CE343" s="432">
        <v>0</v>
      </c>
      <c r="CF343" s="12"/>
      <c r="CG343" s="432">
        <v>0</v>
      </c>
      <c r="CH343" s="432">
        <v>0</v>
      </c>
      <c r="CI343" s="432">
        <v>0</v>
      </c>
      <c r="CJ343" s="432">
        <v>0</v>
      </c>
      <c r="CK343" s="432">
        <v>0</v>
      </c>
      <c r="CL343" s="432">
        <v>0</v>
      </c>
      <c r="CM343" s="432">
        <v>0</v>
      </c>
      <c r="CN343" s="432">
        <v>0</v>
      </c>
      <c r="CO343" s="432">
        <v>0</v>
      </c>
      <c r="CP343" s="432">
        <v>0</v>
      </c>
      <c r="CQ343" s="432">
        <v>0</v>
      </c>
      <c r="CR343" s="432">
        <v>0</v>
      </c>
      <c r="CS343" s="432">
        <v>0</v>
      </c>
      <c r="CT343" s="12"/>
      <c r="CU343" s="432">
        <v>0</v>
      </c>
      <c r="CV343" s="432">
        <v>0</v>
      </c>
      <c r="CW343" s="432">
        <v>0</v>
      </c>
      <c r="CX343" s="432">
        <v>0</v>
      </c>
      <c r="CY343" s="432">
        <v>0</v>
      </c>
      <c r="CZ343" s="432">
        <v>0</v>
      </c>
      <c r="DA343" s="432">
        <v>0</v>
      </c>
      <c r="DB343" s="432">
        <v>0</v>
      </c>
      <c r="DC343" s="432">
        <v>0</v>
      </c>
      <c r="DD343" s="432">
        <v>0</v>
      </c>
      <c r="DE343" s="432">
        <v>0</v>
      </c>
      <c r="DF343" s="432">
        <v>0</v>
      </c>
      <c r="DG343" s="432">
        <v>0</v>
      </c>
      <c r="DH343" s="12"/>
    </row>
    <row r="344" spans="1:112" ht="12" hidden="1" customHeight="1" outlineLevel="1">
      <c r="A344" s="434"/>
      <c r="T344" s="437" t="s">
        <v>866</v>
      </c>
      <c r="X344" s="417" t="str">
        <f t="shared" si="150"/>
        <v>583 - NV</v>
      </c>
      <c r="AA344" s="260">
        <f t="shared" si="151"/>
        <v>583</v>
      </c>
      <c r="AB344" s="436" t="s">
        <v>327</v>
      </c>
      <c r="AC344" s="432">
        <v>0</v>
      </c>
      <c r="AD344" s="432">
        <v>0</v>
      </c>
      <c r="AE344" s="432">
        <v>0</v>
      </c>
      <c r="AF344" s="432">
        <v>0</v>
      </c>
      <c r="AG344" s="432">
        <v>0</v>
      </c>
      <c r="AH344" s="432">
        <v>0</v>
      </c>
      <c r="AI344" s="432">
        <v>0</v>
      </c>
      <c r="AJ344" s="432">
        <v>0</v>
      </c>
      <c r="AK344" s="432">
        <v>0</v>
      </c>
      <c r="AL344" s="432">
        <v>0</v>
      </c>
      <c r="AM344" s="432">
        <v>0</v>
      </c>
      <c r="AN344" s="432">
        <v>0</v>
      </c>
      <c r="AO344" s="432">
        <v>0</v>
      </c>
      <c r="AP344" s="12"/>
      <c r="AQ344" s="432">
        <v>0</v>
      </c>
      <c r="AR344" s="432">
        <v>0</v>
      </c>
      <c r="AS344" s="432">
        <v>0</v>
      </c>
      <c r="AT344" s="432">
        <v>0</v>
      </c>
      <c r="AU344" s="432">
        <v>0</v>
      </c>
      <c r="AV344" s="432">
        <v>0</v>
      </c>
      <c r="AW344" s="432">
        <v>0</v>
      </c>
      <c r="AX344" s="432">
        <v>0</v>
      </c>
      <c r="AY344" s="432">
        <v>0</v>
      </c>
      <c r="AZ344" s="432">
        <v>0</v>
      </c>
      <c r="BA344" s="432">
        <v>0</v>
      </c>
      <c r="BB344" s="432">
        <v>0</v>
      </c>
      <c r="BC344" s="432">
        <v>0</v>
      </c>
      <c r="BD344" s="12"/>
      <c r="BE344" s="432">
        <v>0</v>
      </c>
      <c r="BF344" s="432">
        <v>0</v>
      </c>
      <c r="BG344" s="432">
        <v>0</v>
      </c>
      <c r="BH344" s="432">
        <v>0</v>
      </c>
      <c r="BI344" s="432">
        <v>0</v>
      </c>
      <c r="BJ344" s="432">
        <v>0</v>
      </c>
      <c r="BK344" s="432">
        <v>0</v>
      </c>
      <c r="BL344" s="432">
        <v>0</v>
      </c>
      <c r="BM344" s="432">
        <v>0</v>
      </c>
      <c r="BN344" s="432">
        <v>0</v>
      </c>
      <c r="BO344" s="432">
        <v>0</v>
      </c>
      <c r="BP344" s="432">
        <v>0</v>
      </c>
      <c r="BQ344" s="432">
        <v>0</v>
      </c>
      <c r="BR344" s="12"/>
      <c r="BS344" s="432">
        <v>0</v>
      </c>
      <c r="BT344" s="432">
        <v>0</v>
      </c>
      <c r="BU344" s="432">
        <v>0</v>
      </c>
      <c r="BV344" s="432">
        <v>0</v>
      </c>
      <c r="BW344" s="432">
        <v>0</v>
      </c>
      <c r="BX344" s="432">
        <v>0</v>
      </c>
      <c r="BY344" s="432">
        <v>0</v>
      </c>
      <c r="BZ344" s="432">
        <v>0</v>
      </c>
      <c r="CA344" s="432">
        <v>0</v>
      </c>
      <c r="CB344" s="432">
        <v>0</v>
      </c>
      <c r="CC344" s="432">
        <v>0</v>
      </c>
      <c r="CD344" s="432">
        <v>0</v>
      </c>
      <c r="CE344" s="432">
        <v>0</v>
      </c>
      <c r="CF344" s="12"/>
      <c r="CG344" s="432">
        <v>0</v>
      </c>
      <c r="CH344" s="432">
        <v>0</v>
      </c>
      <c r="CI344" s="432">
        <v>0</v>
      </c>
      <c r="CJ344" s="432">
        <v>0</v>
      </c>
      <c r="CK344" s="432">
        <v>0</v>
      </c>
      <c r="CL344" s="432">
        <v>0</v>
      </c>
      <c r="CM344" s="432">
        <v>0</v>
      </c>
      <c r="CN344" s="432">
        <v>0</v>
      </c>
      <c r="CO344" s="432">
        <v>0</v>
      </c>
      <c r="CP344" s="432">
        <v>0</v>
      </c>
      <c r="CQ344" s="432">
        <v>0</v>
      </c>
      <c r="CR344" s="432">
        <v>0</v>
      </c>
      <c r="CS344" s="432">
        <v>0</v>
      </c>
      <c r="CT344" s="12"/>
      <c r="CU344" s="432">
        <v>0</v>
      </c>
      <c r="CV344" s="432">
        <v>0</v>
      </c>
      <c r="CW344" s="432">
        <v>0</v>
      </c>
      <c r="CX344" s="432">
        <v>0</v>
      </c>
      <c r="CY344" s="432">
        <v>0</v>
      </c>
      <c r="CZ344" s="432">
        <v>0</v>
      </c>
      <c r="DA344" s="432">
        <v>0</v>
      </c>
      <c r="DB344" s="432">
        <v>0</v>
      </c>
      <c r="DC344" s="432">
        <v>0</v>
      </c>
      <c r="DD344" s="432">
        <v>0</v>
      </c>
      <c r="DE344" s="432">
        <v>0</v>
      </c>
      <c r="DF344" s="432">
        <v>0</v>
      </c>
      <c r="DG344" s="432">
        <v>0</v>
      </c>
      <c r="DH344" s="12"/>
    </row>
    <row r="345" spans="1:112" ht="12" hidden="1" customHeight="1" outlineLevel="1">
      <c r="A345" s="434"/>
      <c r="T345" s="437" t="s">
        <v>867</v>
      </c>
      <c r="X345" s="417" t="str">
        <f t="shared" si="150"/>
        <v>584 - NV</v>
      </c>
      <c r="AA345" s="260">
        <f t="shared" si="151"/>
        <v>584</v>
      </c>
      <c r="AB345" s="436" t="s">
        <v>328</v>
      </c>
      <c r="AC345" s="432">
        <v>0</v>
      </c>
      <c r="AD345" s="432">
        <v>0</v>
      </c>
      <c r="AE345" s="432">
        <v>0</v>
      </c>
      <c r="AF345" s="432">
        <v>0</v>
      </c>
      <c r="AG345" s="432">
        <v>0</v>
      </c>
      <c r="AH345" s="432">
        <v>0</v>
      </c>
      <c r="AI345" s="432">
        <v>0</v>
      </c>
      <c r="AJ345" s="432">
        <v>0</v>
      </c>
      <c r="AK345" s="432">
        <v>0</v>
      </c>
      <c r="AL345" s="432">
        <v>0</v>
      </c>
      <c r="AM345" s="432">
        <v>0</v>
      </c>
      <c r="AN345" s="432">
        <v>0</v>
      </c>
      <c r="AO345" s="432">
        <v>0</v>
      </c>
      <c r="AP345" s="12"/>
      <c r="AQ345" s="432">
        <v>0</v>
      </c>
      <c r="AR345" s="432">
        <v>0</v>
      </c>
      <c r="AS345" s="432">
        <v>0</v>
      </c>
      <c r="AT345" s="432">
        <v>0</v>
      </c>
      <c r="AU345" s="432">
        <v>0</v>
      </c>
      <c r="AV345" s="432">
        <v>0</v>
      </c>
      <c r="AW345" s="432">
        <v>0</v>
      </c>
      <c r="AX345" s="432">
        <v>0</v>
      </c>
      <c r="AY345" s="432">
        <v>0</v>
      </c>
      <c r="AZ345" s="432">
        <v>0</v>
      </c>
      <c r="BA345" s="432">
        <v>0</v>
      </c>
      <c r="BB345" s="432">
        <v>0</v>
      </c>
      <c r="BC345" s="432">
        <v>0</v>
      </c>
      <c r="BD345" s="12"/>
      <c r="BE345" s="432">
        <v>0</v>
      </c>
      <c r="BF345" s="432">
        <v>0</v>
      </c>
      <c r="BG345" s="432">
        <v>0</v>
      </c>
      <c r="BH345" s="432">
        <v>0</v>
      </c>
      <c r="BI345" s="432">
        <v>0</v>
      </c>
      <c r="BJ345" s="432">
        <v>0</v>
      </c>
      <c r="BK345" s="432">
        <v>0</v>
      </c>
      <c r="BL345" s="432">
        <v>0</v>
      </c>
      <c r="BM345" s="432">
        <v>0</v>
      </c>
      <c r="BN345" s="432">
        <v>0</v>
      </c>
      <c r="BO345" s="432">
        <v>0</v>
      </c>
      <c r="BP345" s="432">
        <v>0</v>
      </c>
      <c r="BQ345" s="432">
        <v>0</v>
      </c>
      <c r="BR345" s="12"/>
      <c r="BS345" s="432">
        <v>0</v>
      </c>
      <c r="BT345" s="432">
        <v>0</v>
      </c>
      <c r="BU345" s="432">
        <v>0</v>
      </c>
      <c r="BV345" s="432">
        <v>0</v>
      </c>
      <c r="BW345" s="432">
        <v>0</v>
      </c>
      <c r="BX345" s="432">
        <v>0</v>
      </c>
      <c r="BY345" s="432">
        <v>0</v>
      </c>
      <c r="BZ345" s="432">
        <v>0</v>
      </c>
      <c r="CA345" s="432">
        <v>0</v>
      </c>
      <c r="CB345" s="432">
        <v>0</v>
      </c>
      <c r="CC345" s="432">
        <v>0</v>
      </c>
      <c r="CD345" s="432">
        <v>0</v>
      </c>
      <c r="CE345" s="432">
        <v>0</v>
      </c>
      <c r="CF345" s="12"/>
      <c r="CG345" s="432">
        <v>0</v>
      </c>
      <c r="CH345" s="432">
        <v>0</v>
      </c>
      <c r="CI345" s="432">
        <v>0</v>
      </c>
      <c r="CJ345" s="432">
        <v>0</v>
      </c>
      <c r="CK345" s="432">
        <v>0</v>
      </c>
      <c r="CL345" s="432">
        <v>0</v>
      </c>
      <c r="CM345" s="432">
        <v>0</v>
      </c>
      <c r="CN345" s="432">
        <v>0</v>
      </c>
      <c r="CO345" s="432">
        <v>0</v>
      </c>
      <c r="CP345" s="432">
        <v>0</v>
      </c>
      <c r="CQ345" s="432">
        <v>0</v>
      </c>
      <c r="CR345" s="432">
        <v>0</v>
      </c>
      <c r="CS345" s="432">
        <v>0</v>
      </c>
      <c r="CT345" s="12"/>
      <c r="CU345" s="432">
        <v>0</v>
      </c>
      <c r="CV345" s="432">
        <v>0</v>
      </c>
      <c r="CW345" s="432">
        <v>0</v>
      </c>
      <c r="CX345" s="432">
        <v>0</v>
      </c>
      <c r="CY345" s="432">
        <v>0</v>
      </c>
      <c r="CZ345" s="432">
        <v>0</v>
      </c>
      <c r="DA345" s="432">
        <v>0</v>
      </c>
      <c r="DB345" s="432">
        <v>0</v>
      </c>
      <c r="DC345" s="432">
        <v>0</v>
      </c>
      <c r="DD345" s="432">
        <v>0</v>
      </c>
      <c r="DE345" s="432">
        <v>0</v>
      </c>
      <c r="DF345" s="432">
        <v>0</v>
      </c>
      <c r="DG345" s="432">
        <v>0</v>
      </c>
      <c r="DH345" s="12"/>
    </row>
    <row r="346" spans="1:112" ht="12" hidden="1" customHeight="1" outlineLevel="1">
      <c r="A346" s="434"/>
      <c r="T346" s="437" t="s">
        <v>868</v>
      </c>
      <c r="X346" s="417" t="str">
        <f t="shared" si="150"/>
        <v>585 - NV</v>
      </c>
      <c r="AA346" s="260">
        <f t="shared" si="151"/>
        <v>585</v>
      </c>
      <c r="AB346" s="436" t="s">
        <v>329</v>
      </c>
      <c r="AC346" s="432">
        <v>0</v>
      </c>
      <c r="AD346" s="432">
        <v>0</v>
      </c>
      <c r="AE346" s="432">
        <v>0</v>
      </c>
      <c r="AF346" s="432">
        <v>0</v>
      </c>
      <c r="AG346" s="432">
        <v>0</v>
      </c>
      <c r="AH346" s="432">
        <v>0</v>
      </c>
      <c r="AI346" s="432">
        <v>0</v>
      </c>
      <c r="AJ346" s="432">
        <v>0</v>
      </c>
      <c r="AK346" s="432">
        <v>0</v>
      </c>
      <c r="AL346" s="432">
        <v>0</v>
      </c>
      <c r="AM346" s="432">
        <v>0</v>
      </c>
      <c r="AN346" s="432">
        <v>0</v>
      </c>
      <c r="AO346" s="432">
        <v>0</v>
      </c>
      <c r="AP346" s="12"/>
      <c r="AQ346" s="432">
        <v>0</v>
      </c>
      <c r="AR346" s="432">
        <v>0</v>
      </c>
      <c r="AS346" s="432">
        <v>0</v>
      </c>
      <c r="AT346" s="432">
        <v>0</v>
      </c>
      <c r="AU346" s="432">
        <v>0</v>
      </c>
      <c r="AV346" s="432">
        <v>0</v>
      </c>
      <c r="AW346" s="432">
        <v>0</v>
      </c>
      <c r="AX346" s="432">
        <v>0</v>
      </c>
      <c r="AY346" s="432">
        <v>0</v>
      </c>
      <c r="AZ346" s="432">
        <v>0</v>
      </c>
      <c r="BA346" s="432">
        <v>0</v>
      </c>
      <c r="BB346" s="432">
        <v>0</v>
      </c>
      <c r="BC346" s="432">
        <v>0</v>
      </c>
      <c r="BD346" s="12"/>
      <c r="BE346" s="432">
        <v>0</v>
      </c>
      <c r="BF346" s="432">
        <v>0</v>
      </c>
      <c r="BG346" s="432">
        <v>0</v>
      </c>
      <c r="BH346" s="432">
        <v>0</v>
      </c>
      <c r="BI346" s="432">
        <v>0</v>
      </c>
      <c r="BJ346" s="432">
        <v>0</v>
      </c>
      <c r="BK346" s="432">
        <v>0</v>
      </c>
      <c r="BL346" s="432">
        <v>0</v>
      </c>
      <c r="BM346" s="432">
        <v>0</v>
      </c>
      <c r="BN346" s="432">
        <v>0</v>
      </c>
      <c r="BO346" s="432">
        <v>0</v>
      </c>
      <c r="BP346" s="432">
        <v>0</v>
      </c>
      <c r="BQ346" s="432">
        <v>0</v>
      </c>
      <c r="BR346" s="12"/>
      <c r="BS346" s="432">
        <v>0</v>
      </c>
      <c r="BT346" s="432">
        <v>0</v>
      </c>
      <c r="BU346" s="432">
        <v>0</v>
      </c>
      <c r="BV346" s="432">
        <v>0</v>
      </c>
      <c r="BW346" s="432">
        <v>0</v>
      </c>
      <c r="BX346" s="432">
        <v>0</v>
      </c>
      <c r="BY346" s="432">
        <v>0</v>
      </c>
      <c r="BZ346" s="432">
        <v>0</v>
      </c>
      <c r="CA346" s="432">
        <v>0</v>
      </c>
      <c r="CB346" s="432">
        <v>0</v>
      </c>
      <c r="CC346" s="432">
        <v>0</v>
      </c>
      <c r="CD346" s="432">
        <v>0</v>
      </c>
      <c r="CE346" s="432">
        <v>0</v>
      </c>
      <c r="CF346" s="12"/>
      <c r="CG346" s="432">
        <v>0</v>
      </c>
      <c r="CH346" s="432">
        <v>0</v>
      </c>
      <c r="CI346" s="432">
        <v>0</v>
      </c>
      <c r="CJ346" s="432">
        <v>0</v>
      </c>
      <c r="CK346" s="432">
        <v>0</v>
      </c>
      <c r="CL346" s="432">
        <v>0</v>
      </c>
      <c r="CM346" s="432">
        <v>0</v>
      </c>
      <c r="CN346" s="432">
        <v>0</v>
      </c>
      <c r="CO346" s="432">
        <v>0</v>
      </c>
      <c r="CP346" s="432">
        <v>0</v>
      </c>
      <c r="CQ346" s="432">
        <v>0</v>
      </c>
      <c r="CR346" s="432">
        <v>0</v>
      </c>
      <c r="CS346" s="432">
        <v>0</v>
      </c>
      <c r="CT346" s="12"/>
      <c r="CU346" s="432">
        <v>0</v>
      </c>
      <c r="CV346" s="432">
        <v>0</v>
      </c>
      <c r="CW346" s="432">
        <v>0</v>
      </c>
      <c r="CX346" s="432">
        <v>0</v>
      </c>
      <c r="CY346" s="432">
        <v>0</v>
      </c>
      <c r="CZ346" s="432">
        <v>0</v>
      </c>
      <c r="DA346" s="432">
        <v>0</v>
      </c>
      <c r="DB346" s="432">
        <v>0</v>
      </c>
      <c r="DC346" s="432">
        <v>0</v>
      </c>
      <c r="DD346" s="432">
        <v>0</v>
      </c>
      <c r="DE346" s="432">
        <v>0</v>
      </c>
      <c r="DF346" s="432">
        <v>0</v>
      </c>
      <c r="DG346" s="432">
        <v>0</v>
      </c>
      <c r="DH346" s="12"/>
    </row>
    <row r="347" spans="1:112" ht="12" hidden="1" customHeight="1" outlineLevel="1">
      <c r="A347" s="434"/>
      <c r="T347" s="437" t="s">
        <v>869</v>
      </c>
      <c r="X347" s="417" t="str">
        <f t="shared" si="150"/>
        <v>586 - NV</v>
      </c>
      <c r="AA347" s="260">
        <f t="shared" si="151"/>
        <v>586</v>
      </c>
      <c r="AB347" s="436" t="s">
        <v>330</v>
      </c>
      <c r="AC347" s="432">
        <v>0</v>
      </c>
      <c r="AD347" s="432">
        <v>0</v>
      </c>
      <c r="AE347" s="432">
        <v>0</v>
      </c>
      <c r="AF347" s="432">
        <v>0</v>
      </c>
      <c r="AG347" s="432">
        <v>0</v>
      </c>
      <c r="AH347" s="432">
        <v>0</v>
      </c>
      <c r="AI347" s="432">
        <v>0</v>
      </c>
      <c r="AJ347" s="432">
        <v>0</v>
      </c>
      <c r="AK347" s="432">
        <v>0</v>
      </c>
      <c r="AL347" s="432">
        <v>0</v>
      </c>
      <c r="AM347" s="432">
        <v>0</v>
      </c>
      <c r="AN347" s="432">
        <v>0</v>
      </c>
      <c r="AO347" s="432">
        <v>0</v>
      </c>
      <c r="AP347" s="12"/>
      <c r="AQ347" s="432">
        <v>0</v>
      </c>
      <c r="AR347" s="432">
        <v>0</v>
      </c>
      <c r="AS347" s="432">
        <v>0</v>
      </c>
      <c r="AT347" s="432">
        <v>0</v>
      </c>
      <c r="AU347" s="432">
        <v>0</v>
      </c>
      <c r="AV347" s="432">
        <v>0</v>
      </c>
      <c r="AW347" s="432">
        <v>0</v>
      </c>
      <c r="AX347" s="432">
        <v>0</v>
      </c>
      <c r="AY347" s="432">
        <v>0</v>
      </c>
      <c r="AZ347" s="432">
        <v>0</v>
      </c>
      <c r="BA347" s="432">
        <v>0</v>
      </c>
      <c r="BB347" s="432">
        <v>0</v>
      </c>
      <c r="BC347" s="432">
        <v>0</v>
      </c>
      <c r="BD347" s="12"/>
      <c r="BE347" s="432">
        <v>0</v>
      </c>
      <c r="BF347" s="432">
        <v>0</v>
      </c>
      <c r="BG347" s="432">
        <v>0</v>
      </c>
      <c r="BH347" s="432">
        <v>0</v>
      </c>
      <c r="BI347" s="432">
        <v>0</v>
      </c>
      <c r="BJ347" s="432">
        <v>0</v>
      </c>
      <c r="BK347" s="432">
        <v>0</v>
      </c>
      <c r="BL347" s="432">
        <v>0</v>
      </c>
      <c r="BM347" s="432">
        <v>0</v>
      </c>
      <c r="BN347" s="432">
        <v>0</v>
      </c>
      <c r="BO347" s="432">
        <v>0</v>
      </c>
      <c r="BP347" s="432">
        <v>0</v>
      </c>
      <c r="BQ347" s="432">
        <v>0</v>
      </c>
      <c r="BR347" s="12"/>
      <c r="BS347" s="432">
        <v>0</v>
      </c>
      <c r="BT347" s="432">
        <v>0</v>
      </c>
      <c r="BU347" s="432">
        <v>0</v>
      </c>
      <c r="BV347" s="432">
        <v>0</v>
      </c>
      <c r="BW347" s="432">
        <v>0</v>
      </c>
      <c r="BX347" s="432">
        <v>0</v>
      </c>
      <c r="BY347" s="432">
        <v>0</v>
      </c>
      <c r="BZ347" s="432">
        <v>0</v>
      </c>
      <c r="CA347" s="432">
        <v>0</v>
      </c>
      <c r="CB347" s="432">
        <v>0</v>
      </c>
      <c r="CC347" s="432">
        <v>0</v>
      </c>
      <c r="CD347" s="432">
        <v>0</v>
      </c>
      <c r="CE347" s="432">
        <v>0</v>
      </c>
      <c r="CF347" s="12"/>
      <c r="CG347" s="432">
        <v>0</v>
      </c>
      <c r="CH347" s="432">
        <v>0</v>
      </c>
      <c r="CI347" s="432">
        <v>0</v>
      </c>
      <c r="CJ347" s="432">
        <v>0</v>
      </c>
      <c r="CK347" s="432">
        <v>0</v>
      </c>
      <c r="CL347" s="432">
        <v>0</v>
      </c>
      <c r="CM347" s="432">
        <v>0</v>
      </c>
      <c r="CN347" s="432">
        <v>0</v>
      </c>
      <c r="CO347" s="432">
        <v>0</v>
      </c>
      <c r="CP347" s="432">
        <v>0</v>
      </c>
      <c r="CQ347" s="432">
        <v>0</v>
      </c>
      <c r="CR347" s="432">
        <v>0</v>
      </c>
      <c r="CS347" s="432">
        <v>0</v>
      </c>
      <c r="CT347" s="12"/>
      <c r="CU347" s="432">
        <v>0</v>
      </c>
      <c r="CV347" s="432">
        <v>0</v>
      </c>
      <c r="CW347" s="432">
        <v>0</v>
      </c>
      <c r="CX347" s="432">
        <v>0</v>
      </c>
      <c r="CY347" s="432">
        <v>0</v>
      </c>
      <c r="CZ347" s="432">
        <v>0</v>
      </c>
      <c r="DA347" s="432">
        <v>0</v>
      </c>
      <c r="DB347" s="432">
        <v>0</v>
      </c>
      <c r="DC347" s="432">
        <v>0</v>
      </c>
      <c r="DD347" s="432">
        <v>0</v>
      </c>
      <c r="DE347" s="432">
        <v>0</v>
      </c>
      <c r="DF347" s="432">
        <v>0</v>
      </c>
      <c r="DG347" s="432">
        <v>0</v>
      </c>
      <c r="DH347" s="12"/>
    </row>
    <row r="348" spans="1:112" ht="12" hidden="1" customHeight="1" outlineLevel="1">
      <c r="A348" s="434"/>
      <c r="T348" s="437" t="s">
        <v>870</v>
      </c>
      <c r="X348" s="417" t="str">
        <f t="shared" si="150"/>
        <v>587 - NV</v>
      </c>
      <c r="AA348" s="260">
        <f t="shared" si="151"/>
        <v>587</v>
      </c>
      <c r="AB348" s="436" t="s">
        <v>331</v>
      </c>
      <c r="AC348" s="432">
        <v>0</v>
      </c>
      <c r="AD348" s="432">
        <v>0</v>
      </c>
      <c r="AE348" s="432">
        <v>0</v>
      </c>
      <c r="AF348" s="432">
        <v>0</v>
      </c>
      <c r="AG348" s="432">
        <v>0</v>
      </c>
      <c r="AH348" s="432">
        <v>0</v>
      </c>
      <c r="AI348" s="432">
        <v>0</v>
      </c>
      <c r="AJ348" s="432">
        <v>0</v>
      </c>
      <c r="AK348" s="432">
        <v>0</v>
      </c>
      <c r="AL348" s="432">
        <v>0</v>
      </c>
      <c r="AM348" s="432">
        <v>0</v>
      </c>
      <c r="AN348" s="432">
        <v>0</v>
      </c>
      <c r="AO348" s="432">
        <v>0</v>
      </c>
      <c r="AP348" s="12"/>
      <c r="AQ348" s="432">
        <v>0</v>
      </c>
      <c r="AR348" s="432">
        <v>0</v>
      </c>
      <c r="AS348" s="432">
        <v>0</v>
      </c>
      <c r="AT348" s="432">
        <v>0</v>
      </c>
      <c r="AU348" s="432">
        <v>0</v>
      </c>
      <c r="AV348" s="432">
        <v>0</v>
      </c>
      <c r="AW348" s="432">
        <v>0</v>
      </c>
      <c r="AX348" s="432">
        <v>0</v>
      </c>
      <c r="AY348" s="432">
        <v>0</v>
      </c>
      <c r="AZ348" s="432">
        <v>0</v>
      </c>
      <c r="BA348" s="432">
        <v>0</v>
      </c>
      <c r="BB348" s="432">
        <v>0</v>
      </c>
      <c r="BC348" s="432">
        <v>0</v>
      </c>
      <c r="BD348" s="12"/>
      <c r="BE348" s="432">
        <v>0</v>
      </c>
      <c r="BF348" s="432">
        <v>0</v>
      </c>
      <c r="BG348" s="432">
        <v>0</v>
      </c>
      <c r="BH348" s="432">
        <v>0</v>
      </c>
      <c r="BI348" s="432">
        <v>0</v>
      </c>
      <c r="BJ348" s="432">
        <v>0</v>
      </c>
      <c r="BK348" s="432">
        <v>0</v>
      </c>
      <c r="BL348" s="432">
        <v>0</v>
      </c>
      <c r="BM348" s="432">
        <v>0</v>
      </c>
      <c r="BN348" s="432">
        <v>0</v>
      </c>
      <c r="BO348" s="432">
        <v>0</v>
      </c>
      <c r="BP348" s="432">
        <v>0</v>
      </c>
      <c r="BQ348" s="432">
        <v>0</v>
      </c>
      <c r="BR348" s="12"/>
      <c r="BS348" s="432">
        <v>0</v>
      </c>
      <c r="BT348" s="432">
        <v>0</v>
      </c>
      <c r="BU348" s="432">
        <v>0</v>
      </c>
      <c r="BV348" s="432">
        <v>0</v>
      </c>
      <c r="BW348" s="432">
        <v>0</v>
      </c>
      <c r="BX348" s="432">
        <v>0</v>
      </c>
      <c r="BY348" s="432">
        <v>0</v>
      </c>
      <c r="BZ348" s="432">
        <v>0</v>
      </c>
      <c r="CA348" s="432">
        <v>0</v>
      </c>
      <c r="CB348" s="432">
        <v>0</v>
      </c>
      <c r="CC348" s="432">
        <v>0</v>
      </c>
      <c r="CD348" s="432">
        <v>0</v>
      </c>
      <c r="CE348" s="432">
        <v>0</v>
      </c>
      <c r="CF348" s="12"/>
      <c r="CG348" s="432">
        <v>0</v>
      </c>
      <c r="CH348" s="432">
        <v>0</v>
      </c>
      <c r="CI348" s="432">
        <v>0</v>
      </c>
      <c r="CJ348" s="432">
        <v>0</v>
      </c>
      <c r="CK348" s="432">
        <v>0</v>
      </c>
      <c r="CL348" s="432">
        <v>0</v>
      </c>
      <c r="CM348" s="432">
        <v>0</v>
      </c>
      <c r="CN348" s="432">
        <v>0</v>
      </c>
      <c r="CO348" s="432">
        <v>0</v>
      </c>
      <c r="CP348" s="432">
        <v>0</v>
      </c>
      <c r="CQ348" s="432">
        <v>0</v>
      </c>
      <c r="CR348" s="432">
        <v>0</v>
      </c>
      <c r="CS348" s="432">
        <v>0</v>
      </c>
      <c r="CT348" s="12"/>
      <c r="CU348" s="432">
        <v>0</v>
      </c>
      <c r="CV348" s="432">
        <v>0</v>
      </c>
      <c r="CW348" s="432">
        <v>0</v>
      </c>
      <c r="CX348" s="432">
        <v>0</v>
      </c>
      <c r="CY348" s="432">
        <v>0</v>
      </c>
      <c r="CZ348" s="432">
        <v>0</v>
      </c>
      <c r="DA348" s="432">
        <v>0</v>
      </c>
      <c r="DB348" s="432">
        <v>0</v>
      </c>
      <c r="DC348" s="432">
        <v>0</v>
      </c>
      <c r="DD348" s="432">
        <v>0</v>
      </c>
      <c r="DE348" s="432">
        <v>0</v>
      </c>
      <c r="DF348" s="432">
        <v>0</v>
      </c>
      <c r="DG348" s="432">
        <v>0</v>
      </c>
      <c r="DH348" s="12"/>
    </row>
    <row r="349" spans="1:112" ht="12" hidden="1" customHeight="1" outlineLevel="1">
      <c r="A349" s="434"/>
      <c r="T349" s="437" t="s">
        <v>871</v>
      </c>
      <c r="X349" s="417" t="str">
        <f t="shared" si="150"/>
        <v>588 - NV</v>
      </c>
      <c r="AA349" s="260">
        <f t="shared" si="151"/>
        <v>588</v>
      </c>
      <c r="AB349" s="436" t="s">
        <v>332</v>
      </c>
      <c r="AC349" s="432">
        <v>0</v>
      </c>
      <c r="AD349" s="432">
        <v>0</v>
      </c>
      <c r="AE349" s="432">
        <v>0</v>
      </c>
      <c r="AF349" s="432">
        <v>0</v>
      </c>
      <c r="AG349" s="432">
        <v>0</v>
      </c>
      <c r="AH349" s="432">
        <v>0</v>
      </c>
      <c r="AI349" s="432">
        <v>0</v>
      </c>
      <c r="AJ349" s="432">
        <v>0</v>
      </c>
      <c r="AK349" s="432">
        <v>0</v>
      </c>
      <c r="AL349" s="432">
        <v>0</v>
      </c>
      <c r="AM349" s="432">
        <v>0</v>
      </c>
      <c r="AN349" s="432">
        <v>0</v>
      </c>
      <c r="AO349" s="432">
        <v>0</v>
      </c>
      <c r="AP349" s="12"/>
      <c r="AQ349" s="432">
        <v>0</v>
      </c>
      <c r="AR349" s="432">
        <v>0</v>
      </c>
      <c r="AS349" s="432">
        <v>0</v>
      </c>
      <c r="AT349" s="432">
        <v>0</v>
      </c>
      <c r="AU349" s="432">
        <v>0</v>
      </c>
      <c r="AV349" s="432">
        <v>0</v>
      </c>
      <c r="AW349" s="432">
        <v>0</v>
      </c>
      <c r="AX349" s="432">
        <v>0</v>
      </c>
      <c r="AY349" s="432">
        <v>0</v>
      </c>
      <c r="AZ349" s="432">
        <v>0</v>
      </c>
      <c r="BA349" s="432">
        <v>0</v>
      </c>
      <c r="BB349" s="432">
        <v>0</v>
      </c>
      <c r="BC349" s="432">
        <v>0</v>
      </c>
      <c r="BD349" s="12"/>
      <c r="BE349" s="432">
        <v>0</v>
      </c>
      <c r="BF349" s="432">
        <v>0</v>
      </c>
      <c r="BG349" s="432">
        <v>0</v>
      </c>
      <c r="BH349" s="432">
        <v>0</v>
      </c>
      <c r="BI349" s="432">
        <v>0</v>
      </c>
      <c r="BJ349" s="432">
        <v>0</v>
      </c>
      <c r="BK349" s="432">
        <v>0</v>
      </c>
      <c r="BL349" s="432">
        <v>0</v>
      </c>
      <c r="BM349" s="432">
        <v>0</v>
      </c>
      <c r="BN349" s="432">
        <v>0</v>
      </c>
      <c r="BO349" s="432">
        <v>0</v>
      </c>
      <c r="BP349" s="432">
        <v>0</v>
      </c>
      <c r="BQ349" s="432">
        <v>0</v>
      </c>
      <c r="BR349" s="12"/>
      <c r="BS349" s="432">
        <v>0</v>
      </c>
      <c r="BT349" s="432">
        <v>0</v>
      </c>
      <c r="BU349" s="432">
        <v>0</v>
      </c>
      <c r="BV349" s="432">
        <v>0</v>
      </c>
      <c r="BW349" s="432">
        <v>0</v>
      </c>
      <c r="BX349" s="432">
        <v>0</v>
      </c>
      <c r="BY349" s="432">
        <v>0</v>
      </c>
      <c r="BZ349" s="432">
        <v>0</v>
      </c>
      <c r="CA349" s="432">
        <v>0</v>
      </c>
      <c r="CB349" s="432">
        <v>0</v>
      </c>
      <c r="CC349" s="432">
        <v>0</v>
      </c>
      <c r="CD349" s="432">
        <v>0</v>
      </c>
      <c r="CE349" s="432">
        <v>0</v>
      </c>
      <c r="CF349" s="12"/>
      <c r="CG349" s="432">
        <v>0</v>
      </c>
      <c r="CH349" s="432">
        <v>0</v>
      </c>
      <c r="CI349" s="432">
        <v>0</v>
      </c>
      <c r="CJ349" s="432">
        <v>0</v>
      </c>
      <c r="CK349" s="432">
        <v>0</v>
      </c>
      <c r="CL349" s="432">
        <v>0</v>
      </c>
      <c r="CM349" s="432">
        <v>0</v>
      </c>
      <c r="CN349" s="432">
        <v>0</v>
      </c>
      <c r="CO349" s="432">
        <v>0</v>
      </c>
      <c r="CP349" s="432">
        <v>0</v>
      </c>
      <c r="CQ349" s="432">
        <v>0</v>
      </c>
      <c r="CR349" s="432">
        <v>0</v>
      </c>
      <c r="CS349" s="432">
        <v>0</v>
      </c>
      <c r="CT349" s="12"/>
      <c r="CU349" s="432">
        <v>0</v>
      </c>
      <c r="CV349" s="432">
        <v>0</v>
      </c>
      <c r="CW349" s="432">
        <v>0</v>
      </c>
      <c r="CX349" s="432">
        <v>0</v>
      </c>
      <c r="CY349" s="432">
        <v>0</v>
      </c>
      <c r="CZ349" s="432">
        <v>0</v>
      </c>
      <c r="DA349" s="432">
        <v>0</v>
      </c>
      <c r="DB349" s="432">
        <v>0</v>
      </c>
      <c r="DC349" s="432">
        <v>0</v>
      </c>
      <c r="DD349" s="432">
        <v>0</v>
      </c>
      <c r="DE349" s="432">
        <v>0</v>
      </c>
      <c r="DF349" s="432">
        <v>0</v>
      </c>
      <c r="DG349" s="432">
        <v>0</v>
      </c>
      <c r="DH349" s="12"/>
    </row>
    <row r="350" spans="1:112" ht="12" hidden="1" customHeight="1" outlineLevel="1">
      <c r="A350" s="434"/>
      <c r="T350" s="437" t="s">
        <v>872</v>
      </c>
      <c r="X350" s="417" t="str">
        <f t="shared" si="150"/>
        <v>589 - NV</v>
      </c>
      <c r="AA350" s="260">
        <f t="shared" si="151"/>
        <v>589</v>
      </c>
      <c r="AB350" s="436" t="s">
        <v>333</v>
      </c>
      <c r="AC350" s="432">
        <v>0</v>
      </c>
      <c r="AD350" s="432">
        <v>0</v>
      </c>
      <c r="AE350" s="432">
        <v>0</v>
      </c>
      <c r="AF350" s="432">
        <v>0</v>
      </c>
      <c r="AG350" s="432">
        <v>0</v>
      </c>
      <c r="AH350" s="432">
        <v>0</v>
      </c>
      <c r="AI350" s="432">
        <v>0</v>
      </c>
      <c r="AJ350" s="432">
        <v>0</v>
      </c>
      <c r="AK350" s="432">
        <v>0</v>
      </c>
      <c r="AL350" s="432">
        <v>0</v>
      </c>
      <c r="AM350" s="432">
        <v>0</v>
      </c>
      <c r="AN350" s="432">
        <v>0</v>
      </c>
      <c r="AO350" s="432">
        <v>0</v>
      </c>
      <c r="AP350" s="12"/>
      <c r="AQ350" s="432">
        <v>0</v>
      </c>
      <c r="AR350" s="432">
        <v>0</v>
      </c>
      <c r="AS350" s="432">
        <v>0</v>
      </c>
      <c r="AT350" s="432">
        <v>0</v>
      </c>
      <c r="AU350" s="432">
        <v>0</v>
      </c>
      <c r="AV350" s="432">
        <v>0</v>
      </c>
      <c r="AW350" s="432">
        <v>0</v>
      </c>
      <c r="AX350" s="432">
        <v>0</v>
      </c>
      <c r="AY350" s="432">
        <v>0</v>
      </c>
      <c r="AZ350" s="432">
        <v>0</v>
      </c>
      <c r="BA350" s="432">
        <v>0</v>
      </c>
      <c r="BB350" s="432">
        <v>0</v>
      </c>
      <c r="BC350" s="432">
        <v>0</v>
      </c>
      <c r="BD350" s="12"/>
      <c r="BE350" s="432">
        <v>0</v>
      </c>
      <c r="BF350" s="432">
        <v>0</v>
      </c>
      <c r="BG350" s="432">
        <v>0</v>
      </c>
      <c r="BH350" s="432">
        <v>0</v>
      </c>
      <c r="BI350" s="432">
        <v>0</v>
      </c>
      <c r="BJ350" s="432">
        <v>0</v>
      </c>
      <c r="BK350" s="432">
        <v>0</v>
      </c>
      <c r="BL350" s="432">
        <v>0</v>
      </c>
      <c r="BM350" s="432">
        <v>0</v>
      </c>
      <c r="BN350" s="432">
        <v>0</v>
      </c>
      <c r="BO350" s="432">
        <v>0</v>
      </c>
      <c r="BP350" s="432">
        <v>0</v>
      </c>
      <c r="BQ350" s="432">
        <v>0</v>
      </c>
      <c r="BR350" s="12"/>
      <c r="BS350" s="432">
        <v>0</v>
      </c>
      <c r="BT350" s="432">
        <v>0</v>
      </c>
      <c r="BU350" s="432">
        <v>0</v>
      </c>
      <c r="BV350" s="432">
        <v>0</v>
      </c>
      <c r="BW350" s="432">
        <v>0</v>
      </c>
      <c r="BX350" s="432">
        <v>0</v>
      </c>
      <c r="BY350" s="432">
        <v>0</v>
      </c>
      <c r="BZ350" s="432">
        <v>0</v>
      </c>
      <c r="CA350" s="432">
        <v>0</v>
      </c>
      <c r="CB350" s="432">
        <v>0</v>
      </c>
      <c r="CC350" s="432">
        <v>0</v>
      </c>
      <c r="CD350" s="432">
        <v>0</v>
      </c>
      <c r="CE350" s="432">
        <v>0</v>
      </c>
      <c r="CF350" s="12"/>
      <c r="CG350" s="432">
        <v>0</v>
      </c>
      <c r="CH350" s="432">
        <v>0</v>
      </c>
      <c r="CI350" s="432">
        <v>0</v>
      </c>
      <c r="CJ350" s="432">
        <v>0</v>
      </c>
      <c r="CK350" s="432">
        <v>0</v>
      </c>
      <c r="CL350" s="432">
        <v>0</v>
      </c>
      <c r="CM350" s="432">
        <v>0</v>
      </c>
      <c r="CN350" s="432">
        <v>0</v>
      </c>
      <c r="CO350" s="432">
        <v>0</v>
      </c>
      <c r="CP350" s="432">
        <v>0</v>
      </c>
      <c r="CQ350" s="432">
        <v>0</v>
      </c>
      <c r="CR350" s="432">
        <v>0</v>
      </c>
      <c r="CS350" s="432">
        <v>0</v>
      </c>
      <c r="CT350" s="12"/>
      <c r="CU350" s="432">
        <v>0</v>
      </c>
      <c r="CV350" s="432">
        <v>0</v>
      </c>
      <c r="CW350" s="432">
        <v>0</v>
      </c>
      <c r="CX350" s="432">
        <v>0</v>
      </c>
      <c r="CY350" s="432">
        <v>0</v>
      </c>
      <c r="CZ350" s="432">
        <v>0</v>
      </c>
      <c r="DA350" s="432">
        <v>0</v>
      </c>
      <c r="DB350" s="432">
        <v>0</v>
      </c>
      <c r="DC350" s="432">
        <v>0</v>
      </c>
      <c r="DD350" s="432">
        <v>0</v>
      </c>
      <c r="DE350" s="432">
        <v>0</v>
      </c>
      <c r="DF350" s="432">
        <v>0</v>
      </c>
      <c r="DG350" s="432">
        <v>0</v>
      </c>
      <c r="DH350" s="12"/>
    </row>
    <row r="351" spans="1:112" ht="12" hidden="1" customHeight="1" outlineLevel="1">
      <c r="A351" s="434"/>
      <c r="T351" s="437" t="s">
        <v>873</v>
      </c>
      <c r="X351" s="417" t="str">
        <f t="shared" si="150"/>
        <v>591 - NV</v>
      </c>
      <c r="AA351" s="260">
        <f t="shared" si="151"/>
        <v>591</v>
      </c>
      <c r="AB351" s="436" t="s">
        <v>334</v>
      </c>
      <c r="AC351" s="432">
        <v>0</v>
      </c>
      <c r="AD351" s="432">
        <v>0</v>
      </c>
      <c r="AE351" s="432">
        <v>0</v>
      </c>
      <c r="AF351" s="432">
        <v>0</v>
      </c>
      <c r="AG351" s="432">
        <v>0</v>
      </c>
      <c r="AH351" s="432">
        <v>0</v>
      </c>
      <c r="AI351" s="432">
        <v>0</v>
      </c>
      <c r="AJ351" s="432">
        <v>0</v>
      </c>
      <c r="AK351" s="432">
        <v>0</v>
      </c>
      <c r="AL351" s="432">
        <v>0</v>
      </c>
      <c r="AM351" s="432">
        <v>0</v>
      </c>
      <c r="AN351" s="432">
        <v>0</v>
      </c>
      <c r="AO351" s="432">
        <v>0</v>
      </c>
      <c r="AP351" s="12"/>
      <c r="AQ351" s="432">
        <v>0</v>
      </c>
      <c r="AR351" s="432">
        <v>3392.6343750000001</v>
      </c>
      <c r="AS351" s="432">
        <v>0</v>
      </c>
      <c r="AT351" s="432">
        <v>0</v>
      </c>
      <c r="AU351" s="432">
        <v>3392.6343750000001</v>
      </c>
      <c r="AV351" s="432">
        <v>0</v>
      </c>
      <c r="AW351" s="432">
        <v>0</v>
      </c>
      <c r="AX351" s="432">
        <v>3392.6343750000001</v>
      </c>
      <c r="AY351" s="432">
        <v>0</v>
      </c>
      <c r="AZ351" s="432">
        <v>0</v>
      </c>
      <c r="BA351" s="432">
        <v>3392.6343750000001</v>
      </c>
      <c r="BB351" s="432">
        <v>0</v>
      </c>
      <c r="BC351" s="432">
        <v>13570.5375</v>
      </c>
      <c r="BD351" s="12"/>
      <c r="BE351" s="432">
        <v>0</v>
      </c>
      <c r="BF351" s="432">
        <v>5190.7305937499996</v>
      </c>
      <c r="BG351" s="432">
        <v>0</v>
      </c>
      <c r="BH351" s="432">
        <v>0</v>
      </c>
      <c r="BI351" s="432">
        <v>5190.7305937499996</v>
      </c>
      <c r="BJ351" s="432">
        <v>0</v>
      </c>
      <c r="BK351" s="432">
        <v>0</v>
      </c>
      <c r="BL351" s="432">
        <v>5190.7305937499996</v>
      </c>
      <c r="BM351" s="432">
        <v>0</v>
      </c>
      <c r="BN351" s="432">
        <v>0</v>
      </c>
      <c r="BO351" s="432">
        <v>5190.7305937499996</v>
      </c>
      <c r="BP351" s="432">
        <v>0</v>
      </c>
      <c r="BQ351" s="432">
        <v>20762.922374999998</v>
      </c>
      <c r="BR351" s="12"/>
      <c r="BS351" s="432">
        <v>0</v>
      </c>
      <c r="BT351" s="432">
        <v>7059.3936075000001</v>
      </c>
      <c r="BU351" s="432">
        <v>0</v>
      </c>
      <c r="BV351" s="432">
        <v>0</v>
      </c>
      <c r="BW351" s="432">
        <v>7059.3936075000001</v>
      </c>
      <c r="BX351" s="432">
        <v>0</v>
      </c>
      <c r="BY351" s="432">
        <v>0</v>
      </c>
      <c r="BZ351" s="432">
        <v>7059.3936075000001</v>
      </c>
      <c r="CA351" s="432">
        <v>0</v>
      </c>
      <c r="CB351" s="432">
        <v>0</v>
      </c>
      <c r="CC351" s="432">
        <v>7059.3936075000001</v>
      </c>
      <c r="CD351" s="432">
        <v>0</v>
      </c>
      <c r="CE351" s="432">
        <v>28237.574430000001</v>
      </c>
      <c r="CF351" s="12"/>
      <c r="CG351" s="432">
        <v>0</v>
      </c>
      <c r="CH351" s="432">
        <v>9000.7268495624994</v>
      </c>
      <c r="CI351" s="432">
        <v>0</v>
      </c>
      <c r="CJ351" s="432">
        <v>0</v>
      </c>
      <c r="CK351" s="432">
        <v>9000.7268495624994</v>
      </c>
      <c r="CL351" s="432">
        <v>0</v>
      </c>
      <c r="CM351" s="432">
        <v>0</v>
      </c>
      <c r="CN351" s="432">
        <v>9000.7268495624994</v>
      </c>
      <c r="CO351" s="432">
        <v>0</v>
      </c>
      <c r="CP351" s="432">
        <v>0</v>
      </c>
      <c r="CQ351" s="432">
        <v>9000.7268495624994</v>
      </c>
      <c r="CR351" s="432">
        <v>0</v>
      </c>
      <c r="CS351" s="432">
        <v>36002.907398249998</v>
      </c>
      <c r="CT351" s="12"/>
      <c r="CU351" s="432">
        <v>0</v>
      </c>
      <c r="CV351" s="432">
        <v>11016.8896638645</v>
      </c>
      <c r="CW351" s="432">
        <v>0</v>
      </c>
      <c r="CX351" s="432">
        <v>0</v>
      </c>
      <c r="CY351" s="432">
        <v>11016.8896638645</v>
      </c>
      <c r="CZ351" s="432">
        <v>0</v>
      </c>
      <c r="DA351" s="432">
        <v>0</v>
      </c>
      <c r="DB351" s="432">
        <v>11016.8896638645</v>
      </c>
      <c r="DC351" s="432">
        <v>0</v>
      </c>
      <c r="DD351" s="432">
        <v>0</v>
      </c>
      <c r="DE351" s="432">
        <v>11016.8896638645</v>
      </c>
      <c r="DF351" s="432">
        <v>0</v>
      </c>
      <c r="DG351" s="432">
        <v>44067.558655458</v>
      </c>
      <c r="DH351" s="12"/>
    </row>
    <row r="352" spans="1:112" ht="12" hidden="1" customHeight="1" outlineLevel="1">
      <c r="A352" s="434"/>
      <c r="T352" s="437" t="s">
        <v>874</v>
      </c>
      <c r="X352" s="417" t="str">
        <f t="shared" si="150"/>
        <v>595 - NV</v>
      </c>
      <c r="AA352" s="260">
        <f t="shared" si="151"/>
        <v>595</v>
      </c>
      <c r="AB352" s="436" t="s">
        <v>177</v>
      </c>
      <c r="AC352" s="432">
        <v>0</v>
      </c>
      <c r="AD352" s="432">
        <v>0</v>
      </c>
      <c r="AE352" s="432">
        <v>0</v>
      </c>
      <c r="AF352" s="432">
        <v>0</v>
      </c>
      <c r="AG352" s="432">
        <v>0</v>
      </c>
      <c r="AH352" s="432">
        <v>0</v>
      </c>
      <c r="AI352" s="432">
        <v>0</v>
      </c>
      <c r="AJ352" s="432">
        <v>0</v>
      </c>
      <c r="AK352" s="432">
        <v>0</v>
      </c>
      <c r="AL352" s="432">
        <v>0</v>
      </c>
      <c r="AM352" s="432">
        <v>0</v>
      </c>
      <c r="AN352" s="432">
        <v>0</v>
      </c>
      <c r="AO352" s="432">
        <v>0</v>
      </c>
      <c r="AP352" s="12"/>
      <c r="AQ352" s="432">
        <v>0</v>
      </c>
      <c r="AR352" s="432">
        <v>0</v>
      </c>
      <c r="AS352" s="432">
        <v>0</v>
      </c>
      <c r="AT352" s="432">
        <v>0</v>
      </c>
      <c r="AU352" s="432">
        <v>0</v>
      </c>
      <c r="AV352" s="432">
        <v>0</v>
      </c>
      <c r="AW352" s="432">
        <v>0</v>
      </c>
      <c r="AX352" s="432">
        <v>0</v>
      </c>
      <c r="AY352" s="432">
        <v>0</v>
      </c>
      <c r="AZ352" s="432">
        <v>0</v>
      </c>
      <c r="BA352" s="432">
        <v>0</v>
      </c>
      <c r="BB352" s="432">
        <v>0</v>
      </c>
      <c r="BC352" s="432">
        <v>0</v>
      </c>
      <c r="BD352" s="12"/>
      <c r="BE352" s="432">
        <v>0</v>
      </c>
      <c r="BF352" s="432">
        <v>0</v>
      </c>
      <c r="BG352" s="432">
        <v>0</v>
      </c>
      <c r="BH352" s="432">
        <v>0</v>
      </c>
      <c r="BI352" s="432">
        <v>0</v>
      </c>
      <c r="BJ352" s="432">
        <v>0</v>
      </c>
      <c r="BK352" s="432">
        <v>0</v>
      </c>
      <c r="BL352" s="432">
        <v>0</v>
      </c>
      <c r="BM352" s="432">
        <v>0</v>
      </c>
      <c r="BN352" s="432">
        <v>0</v>
      </c>
      <c r="BO352" s="432">
        <v>0</v>
      </c>
      <c r="BP352" s="432">
        <v>0</v>
      </c>
      <c r="BQ352" s="432">
        <v>0</v>
      </c>
      <c r="BR352" s="12"/>
      <c r="BS352" s="432">
        <v>0</v>
      </c>
      <c r="BT352" s="432">
        <v>0</v>
      </c>
      <c r="BU352" s="432">
        <v>0</v>
      </c>
      <c r="BV352" s="432">
        <v>0</v>
      </c>
      <c r="BW352" s="432">
        <v>0</v>
      </c>
      <c r="BX352" s="432">
        <v>0</v>
      </c>
      <c r="BY352" s="432">
        <v>0</v>
      </c>
      <c r="BZ352" s="432">
        <v>0</v>
      </c>
      <c r="CA352" s="432">
        <v>0</v>
      </c>
      <c r="CB352" s="432">
        <v>0</v>
      </c>
      <c r="CC352" s="432">
        <v>0</v>
      </c>
      <c r="CD352" s="432">
        <v>0</v>
      </c>
      <c r="CE352" s="432">
        <v>0</v>
      </c>
      <c r="CF352" s="12"/>
      <c r="CG352" s="432">
        <v>0</v>
      </c>
      <c r="CH352" s="432">
        <v>0</v>
      </c>
      <c r="CI352" s="432">
        <v>0</v>
      </c>
      <c r="CJ352" s="432">
        <v>0</v>
      </c>
      <c r="CK352" s="432">
        <v>0</v>
      </c>
      <c r="CL352" s="432">
        <v>0</v>
      </c>
      <c r="CM352" s="432">
        <v>0</v>
      </c>
      <c r="CN352" s="432">
        <v>0</v>
      </c>
      <c r="CO352" s="432">
        <v>0</v>
      </c>
      <c r="CP352" s="432">
        <v>0</v>
      </c>
      <c r="CQ352" s="432">
        <v>0</v>
      </c>
      <c r="CR352" s="432">
        <v>0</v>
      </c>
      <c r="CS352" s="432">
        <v>0</v>
      </c>
      <c r="CT352" s="12"/>
      <c r="CU352" s="432">
        <v>0</v>
      </c>
      <c r="CV352" s="432">
        <v>0</v>
      </c>
      <c r="CW352" s="432">
        <v>0</v>
      </c>
      <c r="CX352" s="432">
        <v>0</v>
      </c>
      <c r="CY352" s="432">
        <v>0</v>
      </c>
      <c r="CZ352" s="432">
        <v>0</v>
      </c>
      <c r="DA352" s="432">
        <v>0</v>
      </c>
      <c r="DB352" s="432">
        <v>0</v>
      </c>
      <c r="DC352" s="432">
        <v>0</v>
      </c>
      <c r="DD352" s="432">
        <v>0</v>
      </c>
      <c r="DE352" s="432">
        <v>0</v>
      </c>
      <c r="DF352" s="432">
        <v>0</v>
      </c>
      <c r="DG352" s="432">
        <v>0</v>
      </c>
      <c r="DH352" s="12"/>
    </row>
    <row r="353" spans="1:112" ht="12" hidden="1" customHeight="1" outlineLevel="1">
      <c r="A353" s="434"/>
      <c r="AA353" s="260"/>
      <c r="AC353" s="432"/>
      <c r="AD353" s="432"/>
      <c r="AE353" s="432"/>
      <c r="AF353" s="432"/>
      <c r="AG353" s="432"/>
      <c r="AH353" s="432"/>
      <c r="AI353" s="432"/>
      <c r="AJ353" s="432"/>
      <c r="AK353" s="432"/>
      <c r="AL353" s="432"/>
      <c r="AM353" s="432"/>
      <c r="AN353" s="432"/>
      <c r="AO353" s="432"/>
      <c r="AP353" s="433"/>
      <c r="AQ353" s="432"/>
      <c r="AR353" s="432"/>
      <c r="AS353" s="432"/>
      <c r="AT353" s="432"/>
      <c r="AU353" s="432"/>
      <c r="AV353" s="432"/>
      <c r="AW353" s="432"/>
      <c r="AX353" s="432"/>
      <c r="AY353" s="432"/>
      <c r="AZ353" s="432"/>
      <c r="BA353" s="432"/>
      <c r="BB353" s="432"/>
      <c r="BC353" s="432"/>
      <c r="BD353" s="433"/>
      <c r="BE353" s="432"/>
      <c r="BF353" s="432"/>
      <c r="BG353" s="432"/>
      <c r="BH353" s="432"/>
      <c r="BI353" s="432"/>
      <c r="BJ353" s="432"/>
      <c r="BK353" s="432"/>
      <c r="BL353" s="432"/>
      <c r="BM353" s="432"/>
      <c r="BN353" s="432"/>
      <c r="BO353" s="432"/>
      <c r="BP353" s="432"/>
      <c r="BQ353" s="432"/>
      <c r="BR353" s="433"/>
      <c r="BS353" s="432"/>
      <c r="BT353" s="432"/>
      <c r="BU353" s="432"/>
      <c r="BV353" s="432"/>
      <c r="BW353" s="432"/>
      <c r="BX353" s="432"/>
      <c r="BY353" s="432"/>
      <c r="BZ353" s="432"/>
      <c r="CA353" s="432"/>
      <c r="CB353" s="432"/>
      <c r="CC353" s="432"/>
      <c r="CD353" s="432"/>
      <c r="CE353" s="432"/>
      <c r="CF353" s="433"/>
      <c r="CG353" s="432"/>
      <c r="CH353" s="432"/>
      <c r="CI353" s="432"/>
      <c r="CJ353" s="432"/>
      <c r="CK353" s="432"/>
      <c r="CL353" s="432"/>
      <c r="CM353" s="432"/>
      <c r="CN353" s="432"/>
      <c r="CO353" s="432"/>
      <c r="CP353" s="432"/>
      <c r="CQ353" s="432"/>
      <c r="CR353" s="432"/>
      <c r="CS353" s="432"/>
      <c r="CT353" s="433"/>
      <c r="CU353" s="432"/>
      <c r="CV353" s="432"/>
      <c r="CW353" s="432"/>
      <c r="CX353" s="432"/>
      <c r="CY353" s="432"/>
      <c r="CZ353" s="432"/>
      <c r="DA353" s="432"/>
      <c r="DB353" s="432"/>
      <c r="DC353" s="432"/>
      <c r="DD353" s="432"/>
      <c r="DE353" s="432"/>
      <c r="DF353" s="432"/>
      <c r="DG353" s="432"/>
      <c r="DH353" s="433"/>
    </row>
    <row r="354" spans="1:112" ht="12" customHeight="1" collapsed="1">
      <c r="A354" s="434"/>
      <c r="AA354" s="260"/>
      <c r="AB354" s="1" t="str">
        <f>AA322</f>
        <v>Other Services</v>
      </c>
      <c r="AC354" s="4">
        <f t="shared" ref="AC354:AO354" si="152">SUM(AC323:AC353)</f>
        <v>3434</v>
      </c>
      <c r="AD354" s="4">
        <f t="shared" si="152"/>
        <v>894.21</v>
      </c>
      <c r="AE354" s="4">
        <f t="shared" si="152"/>
        <v>0</v>
      </c>
      <c r="AF354" s="4">
        <f t="shared" si="152"/>
        <v>1000</v>
      </c>
      <c r="AG354" s="4">
        <f t="shared" si="152"/>
        <v>0</v>
      </c>
      <c r="AH354" s="4">
        <f t="shared" si="152"/>
        <v>0</v>
      </c>
      <c r="AI354" s="4">
        <f t="shared" si="152"/>
        <v>20291.623333333329</v>
      </c>
      <c r="AJ354" s="4">
        <f t="shared" si="152"/>
        <v>8536.2333333333299</v>
      </c>
      <c r="AK354" s="4">
        <f t="shared" si="152"/>
        <v>8536.2333333333299</v>
      </c>
      <c r="AL354" s="4">
        <f t="shared" si="152"/>
        <v>8536.2333333333299</v>
      </c>
      <c r="AM354" s="4">
        <f t="shared" si="152"/>
        <v>8536.2333333333299</v>
      </c>
      <c r="AN354" s="4">
        <f t="shared" si="152"/>
        <v>8536.2333333333299</v>
      </c>
      <c r="AO354" s="4">
        <f t="shared" si="152"/>
        <v>68301</v>
      </c>
      <c r="AP354" s="433">
        <f>AO354-SUM(AC354:AN354)</f>
        <v>0</v>
      </c>
      <c r="AQ354" s="4">
        <f t="shared" ref="AQ354:BC354" si="153">SUM(AQ323:AQ353)</f>
        <v>1974</v>
      </c>
      <c r="AR354" s="4">
        <f t="shared" si="153"/>
        <v>7233.3010416666675</v>
      </c>
      <c r="AS354" s="4">
        <f t="shared" si="153"/>
        <v>3152.8666666666668</v>
      </c>
      <c r="AT354" s="4">
        <f t="shared" si="153"/>
        <v>4557.8666666666668</v>
      </c>
      <c r="AU354" s="4">
        <f t="shared" si="153"/>
        <v>6950.5010416666664</v>
      </c>
      <c r="AV354" s="4">
        <f t="shared" si="153"/>
        <v>3557.8666666666668</v>
      </c>
      <c r="AW354" s="4">
        <f t="shared" si="153"/>
        <v>3557.8666666666668</v>
      </c>
      <c r="AX354" s="4">
        <f t="shared" si="153"/>
        <v>6950.5010416666664</v>
      </c>
      <c r="AY354" s="4">
        <f t="shared" si="153"/>
        <v>3557.8666666666668</v>
      </c>
      <c r="AZ354" s="4">
        <f t="shared" si="153"/>
        <v>3557.8666666666668</v>
      </c>
      <c r="BA354" s="4">
        <f t="shared" si="153"/>
        <v>6950.5010416666664</v>
      </c>
      <c r="BB354" s="4">
        <f t="shared" si="153"/>
        <v>3557.8666666666668</v>
      </c>
      <c r="BC354" s="4">
        <f t="shared" si="153"/>
        <v>57830.537499999999</v>
      </c>
      <c r="BD354" s="433">
        <f>BC354-SUM(AQ354:BB354)</f>
        <v>2271.6666666666642</v>
      </c>
      <c r="BE354" s="4">
        <f t="shared" ref="BE354:BQ354" si="154">SUM(BE323:BE353)</f>
        <v>1861</v>
      </c>
      <c r="BF354" s="4">
        <f t="shared" si="154"/>
        <v>9457.2164270833309</v>
      </c>
      <c r="BG354" s="4">
        <f t="shared" si="154"/>
        <v>3804.7858333333302</v>
      </c>
      <c r="BH354" s="4">
        <f t="shared" si="154"/>
        <v>6427.4733333333306</v>
      </c>
      <c r="BI354" s="4">
        <f t="shared" si="154"/>
        <v>9618.2039270833302</v>
      </c>
      <c r="BJ354" s="4">
        <f t="shared" si="154"/>
        <v>4427.4733333333297</v>
      </c>
      <c r="BK354" s="4">
        <f t="shared" si="154"/>
        <v>4427.4733333333297</v>
      </c>
      <c r="BL354" s="4">
        <f t="shared" si="154"/>
        <v>9618.2039270833302</v>
      </c>
      <c r="BM354" s="4">
        <f t="shared" si="154"/>
        <v>4427.4733333333297</v>
      </c>
      <c r="BN354" s="4">
        <f t="shared" si="154"/>
        <v>4427.4733333333297</v>
      </c>
      <c r="BO354" s="4">
        <f t="shared" si="154"/>
        <v>9618.2039270833302</v>
      </c>
      <c r="BP354" s="4">
        <f t="shared" si="154"/>
        <v>4427.4733333333297</v>
      </c>
      <c r="BQ354" s="4">
        <f t="shared" si="154"/>
        <v>75570.627374999996</v>
      </c>
      <c r="BR354" s="433">
        <f>BQ354-SUM(BE354:BP354)</f>
        <v>3028.1733333333686</v>
      </c>
      <c r="BS354" s="4">
        <f t="shared" ref="BS354:CE354" si="155">SUM(BS323:BS353)</f>
        <v>2160.5</v>
      </c>
      <c r="BT354" s="4">
        <f t="shared" si="155"/>
        <v>11304.216524166666</v>
      </c>
      <c r="BU354" s="4">
        <f t="shared" si="155"/>
        <v>3629.2229166666671</v>
      </c>
      <c r="BV354" s="4">
        <f t="shared" si="155"/>
        <v>6480.229166666667</v>
      </c>
      <c r="BW354" s="4">
        <f t="shared" si="155"/>
        <v>11539.622774166666</v>
      </c>
      <c r="BX354" s="4">
        <f t="shared" si="155"/>
        <v>4480.229166666667</v>
      </c>
      <c r="BY354" s="4">
        <f t="shared" si="155"/>
        <v>4480.229166666667</v>
      </c>
      <c r="BZ354" s="4">
        <f t="shared" si="155"/>
        <v>11539.622774166666</v>
      </c>
      <c r="CA354" s="4">
        <f t="shared" si="155"/>
        <v>4480.229166666667</v>
      </c>
      <c r="CB354" s="4">
        <f t="shared" si="155"/>
        <v>4480.229166666667</v>
      </c>
      <c r="CC354" s="4">
        <f t="shared" si="155"/>
        <v>11539.622774166666</v>
      </c>
      <c r="CD354" s="4">
        <f t="shared" si="155"/>
        <v>4480.229166666667</v>
      </c>
      <c r="CE354" s="4">
        <f t="shared" si="155"/>
        <v>83529.511930000008</v>
      </c>
      <c r="CF354" s="433">
        <f>CE354-SUM(BS354:CD354)</f>
        <v>2935.3291666666773</v>
      </c>
      <c r="CG354" s="4">
        <f t="shared" ref="CG354:CS354" si="156">SUM(CG323:CG353)</f>
        <v>2473.75</v>
      </c>
      <c r="CH354" s="4">
        <f t="shared" si="156"/>
        <v>13666.616172479167</v>
      </c>
      <c r="CI354" s="4">
        <f t="shared" si="156"/>
        <v>3896.389322916667</v>
      </c>
      <c r="CJ354" s="4">
        <f t="shared" si="156"/>
        <v>6986.7410807291672</v>
      </c>
      <c r="CK354" s="4">
        <f t="shared" si="156"/>
        <v>13987.467930291667</v>
      </c>
      <c r="CL354" s="4">
        <f t="shared" si="156"/>
        <v>4986.7410807291672</v>
      </c>
      <c r="CM354" s="4">
        <f t="shared" si="156"/>
        <v>4986.7410807291672</v>
      </c>
      <c r="CN354" s="4">
        <f t="shared" si="156"/>
        <v>13987.467930291667</v>
      </c>
      <c r="CO354" s="4">
        <f t="shared" si="156"/>
        <v>4986.7410807291672</v>
      </c>
      <c r="CP354" s="4">
        <f t="shared" si="156"/>
        <v>4986.7410807291672</v>
      </c>
      <c r="CQ354" s="4">
        <f t="shared" si="156"/>
        <v>13987.467930291667</v>
      </c>
      <c r="CR354" s="4">
        <f t="shared" si="156"/>
        <v>4986.7410807291672</v>
      </c>
      <c r="CS354" s="4">
        <f t="shared" si="156"/>
        <v>97202.096851374998</v>
      </c>
      <c r="CT354" s="433">
        <f>CS354-SUM(CG354:CR354)</f>
        <v>3282.4910807291599</v>
      </c>
      <c r="CU354" s="4">
        <f t="shared" ref="CU354:DG354" si="157">SUM(CU323:CU353)</f>
        <v>2802.125</v>
      </c>
      <c r="CV354" s="4">
        <f t="shared" si="157"/>
        <v>16119.134553187418</v>
      </c>
      <c r="CW354" s="4">
        <f t="shared" si="157"/>
        <v>4178.8448893229179</v>
      </c>
      <c r="CX354" s="4">
        <f t="shared" si="157"/>
        <v>7519.9775514322882</v>
      </c>
      <c r="CY354" s="4">
        <f t="shared" si="157"/>
        <v>16536.867215296788</v>
      </c>
      <c r="CZ354" s="4">
        <f t="shared" si="157"/>
        <v>5519.9775514322882</v>
      </c>
      <c r="DA354" s="4">
        <f t="shared" si="157"/>
        <v>5519.9775514322882</v>
      </c>
      <c r="DB354" s="4">
        <f t="shared" si="157"/>
        <v>16536.867215296788</v>
      </c>
      <c r="DC354" s="4">
        <f t="shared" si="157"/>
        <v>5519.9775514322882</v>
      </c>
      <c r="DD354" s="4">
        <f t="shared" si="157"/>
        <v>5519.9775514322882</v>
      </c>
      <c r="DE354" s="4">
        <f t="shared" si="157"/>
        <v>16536.867215296788</v>
      </c>
      <c r="DF354" s="4">
        <f t="shared" si="157"/>
        <v>5519.9775514322882</v>
      </c>
      <c r="DG354" s="4">
        <f t="shared" si="157"/>
        <v>111471.8239484267</v>
      </c>
      <c r="DH354" s="433">
        <f>DG354-SUM(CU354:DF354)</f>
        <v>3641.252551432277</v>
      </c>
    </row>
    <row r="355" spans="1:112" ht="12" hidden="1" customHeight="1" outlineLevel="1">
      <c r="A355" s="2"/>
      <c r="AA355" s="5"/>
      <c r="AB355" s="436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33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33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33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33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33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33"/>
    </row>
    <row r="356" spans="1:112" ht="12" hidden="1" customHeight="1" outlineLevel="1">
      <c r="A356" s="2"/>
      <c r="AA356" s="431" t="str">
        <f>[1]MYP!H90</f>
        <v>Supplies</v>
      </c>
      <c r="AC356" s="432"/>
      <c r="AD356" s="432"/>
      <c r="AE356" s="432"/>
      <c r="AF356" s="432"/>
      <c r="AG356" s="432"/>
      <c r="AH356" s="432"/>
      <c r="AI356" s="432"/>
      <c r="AJ356" s="432"/>
      <c r="AK356" s="432"/>
      <c r="AL356" s="432"/>
      <c r="AM356" s="432"/>
      <c r="AN356" s="432"/>
      <c r="AO356" s="4"/>
      <c r="AP356" s="433"/>
      <c r="AQ356" s="432"/>
      <c r="AR356" s="432"/>
      <c r="AS356" s="432"/>
      <c r="AT356" s="432"/>
      <c r="AU356" s="432"/>
      <c r="AV356" s="432"/>
      <c r="AW356" s="432"/>
      <c r="AX356" s="432"/>
      <c r="AY356" s="432"/>
      <c r="AZ356" s="432"/>
      <c r="BA356" s="432"/>
      <c r="BB356" s="432"/>
      <c r="BC356" s="4"/>
      <c r="BD356" s="433"/>
      <c r="BE356" s="432"/>
      <c r="BF356" s="432"/>
      <c r="BG356" s="432"/>
      <c r="BH356" s="432"/>
      <c r="BI356" s="432"/>
      <c r="BJ356" s="432"/>
      <c r="BK356" s="432"/>
      <c r="BL356" s="432"/>
      <c r="BM356" s="432"/>
      <c r="BN356" s="432"/>
      <c r="BO356" s="432"/>
      <c r="BP356" s="432"/>
      <c r="BQ356" s="4"/>
      <c r="BR356" s="433"/>
      <c r="BS356" s="432"/>
      <c r="BT356" s="432"/>
      <c r="BU356" s="432"/>
      <c r="BV356" s="432"/>
      <c r="BW356" s="432"/>
      <c r="BX356" s="432"/>
      <c r="BY356" s="432"/>
      <c r="BZ356" s="432"/>
      <c r="CA356" s="432"/>
      <c r="CB356" s="432"/>
      <c r="CC356" s="432"/>
      <c r="CD356" s="432"/>
      <c r="CE356" s="4"/>
      <c r="CF356" s="433"/>
      <c r="CG356" s="432"/>
      <c r="CH356" s="432"/>
      <c r="CI356" s="432"/>
      <c r="CJ356" s="432"/>
      <c r="CK356" s="432"/>
      <c r="CL356" s="432"/>
      <c r="CM356" s="432"/>
      <c r="CN356" s="432"/>
      <c r="CO356" s="432"/>
      <c r="CP356" s="432"/>
      <c r="CQ356" s="432"/>
      <c r="CR356" s="432"/>
      <c r="CS356" s="4"/>
      <c r="CT356" s="433"/>
      <c r="CU356" s="432"/>
      <c r="CV356" s="432"/>
      <c r="CW356" s="432"/>
      <c r="CX356" s="432"/>
      <c r="CY356" s="432"/>
      <c r="CZ356" s="432"/>
      <c r="DA356" s="432"/>
      <c r="DB356" s="432"/>
      <c r="DC356" s="432"/>
      <c r="DD356" s="432"/>
      <c r="DE356" s="432"/>
      <c r="DF356" s="432"/>
      <c r="DG356" s="4"/>
      <c r="DH356" s="433"/>
    </row>
    <row r="357" spans="1:112" ht="12" hidden="1" customHeight="1" outlineLevel="1">
      <c r="A357" s="434"/>
      <c r="T357" s="437" t="s">
        <v>875</v>
      </c>
      <c r="X357" s="417" t="str">
        <f>T357</f>
        <v>Expense Group 6 (Supplies) - (Bottom Level)</v>
      </c>
      <c r="AA357" s="260" t="str">
        <f>IFERROR(_xlfn.NUMBERVALUE(LEFT(T357,FIND("-",T357)-2)),"")</f>
        <v/>
      </c>
      <c r="AC357" s="432"/>
      <c r="AD357" s="432"/>
      <c r="AE357" s="432"/>
      <c r="AF357" s="432"/>
      <c r="AG357" s="432"/>
      <c r="AH357" s="432"/>
      <c r="AI357" s="432"/>
      <c r="AJ357" s="432"/>
      <c r="AK357" s="432"/>
      <c r="AL357" s="432"/>
      <c r="AM357" s="432"/>
      <c r="AN357" s="432"/>
      <c r="AO357" s="432"/>
      <c r="AP357" s="433">
        <f t="shared" ref="AP357:AP369" si="158">AO357-SUM(AC357:AN357)</f>
        <v>0</v>
      </c>
      <c r="AQ357" s="432"/>
      <c r="AR357" s="432"/>
      <c r="AS357" s="432"/>
      <c r="AT357" s="432"/>
      <c r="AU357" s="432"/>
      <c r="AV357" s="432"/>
      <c r="AW357" s="432"/>
      <c r="AX357" s="432"/>
      <c r="AY357" s="432"/>
      <c r="AZ357" s="432"/>
      <c r="BA357" s="432"/>
      <c r="BB357" s="432"/>
      <c r="BC357" s="432"/>
      <c r="BD357" s="433">
        <f t="shared" ref="BD357:BD369" si="159">BC357-SUM(AQ357:BB357)</f>
        <v>0</v>
      </c>
      <c r="BE357" s="432"/>
      <c r="BF357" s="432"/>
      <c r="BG357" s="432"/>
      <c r="BH357" s="432"/>
      <c r="BI357" s="432"/>
      <c r="BJ357" s="432"/>
      <c r="BK357" s="432"/>
      <c r="BL357" s="432"/>
      <c r="BM357" s="432"/>
      <c r="BN357" s="432"/>
      <c r="BO357" s="432"/>
      <c r="BP357" s="432"/>
      <c r="BQ357" s="432"/>
      <c r="BR357" s="433">
        <f t="shared" ref="BR357:BR369" si="160">BQ357-SUM(BE357:BP357)</f>
        <v>0</v>
      </c>
      <c r="BS357" s="432"/>
      <c r="BT357" s="432"/>
      <c r="BU357" s="432"/>
      <c r="BV357" s="432"/>
      <c r="BW357" s="432"/>
      <c r="BX357" s="432"/>
      <c r="BY357" s="432"/>
      <c r="BZ357" s="432"/>
      <c r="CA357" s="432"/>
      <c r="CB357" s="432"/>
      <c r="CC357" s="432"/>
      <c r="CD357" s="432"/>
      <c r="CE357" s="432"/>
      <c r="CF357" s="433">
        <f t="shared" ref="CF357:CF369" si="161">CE357-SUM(BS357:CD357)</f>
        <v>0</v>
      </c>
      <c r="CG357" s="432"/>
      <c r="CH357" s="432"/>
      <c r="CI357" s="432"/>
      <c r="CJ357" s="432"/>
      <c r="CK357" s="432"/>
      <c r="CL357" s="432"/>
      <c r="CM357" s="432"/>
      <c r="CN357" s="432"/>
      <c r="CO357" s="432"/>
      <c r="CP357" s="432"/>
      <c r="CQ357" s="432"/>
      <c r="CR357" s="432"/>
      <c r="CS357" s="432"/>
      <c r="CT357" s="433">
        <f t="shared" ref="CT357:CT369" si="162">CS357-SUM(CG357:CR357)</f>
        <v>0</v>
      </c>
      <c r="CU357" s="432"/>
      <c r="CV357" s="432"/>
      <c r="CW357" s="432"/>
      <c r="CX357" s="432"/>
      <c r="CY357" s="432"/>
      <c r="CZ357" s="432"/>
      <c r="DA357" s="432"/>
      <c r="DB357" s="432"/>
      <c r="DC357" s="432"/>
      <c r="DD357" s="432"/>
      <c r="DE357" s="432"/>
      <c r="DF357" s="432"/>
      <c r="DG357" s="432"/>
      <c r="DH357" s="433">
        <f t="shared" ref="DH357:DH369" si="163">DG357-SUM(CU357:DF357)</f>
        <v>0</v>
      </c>
    </row>
    <row r="358" spans="1:112" ht="12" hidden="1" customHeight="1" outlineLevel="1">
      <c r="A358" s="434"/>
      <c r="T358" s="437" t="s">
        <v>876</v>
      </c>
      <c r="X358" s="417" t="str">
        <f t="shared" ref="X358:X369" si="164">T358</f>
        <v>600 - NV</v>
      </c>
      <c r="AA358" s="260">
        <f t="shared" ref="AA358:AA369" si="165">IFERROR(_xlfn.NUMBERVALUE(LEFT(T358,FIND("-",T358)-2)),"")</f>
        <v>600</v>
      </c>
      <c r="AB358" s="1" t="s">
        <v>137</v>
      </c>
      <c r="AC358" s="432">
        <v>0</v>
      </c>
      <c r="AD358" s="432">
        <v>0</v>
      </c>
      <c r="AE358" s="432">
        <v>0</v>
      </c>
      <c r="AF358" s="432">
        <v>0</v>
      </c>
      <c r="AG358" s="432">
        <v>0</v>
      </c>
      <c r="AH358" s="432">
        <v>0</v>
      </c>
      <c r="AI358" s="432">
        <v>0</v>
      </c>
      <c r="AJ358" s="432">
        <v>0</v>
      </c>
      <c r="AK358" s="432">
        <v>0</v>
      </c>
      <c r="AL358" s="432">
        <v>0</v>
      </c>
      <c r="AM358" s="432">
        <v>0</v>
      </c>
      <c r="AN358" s="432">
        <v>0</v>
      </c>
      <c r="AO358" s="432">
        <v>0</v>
      </c>
      <c r="AP358" s="433">
        <f t="shared" si="158"/>
        <v>0</v>
      </c>
      <c r="AQ358" s="432">
        <v>0</v>
      </c>
      <c r="AR358" s="432">
        <v>0</v>
      </c>
      <c r="AS358" s="432">
        <v>0</v>
      </c>
      <c r="AT358" s="432">
        <v>0</v>
      </c>
      <c r="AU358" s="432">
        <v>0</v>
      </c>
      <c r="AV358" s="432">
        <v>0</v>
      </c>
      <c r="AW358" s="432">
        <v>0</v>
      </c>
      <c r="AX358" s="432">
        <v>0</v>
      </c>
      <c r="AY358" s="432">
        <v>0</v>
      </c>
      <c r="AZ358" s="432">
        <v>0</v>
      </c>
      <c r="BA358" s="432">
        <v>0</v>
      </c>
      <c r="BB358" s="432">
        <v>0</v>
      </c>
      <c r="BC358" s="432">
        <v>0</v>
      </c>
      <c r="BD358" s="433">
        <f t="shared" si="159"/>
        <v>0</v>
      </c>
      <c r="BE358" s="432">
        <v>0</v>
      </c>
      <c r="BF358" s="432">
        <v>0</v>
      </c>
      <c r="BG358" s="432">
        <v>0</v>
      </c>
      <c r="BH358" s="432">
        <v>0</v>
      </c>
      <c r="BI358" s="432">
        <v>0</v>
      </c>
      <c r="BJ358" s="432">
        <v>0</v>
      </c>
      <c r="BK358" s="432">
        <v>0</v>
      </c>
      <c r="BL358" s="432">
        <v>0</v>
      </c>
      <c r="BM358" s="432">
        <v>0</v>
      </c>
      <c r="BN358" s="432">
        <v>0</v>
      </c>
      <c r="BO358" s="432">
        <v>0</v>
      </c>
      <c r="BP358" s="432">
        <v>0</v>
      </c>
      <c r="BQ358" s="432">
        <v>0</v>
      </c>
      <c r="BR358" s="433">
        <f t="shared" si="160"/>
        <v>0</v>
      </c>
      <c r="BS358" s="432">
        <v>0</v>
      </c>
      <c r="BT358" s="432">
        <v>0</v>
      </c>
      <c r="BU358" s="432">
        <v>0</v>
      </c>
      <c r="BV358" s="432">
        <v>0</v>
      </c>
      <c r="BW358" s="432">
        <v>0</v>
      </c>
      <c r="BX358" s="432">
        <v>0</v>
      </c>
      <c r="BY358" s="432">
        <v>0</v>
      </c>
      <c r="BZ358" s="432">
        <v>0</v>
      </c>
      <c r="CA358" s="432">
        <v>0</v>
      </c>
      <c r="CB358" s="432">
        <v>0</v>
      </c>
      <c r="CC358" s="432">
        <v>0</v>
      </c>
      <c r="CD358" s="432">
        <v>0</v>
      </c>
      <c r="CE358" s="432">
        <v>0</v>
      </c>
      <c r="CF358" s="433">
        <f t="shared" si="161"/>
        <v>0</v>
      </c>
      <c r="CG358" s="432">
        <v>0</v>
      </c>
      <c r="CH358" s="432">
        <v>0</v>
      </c>
      <c r="CI358" s="432">
        <v>0</v>
      </c>
      <c r="CJ358" s="432">
        <v>0</v>
      </c>
      <c r="CK358" s="432">
        <v>0</v>
      </c>
      <c r="CL358" s="432">
        <v>0</v>
      </c>
      <c r="CM358" s="432">
        <v>0</v>
      </c>
      <c r="CN358" s="432">
        <v>0</v>
      </c>
      <c r="CO358" s="432">
        <v>0</v>
      </c>
      <c r="CP358" s="432">
        <v>0</v>
      </c>
      <c r="CQ358" s="432">
        <v>0</v>
      </c>
      <c r="CR358" s="432">
        <v>0</v>
      </c>
      <c r="CS358" s="432">
        <v>0</v>
      </c>
      <c r="CT358" s="433">
        <f t="shared" si="162"/>
        <v>0</v>
      </c>
      <c r="CU358" s="432">
        <v>0</v>
      </c>
      <c r="CV358" s="432">
        <v>0</v>
      </c>
      <c r="CW358" s="432">
        <v>0</v>
      </c>
      <c r="CX358" s="432">
        <v>0</v>
      </c>
      <c r="CY358" s="432">
        <v>0</v>
      </c>
      <c r="CZ358" s="432">
        <v>0</v>
      </c>
      <c r="DA358" s="432">
        <v>0</v>
      </c>
      <c r="DB358" s="432">
        <v>0</v>
      </c>
      <c r="DC358" s="432">
        <v>0</v>
      </c>
      <c r="DD358" s="432">
        <v>0</v>
      </c>
      <c r="DE358" s="432">
        <v>0</v>
      </c>
      <c r="DF358" s="432">
        <v>0</v>
      </c>
      <c r="DG358" s="432">
        <v>0</v>
      </c>
      <c r="DH358" s="433">
        <f t="shared" si="163"/>
        <v>0</v>
      </c>
    </row>
    <row r="359" spans="1:112" ht="12" hidden="1" customHeight="1" outlineLevel="1">
      <c r="A359" s="434"/>
      <c r="T359" s="437" t="s">
        <v>877</v>
      </c>
      <c r="X359" s="417" t="str">
        <f t="shared" si="164"/>
        <v>610 - NV</v>
      </c>
      <c r="AA359" s="260">
        <f t="shared" si="165"/>
        <v>610</v>
      </c>
      <c r="AB359" s="1" t="s">
        <v>335</v>
      </c>
      <c r="AC359" s="432">
        <v>0</v>
      </c>
      <c r="AD359" s="432">
        <v>0</v>
      </c>
      <c r="AE359" s="432">
        <v>0</v>
      </c>
      <c r="AF359" s="432">
        <v>0</v>
      </c>
      <c r="AG359" s="432">
        <v>0</v>
      </c>
      <c r="AH359" s="432">
        <v>0</v>
      </c>
      <c r="AI359" s="432">
        <v>1860</v>
      </c>
      <c r="AJ359" s="432">
        <v>3720</v>
      </c>
      <c r="AK359" s="432">
        <v>1860</v>
      </c>
      <c r="AL359" s="432">
        <v>29760</v>
      </c>
      <c r="AM359" s="432">
        <v>0</v>
      </c>
      <c r="AN359" s="432">
        <v>0</v>
      </c>
      <c r="AO359" s="432">
        <v>37200</v>
      </c>
      <c r="AP359" s="433">
        <f t="shared" si="158"/>
        <v>0</v>
      </c>
      <c r="AQ359" s="432">
        <v>0</v>
      </c>
      <c r="AR359" s="432">
        <v>540</v>
      </c>
      <c r="AS359" s="432">
        <v>540</v>
      </c>
      <c r="AT359" s="432">
        <v>540</v>
      </c>
      <c r="AU359" s="432">
        <v>540</v>
      </c>
      <c r="AV359" s="432">
        <v>540</v>
      </c>
      <c r="AW359" s="432">
        <v>540</v>
      </c>
      <c r="AX359" s="432">
        <v>540</v>
      </c>
      <c r="AY359" s="432">
        <v>540</v>
      </c>
      <c r="AZ359" s="432">
        <v>540</v>
      </c>
      <c r="BA359" s="432">
        <v>540</v>
      </c>
      <c r="BB359" s="432">
        <v>540</v>
      </c>
      <c r="BC359" s="432">
        <v>6480</v>
      </c>
      <c r="BD359" s="433">
        <f t="shared" si="159"/>
        <v>540</v>
      </c>
      <c r="BE359" s="432">
        <v>0</v>
      </c>
      <c r="BF359" s="432">
        <v>810</v>
      </c>
      <c r="BG359" s="432">
        <v>810</v>
      </c>
      <c r="BH359" s="432">
        <v>810</v>
      </c>
      <c r="BI359" s="432">
        <v>810</v>
      </c>
      <c r="BJ359" s="432">
        <v>810</v>
      </c>
      <c r="BK359" s="432">
        <v>810</v>
      </c>
      <c r="BL359" s="432">
        <v>810</v>
      </c>
      <c r="BM359" s="432">
        <v>810</v>
      </c>
      <c r="BN359" s="432">
        <v>810</v>
      </c>
      <c r="BO359" s="432">
        <v>810</v>
      </c>
      <c r="BP359" s="432">
        <v>810</v>
      </c>
      <c r="BQ359" s="432">
        <v>9720</v>
      </c>
      <c r="BR359" s="433">
        <f t="shared" si="160"/>
        <v>810</v>
      </c>
      <c r="BS359" s="432">
        <v>0</v>
      </c>
      <c r="BT359" s="432">
        <v>1080</v>
      </c>
      <c r="BU359" s="432">
        <v>1080</v>
      </c>
      <c r="BV359" s="432">
        <v>1080</v>
      </c>
      <c r="BW359" s="432">
        <v>1080</v>
      </c>
      <c r="BX359" s="432">
        <v>1080</v>
      </c>
      <c r="BY359" s="432">
        <v>1080</v>
      </c>
      <c r="BZ359" s="432">
        <v>1080</v>
      </c>
      <c r="CA359" s="432">
        <v>1080</v>
      </c>
      <c r="CB359" s="432">
        <v>1080</v>
      </c>
      <c r="CC359" s="432">
        <v>1080</v>
      </c>
      <c r="CD359" s="432">
        <v>1080</v>
      </c>
      <c r="CE359" s="432">
        <v>12960</v>
      </c>
      <c r="CF359" s="433">
        <f t="shared" si="161"/>
        <v>1080</v>
      </c>
      <c r="CG359" s="432">
        <v>0</v>
      </c>
      <c r="CH359" s="432">
        <v>1350</v>
      </c>
      <c r="CI359" s="432">
        <v>1350</v>
      </c>
      <c r="CJ359" s="432">
        <v>1350</v>
      </c>
      <c r="CK359" s="432">
        <v>1350</v>
      </c>
      <c r="CL359" s="432">
        <v>1350</v>
      </c>
      <c r="CM359" s="432">
        <v>1350</v>
      </c>
      <c r="CN359" s="432">
        <v>1350</v>
      </c>
      <c r="CO359" s="432">
        <v>1350</v>
      </c>
      <c r="CP359" s="432">
        <v>1350</v>
      </c>
      <c r="CQ359" s="432">
        <v>1350</v>
      </c>
      <c r="CR359" s="432">
        <v>1350</v>
      </c>
      <c r="CS359" s="432">
        <v>16200</v>
      </c>
      <c r="CT359" s="433">
        <f t="shared" si="162"/>
        <v>1350</v>
      </c>
      <c r="CU359" s="432">
        <v>0</v>
      </c>
      <c r="CV359" s="432">
        <v>1620</v>
      </c>
      <c r="CW359" s="432">
        <v>1620</v>
      </c>
      <c r="CX359" s="432">
        <v>1620</v>
      </c>
      <c r="CY359" s="432">
        <v>1620</v>
      </c>
      <c r="CZ359" s="432">
        <v>1620</v>
      </c>
      <c r="DA359" s="432">
        <v>1620</v>
      </c>
      <c r="DB359" s="432">
        <v>1620</v>
      </c>
      <c r="DC359" s="432">
        <v>1620</v>
      </c>
      <c r="DD359" s="432">
        <v>1620</v>
      </c>
      <c r="DE359" s="432">
        <v>1620</v>
      </c>
      <c r="DF359" s="432">
        <v>1620</v>
      </c>
      <c r="DG359" s="432">
        <v>19440</v>
      </c>
      <c r="DH359" s="433">
        <f t="shared" si="163"/>
        <v>1620</v>
      </c>
    </row>
    <row r="360" spans="1:112" ht="12" hidden="1" customHeight="1" outlineLevel="1">
      <c r="A360" s="434"/>
      <c r="T360" s="437" t="s">
        <v>878</v>
      </c>
      <c r="X360" s="417" t="str">
        <f t="shared" si="164"/>
        <v>612 - NV</v>
      </c>
      <c r="AA360" s="260">
        <f t="shared" si="165"/>
        <v>612</v>
      </c>
      <c r="AB360" s="1" t="s">
        <v>336</v>
      </c>
      <c r="AC360" s="432">
        <v>0</v>
      </c>
      <c r="AD360" s="432">
        <v>0</v>
      </c>
      <c r="AE360" s="432">
        <v>0</v>
      </c>
      <c r="AF360" s="432">
        <v>0</v>
      </c>
      <c r="AG360" s="432">
        <v>0</v>
      </c>
      <c r="AH360" s="432">
        <v>0</v>
      </c>
      <c r="AI360" s="432">
        <v>2465</v>
      </c>
      <c r="AJ360" s="432">
        <v>4930</v>
      </c>
      <c r="AK360" s="432">
        <v>2465</v>
      </c>
      <c r="AL360" s="432">
        <v>39440</v>
      </c>
      <c r="AM360" s="432">
        <v>0</v>
      </c>
      <c r="AN360" s="432">
        <v>0</v>
      </c>
      <c r="AO360" s="432">
        <v>49300</v>
      </c>
      <c r="AP360" s="433">
        <f t="shared" si="158"/>
        <v>0</v>
      </c>
      <c r="AQ360" s="432">
        <v>0</v>
      </c>
      <c r="AR360" s="432">
        <v>416.66666666666703</v>
      </c>
      <c r="AS360" s="432">
        <v>416.66666666666703</v>
      </c>
      <c r="AT360" s="432">
        <v>416.66666666666703</v>
      </c>
      <c r="AU360" s="432">
        <v>416.66666666666703</v>
      </c>
      <c r="AV360" s="432">
        <v>416.66666666666703</v>
      </c>
      <c r="AW360" s="432">
        <v>416.66666666666703</v>
      </c>
      <c r="AX360" s="432">
        <v>416.66666666666703</v>
      </c>
      <c r="AY360" s="432">
        <v>416.66666666666703</v>
      </c>
      <c r="AZ360" s="432">
        <v>416.66666666666703</v>
      </c>
      <c r="BA360" s="432">
        <v>416.66666666666703</v>
      </c>
      <c r="BB360" s="432">
        <v>416.66666666666703</v>
      </c>
      <c r="BC360" s="432">
        <v>5000</v>
      </c>
      <c r="BD360" s="433">
        <f t="shared" si="159"/>
        <v>416.66666666666242</v>
      </c>
      <c r="BE360" s="432">
        <v>0</v>
      </c>
      <c r="BF360" s="432">
        <v>1449.13194444444</v>
      </c>
      <c r="BG360" s="432">
        <v>1449.13194444444</v>
      </c>
      <c r="BH360" s="432">
        <v>1449.13194444444</v>
      </c>
      <c r="BI360" s="432">
        <v>1449.13194444444</v>
      </c>
      <c r="BJ360" s="432">
        <v>1449.13194444444</v>
      </c>
      <c r="BK360" s="432">
        <v>1449.13194444444</v>
      </c>
      <c r="BL360" s="432">
        <v>1449.13194444444</v>
      </c>
      <c r="BM360" s="432">
        <v>1449.13194444444</v>
      </c>
      <c r="BN360" s="432">
        <v>1449.13194444444</v>
      </c>
      <c r="BO360" s="432">
        <v>1449.13194444444</v>
      </c>
      <c r="BP360" s="432">
        <v>1449.13194444444</v>
      </c>
      <c r="BQ360" s="432">
        <v>17389.583333333299</v>
      </c>
      <c r="BR360" s="433">
        <f t="shared" si="160"/>
        <v>1449.1319444444598</v>
      </c>
      <c r="BS360" s="432">
        <v>0</v>
      </c>
      <c r="BT360" s="432">
        <v>1616.6666666666699</v>
      </c>
      <c r="BU360" s="432">
        <v>1616.6666666666699</v>
      </c>
      <c r="BV360" s="432">
        <v>1616.6666666666699</v>
      </c>
      <c r="BW360" s="432">
        <v>1616.6666666666699</v>
      </c>
      <c r="BX360" s="432">
        <v>1616.6666666666699</v>
      </c>
      <c r="BY360" s="432">
        <v>1616.6666666666699</v>
      </c>
      <c r="BZ360" s="432">
        <v>1616.6666666666699</v>
      </c>
      <c r="CA360" s="432">
        <v>1616.6666666666699</v>
      </c>
      <c r="CB360" s="432">
        <v>1616.6666666666699</v>
      </c>
      <c r="CC360" s="432">
        <v>1616.6666666666699</v>
      </c>
      <c r="CD360" s="432">
        <v>1616.6666666666699</v>
      </c>
      <c r="CE360" s="432">
        <v>19400</v>
      </c>
      <c r="CF360" s="433">
        <f t="shared" si="161"/>
        <v>1616.6666666666315</v>
      </c>
      <c r="CG360" s="432">
        <v>0</v>
      </c>
      <c r="CH360" s="432">
        <v>1762.5</v>
      </c>
      <c r="CI360" s="432">
        <v>1762.5</v>
      </c>
      <c r="CJ360" s="432">
        <v>1762.5</v>
      </c>
      <c r="CK360" s="432">
        <v>1762.5</v>
      </c>
      <c r="CL360" s="432">
        <v>1762.5</v>
      </c>
      <c r="CM360" s="432">
        <v>1762.5</v>
      </c>
      <c r="CN360" s="432">
        <v>1762.5</v>
      </c>
      <c r="CO360" s="432">
        <v>1762.5</v>
      </c>
      <c r="CP360" s="432">
        <v>1762.5</v>
      </c>
      <c r="CQ360" s="432">
        <v>1762.5</v>
      </c>
      <c r="CR360" s="432">
        <v>1762.5</v>
      </c>
      <c r="CS360" s="432">
        <v>21150</v>
      </c>
      <c r="CT360" s="433">
        <f t="shared" si="162"/>
        <v>1762.5</v>
      </c>
      <c r="CU360" s="432">
        <v>0</v>
      </c>
      <c r="CV360" s="432">
        <v>1887.5</v>
      </c>
      <c r="CW360" s="432">
        <v>1887.5</v>
      </c>
      <c r="CX360" s="432">
        <v>1887.5</v>
      </c>
      <c r="CY360" s="432">
        <v>1887.5</v>
      </c>
      <c r="CZ360" s="432">
        <v>1887.5</v>
      </c>
      <c r="DA360" s="432">
        <v>1887.5</v>
      </c>
      <c r="DB360" s="432">
        <v>1887.5</v>
      </c>
      <c r="DC360" s="432">
        <v>1887.5</v>
      </c>
      <c r="DD360" s="432">
        <v>1887.5</v>
      </c>
      <c r="DE360" s="432">
        <v>1887.5</v>
      </c>
      <c r="DF360" s="432">
        <v>1887.5</v>
      </c>
      <c r="DG360" s="432">
        <v>22650</v>
      </c>
      <c r="DH360" s="433">
        <f t="shared" si="163"/>
        <v>1887.5</v>
      </c>
    </row>
    <row r="361" spans="1:112" ht="12" hidden="1" customHeight="1" outlineLevel="1">
      <c r="A361" s="434"/>
      <c r="T361" s="437" t="s">
        <v>879</v>
      </c>
      <c r="X361" s="417" t="str">
        <f t="shared" si="164"/>
        <v>626 - NV</v>
      </c>
      <c r="AA361" s="260">
        <f t="shared" si="165"/>
        <v>626</v>
      </c>
      <c r="AB361" s="1" t="s">
        <v>337</v>
      </c>
      <c r="AC361" s="432">
        <v>0</v>
      </c>
      <c r="AD361" s="432">
        <v>0</v>
      </c>
      <c r="AE361" s="432">
        <v>0</v>
      </c>
      <c r="AF361" s="432">
        <v>0</v>
      </c>
      <c r="AG361" s="432">
        <v>0</v>
      </c>
      <c r="AH361" s="432">
        <v>0</v>
      </c>
      <c r="AI361" s="432">
        <v>0</v>
      </c>
      <c r="AJ361" s="432">
        <v>0</v>
      </c>
      <c r="AK361" s="432">
        <v>0</v>
      </c>
      <c r="AL361" s="432">
        <v>0</v>
      </c>
      <c r="AM361" s="432">
        <v>0</v>
      </c>
      <c r="AN361" s="432">
        <v>0</v>
      </c>
      <c r="AO361" s="432">
        <v>0</v>
      </c>
      <c r="AP361" s="433">
        <f t="shared" si="158"/>
        <v>0</v>
      </c>
      <c r="AQ361" s="432">
        <v>0</v>
      </c>
      <c r="AR361" s="432">
        <v>0</v>
      </c>
      <c r="AS361" s="432">
        <v>0</v>
      </c>
      <c r="AT361" s="432">
        <v>0</v>
      </c>
      <c r="AU361" s="432">
        <v>0</v>
      </c>
      <c r="AV361" s="432">
        <v>0</v>
      </c>
      <c r="AW361" s="432">
        <v>0</v>
      </c>
      <c r="AX361" s="432">
        <v>0</v>
      </c>
      <c r="AY361" s="432">
        <v>0</v>
      </c>
      <c r="AZ361" s="432">
        <v>0</v>
      </c>
      <c r="BA361" s="432">
        <v>0</v>
      </c>
      <c r="BB361" s="432">
        <v>0</v>
      </c>
      <c r="BC361" s="432">
        <v>0</v>
      </c>
      <c r="BD361" s="433">
        <f t="shared" si="159"/>
        <v>0</v>
      </c>
      <c r="BE361" s="432">
        <v>0</v>
      </c>
      <c r="BF361" s="432">
        <v>0</v>
      </c>
      <c r="BG361" s="432">
        <v>0</v>
      </c>
      <c r="BH361" s="432">
        <v>0</v>
      </c>
      <c r="BI361" s="432">
        <v>0</v>
      </c>
      <c r="BJ361" s="432">
        <v>0</v>
      </c>
      <c r="BK361" s="432">
        <v>0</v>
      </c>
      <c r="BL361" s="432">
        <v>0</v>
      </c>
      <c r="BM361" s="432">
        <v>0</v>
      </c>
      <c r="BN361" s="432">
        <v>0</v>
      </c>
      <c r="BO361" s="432">
        <v>0</v>
      </c>
      <c r="BP361" s="432">
        <v>0</v>
      </c>
      <c r="BQ361" s="432">
        <v>0</v>
      </c>
      <c r="BR361" s="433">
        <f t="shared" si="160"/>
        <v>0</v>
      </c>
      <c r="BS361" s="432">
        <v>0</v>
      </c>
      <c r="BT361" s="432">
        <v>0</v>
      </c>
      <c r="BU361" s="432">
        <v>0</v>
      </c>
      <c r="BV361" s="432">
        <v>0</v>
      </c>
      <c r="BW361" s="432">
        <v>0</v>
      </c>
      <c r="BX361" s="432">
        <v>0</v>
      </c>
      <c r="BY361" s="432">
        <v>0</v>
      </c>
      <c r="BZ361" s="432">
        <v>0</v>
      </c>
      <c r="CA361" s="432">
        <v>0</v>
      </c>
      <c r="CB361" s="432">
        <v>0</v>
      </c>
      <c r="CC361" s="432">
        <v>0</v>
      </c>
      <c r="CD361" s="432">
        <v>0</v>
      </c>
      <c r="CE361" s="432">
        <v>0</v>
      </c>
      <c r="CF361" s="433">
        <f t="shared" si="161"/>
        <v>0</v>
      </c>
      <c r="CG361" s="432">
        <v>0</v>
      </c>
      <c r="CH361" s="432">
        <v>0</v>
      </c>
      <c r="CI361" s="432">
        <v>0</v>
      </c>
      <c r="CJ361" s="432">
        <v>0</v>
      </c>
      <c r="CK361" s="432">
        <v>0</v>
      </c>
      <c r="CL361" s="432">
        <v>0</v>
      </c>
      <c r="CM361" s="432">
        <v>0</v>
      </c>
      <c r="CN361" s="432">
        <v>0</v>
      </c>
      <c r="CO361" s="432">
        <v>0</v>
      </c>
      <c r="CP361" s="432">
        <v>0</v>
      </c>
      <c r="CQ361" s="432">
        <v>0</v>
      </c>
      <c r="CR361" s="432">
        <v>0</v>
      </c>
      <c r="CS361" s="432">
        <v>0</v>
      </c>
      <c r="CT361" s="433">
        <f t="shared" si="162"/>
        <v>0</v>
      </c>
      <c r="CU361" s="432">
        <v>0</v>
      </c>
      <c r="CV361" s="432">
        <v>0</v>
      </c>
      <c r="CW361" s="432">
        <v>0</v>
      </c>
      <c r="CX361" s="432">
        <v>0</v>
      </c>
      <c r="CY361" s="432">
        <v>0</v>
      </c>
      <c r="CZ361" s="432">
        <v>0</v>
      </c>
      <c r="DA361" s="432">
        <v>0</v>
      </c>
      <c r="DB361" s="432">
        <v>0</v>
      </c>
      <c r="DC361" s="432">
        <v>0</v>
      </c>
      <c r="DD361" s="432">
        <v>0</v>
      </c>
      <c r="DE361" s="432">
        <v>0</v>
      </c>
      <c r="DF361" s="432">
        <v>0</v>
      </c>
      <c r="DG361" s="432">
        <v>0</v>
      </c>
      <c r="DH361" s="433">
        <f t="shared" si="163"/>
        <v>0</v>
      </c>
    </row>
    <row r="362" spans="1:112" ht="12" hidden="1" customHeight="1" outlineLevel="1">
      <c r="A362" s="434"/>
      <c r="T362" s="437" t="s">
        <v>880</v>
      </c>
      <c r="X362" s="417" t="str">
        <f t="shared" si="164"/>
        <v>629 - NV</v>
      </c>
      <c r="AA362" s="260">
        <f t="shared" si="165"/>
        <v>629</v>
      </c>
      <c r="AB362" s="1" t="s">
        <v>338</v>
      </c>
      <c r="AC362" s="432">
        <v>0</v>
      </c>
      <c r="AD362" s="432">
        <v>0</v>
      </c>
      <c r="AE362" s="432">
        <v>0</v>
      </c>
      <c r="AF362" s="432">
        <v>0</v>
      </c>
      <c r="AG362" s="432">
        <v>0</v>
      </c>
      <c r="AH362" s="432">
        <v>0</v>
      </c>
      <c r="AI362" s="432">
        <v>0</v>
      </c>
      <c r="AJ362" s="432">
        <v>0</v>
      </c>
      <c r="AK362" s="432">
        <v>0</v>
      </c>
      <c r="AL362" s="432">
        <v>0</v>
      </c>
      <c r="AM362" s="432">
        <v>0</v>
      </c>
      <c r="AN362" s="432">
        <v>0</v>
      </c>
      <c r="AO362" s="432">
        <v>0</v>
      </c>
      <c r="AP362" s="433">
        <f t="shared" si="158"/>
        <v>0</v>
      </c>
      <c r="AQ362" s="432">
        <v>0</v>
      </c>
      <c r="AR362" s="432">
        <v>0</v>
      </c>
      <c r="AS362" s="432">
        <v>0</v>
      </c>
      <c r="AT362" s="432">
        <v>0</v>
      </c>
      <c r="AU362" s="432">
        <v>0</v>
      </c>
      <c r="AV362" s="432">
        <v>0</v>
      </c>
      <c r="AW362" s="432">
        <v>0</v>
      </c>
      <c r="AX362" s="432">
        <v>0</v>
      </c>
      <c r="AY362" s="432">
        <v>0</v>
      </c>
      <c r="AZ362" s="432">
        <v>0</v>
      </c>
      <c r="BA362" s="432">
        <v>0</v>
      </c>
      <c r="BB362" s="432">
        <v>0</v>
      </c>
      <c r="BC362" s="432">
        <v>0</v>
      </c>
      <c r="BD362" s="433">
        <f t="shared" si="159"/>
        <v>0</v>
      </c>
      <c r="BE362" s="432">
        <v>0</v>
      </c>
      <c r="BF362" s="432">
        <v>0</v>
      </c>
      <c r="BG362" s="432">
        <v>0</v>
      </c>
      <c r="BH362" s="432">
        <v>0</v>
      </c>
      <c r="BI362" s="432">
        <v>0</v>
      </c>
      <c r="BJ362" s="432">
        <v>0</v>
      </c>
      <c r="BK362" s="432">
        <v>0</v>
      </c>
      <c r="BL362" s="432">
        <v>0</v>
      </c>
      <c r="BM362" s="432">
        <v>0</v>
      </c>
      <c r="BN362" s="432">
        <v>0</v>
      </c>
      <c r="BO362" s="432">
        <v>0</v>
      </c>
      <c r="BP362" s="432">
        <v>0</v>
      </c>
      <c r="BQ362" s="432">
        <v>0</v>
      </c>
      <c r="BR362" s="433">
        <f t="shared" si="160"/>
        <v>0</v>
      </c>
      <c r="BS362" s="432">
        <v>0</v>
      </c>
      <c r="BT362" s="432">
        <v>0</v>
      </c>
      <c r="BU362" s="432">
        <v>0</v>
      </c>
      <c r="BV362" s="432">
        <v>0</v>
      </c>
      <c r="BW362" s="432">
        <v>0</v>
      </c>
      <c r="BX362" s="432">
        <v>0</v>
      </c>
      <c r="BY362" s="432">
        <v>0</v>
      </c>
      <c r="BZ362" s="432">
        <v>0</v>
      </c>
      <c r="CA362" s="432">
        <v>0</v>
      </c>
      <c r="CB362" s="432">
        <v>0</v>
      </c>
      <c r="CC362" s="432">
        <v>0</v>
      </c>
      <c r="CD362" s="432">
        <v>0</v>
      </c>
      <c r="CE362" s="432">
        <v>0</v>
      </c>
      <c r="CF362" s="433">
        <f t="shared" si="161"/>
        <v>0</v>
      </c>
      <c r="CG362" s="432">
        <v>0</v>
      </c>
      <c r="CH362" s="432">
        <v>0</v>
      </c>
      <c r="CI362" s="432">
        <v>0</v>
      </c>
      <c r="CJ362" s="432">
        <v>0</v>
      </c>
      <c r="CK362" s="432">
        <v>0</v>
      </c>
      <c r="CL362" s="432">
        <v>0</v>
      </c>
      <c r="CM362" s="432">
        <v>0</v>
      </c>
      <c r="CN362" s="432">
        <v>0</v>
      </c>
      <c r="CO362" s="432">
        <v>0</v>
      </c>
      <c r="CP362" s="432">
        <v>0</v>
      </c>
      <c r="CQ362" s="432">
        <v>0</v>
      </c>
      <c r="CR362" s="432">
        <v>0</v>
      </c>
      <c r="CS362" s="432">
        <v>0</v>
      </c>
      <c r="CT362" s="433">
        <f t="shared" si="162"/>
        <v>0</v>
      </c>
      <c r="CU362" s="432">
        <v>0</v>
      </c>
      <c r="CV362" s="432">
        <v>0</v>
      </c>
      <c r="CW362" s="432">
        <v>0</v>
      </c>
      <c r="CX362" s="432">
        <v>0</v>
      </c>
      <c r="CY362" s="432">
        <v>0</v>
      </c>
      <c r="CZ362" s="432">
        <v>0</v>
      </c>
      <c r="DA362" s="432">
        <v>0</v>
      </c>
      <c r="DB362" s="432">
        <v>0</v>
      </c>
      <c r="DC362" s="432">
        <v>0</v>
      </c>
      <c r="DD362" s="432">
        <v>0</v>
      </c>
      <c r="DE362" s="432">
        <v>0</v>
      </c>
      <c r="DF362" s="432">
        <v>0</v>
      </c>
      <c r="DG362" s="432">
        <v>0</v>
      </c>
      <c r="DH362" s="433">
        <f t="shared" si="163"/>
        <v>0</v>
      </c>
    </row>
    <row r="363" spans="1:112" ht="12" hidden="1" customHeight="1" outlineLevel="1">
      <c r="A363" s="434"/>
      <c r="T363" s="437" t="s">
        <v>881</v>
      </c>
      <c r="X363" s="417" t="str">
        <f t="shared" si="164"/>
        <v>630 - NV</v>
      </c>
      <c r="AA363" s="260">
        <f t="shared" si="165"/>
        <v>630</v>
      </c>
      <c r="AB363" s="1" t="s">
        <v>339</v>
      </c>
      <c r="AC363" s="432">
        <v>0</v>
      </c>
      <c r="AD363" s="432">
        <v>0</v>
      </c>
      <c r="AE363" s="432">
        <v>0</v>
      </c>
      <c r="AF363" s="432">
        <v>0</v>
      </c>
      <c r="AG363" s="432">
        <v>0</v>
      </c>
      <c r="AH363" s="432">
        <v>0</v>
      </c>
      <c r="AI363" s="432">
        <v>0</v>
      </c>
      <c r="AJ363" s="432">
        <v>0</v>
      </c>
      <c r="AK363" s="432">
        <v>0</v>
      </c>
      <c r="AL363" s="432">
        <v>0</v>
      </c>
      <c r="AM363" s="432">
        <v>0</v>
      </c>
      <c r="AN363" s="432">
        <v>0</v>
      </c>
      <c r="AO363" s="432">
        <v>0</v>
      </c>
      <c r="AP363" s="433">
        <f t="shared" si="158"/>
        <v>0</v>
      </c>
      <c r="AQ363" s="432">
        <v>0</v>
      </c>
      <c r="AR363" s="432">
        <v>0</v>
      </c>
      <c r="AS363" s="432">
        <v>0</v>
      </c>
      <c r="AT363" s="432">
        <v>0</v>
      </c>
      <c r="AU363" s="432">
        <v>8910</v>
      </c>
      <c r="AV363" s="432">
        <v>8910</v>
      </c>
      <c r="AW363" s="432">
        <v>8910</v>
      </c>
      <c r="AX363" s="432">
        <v>8910</v>
      </c>
      <c r="AY363" s="432">
        <v>8910</v>
      </c>
      <c r="AZ363" s="432">
        <v>8910</v>
      </c>
      <c r="BA363" s="432">
        <v>8910</v>
      </c>
      <c r="BB363" s="432">
        <v>8910</v>
      </c>
      <c r="BC363" s="432">
        <v>89100</v>
      </c>
      <c r="BD363" s="433">
        <f t="shared" si="159"/>
        <v>17820</v>
      </c>
      <c r="BE363" s="432">
        <v>0</v>
      </c>
      <c r="BF363" s="432">
        <v>0</v>
      </c>
      <c r="BG363" s="432">
        <v>0</v>
      </c>
      <c r="BH363" s="432">
        <v>0</v>
      </c>
      <c r="BI363" s="432">
        <v>13365</v>
      </c>
      <c r="BJ363" s="432">
        <v>13365</v>
      </c>
      <c r="BK363" s="432">
        <v>13365</v>
      </c>
      <c r="BL363" s="432">
        <v>13365</v>
      </c>
      <c r="BM363" s="432">
        <v>13365</v>
      </c>
      <c r="BN363" s="432">
        <v>13365</v>
      </c>
      <c r="BO363" s="432">
        <v>13365</v>
      </c>
      <c r="BP363" s="432">
        <v>13365</v>
      </c>
      <c r="BQ363" s="432">
        <v>133650</v>
      </c>
      <c r="BR363" s="433">
        <f t="shared" si="160"/>
        <v>26730</v>
      </c>
      <c r="BS363" s="432">
        <v>0</v>
      </c>
      <c r="BT363" s="432">
        <v>0</v>
      </c>
      <c r="BU363" s="432">
        <v>0</v>
      </c>
      <c r="BV363" s="432">
        <v>0</v>
      </c>
      <c r="BW363" s="432">
        <v>17820</v>
      </c>
      <c r="BX363" s="432">
        <v>17820</v>
      </c>
      <c r="BY363" s="432">
        <v>17820</v>
      </c>
      <c r="BZ363" s="432">
        <v>17820</v>
      </c>
      <c r="CA363" s="432">
        <v>17820</v>
      </c>
      <c r="CB363" s="432">
        <v>17820</v>
      </c>
      <c r="CC363" s="432">
        <v>17820</v>
      </c>
      <c r="CD363" s="432">
        <v>17820</v>
      </c>
      <c r="CE363" s="432">
        <v>178200</v>
      </c>
      <c r="CF363" s="433">
        <f t="shared" si="161"/>
        <v>35640</v>
      </c>
      <c r="CG363" s="432">
        <v>0</v>
      </c>
      <c r="CH363" s="432">
        <v>0</v>
      </c>
      <c r="CI363" s="432">
        <v>0</v>
      </c>
      <c r="CJ363" s="432">
        <v>0</v>
      </c>
      <c r="CK363" s="432">
        <v>22275</v>
      </c>
      <c r="CL363" s="432">
        <v>22275</v>
      </c>
      <c r="CM363" s="432">
        <v>22275</v>
      </c>
      <c r="CN363" s="432">
        <v>22275</v>
      </c>
      <c r="CO363" s="432">
        <v>22275</v>
      </c>
      <c r="CP363" s="432">
        <v>22275</v>
      </c>
      <c r="CQ363" s="432">
        <v>22275</v>
      </c>
      <c r="CR363" s="432">
        <v>22275</v>
      </c>
      <c r="CS363" s="432">
        <v>222750</v>
      </c>
      <c r="CT363" s="433">
        <f t="shared" si="162"/>
        <v>44550</v>
      </c>
      <c r="CU363" s="432">
        <v>0</v>
      </c>
      <c r="CV363" s="432">
        <v>0</v>
      </c>
      <c r="CW363" s="432">
        <v>0</v>
      </c>
      <c r="CX363" s="432">
        <v>0</v>
      </c>
      <c r="CY363" s="432">
        <v>26730</v>
      </c>
      <c r="CZ363" s="432">
        <v>26730</v>
      </c>
      <c r="DA363" s="432">
        <v>26730</v>
      </c>
      <c r="DB363" s="432">
        <v>26730</v>
      </c>
      <c r="DC363" s="432">
        <v>26730</v>
      </c>
      <c r="DD363" s="432">
        <v>26730</v>
      </c>
      <c r="DE363" s="432">
        <v>26730</v>
      </c>
      <c r="DF363" s="432">
        <v>26730</v>
      </c>
      <c r="DG363" s="432">
        <v>267300</v>
      </c>
      <c r="DH363" s="433">
        <f t="shared" si="163"/>
        <v>53460</v>
      </c>
    </row>
    <row r="364" spans="1:112" ht="12" hidden="1" customHeight="1" outlineLevel="1">
      <c r="A364" s="434"/>
      <c r="T364" s="437" t="s">
        <v>882</v>
      </c>
      <c r="X364" s="417" t="str">
        <f t="shared" si="164"/>
        <v>640 - NV</v>
      </c>
      <c r="AA364" s="260">
        <f t="shared" si="165"/>
        <v>640</v>
      </c>
      <c r="AB364" s="1" t="s">
        <v>340</v>
      </c>
      <c r="AC364" s="432">
        <v>0</v>
      </c>
      <c r="AD364" s="432">
        <v>0</v>
      </c>
      <c r="AE364" s="432">
        <v>0</v>
      </c>
      <c r="AF364" s="432">
        <v>0</v>
      </c>
      <c r="AG364" s="432">
        <v>0</v>
      </c>
      <c r="AH364" s="432">
        <v>0</v>
      </c>
      <c r="AI364" s="432">
        <v>1166.6666666666699</v>
      </c>
      <c r="AJ364" s="432">
        <v>1166.6666666666699</v>
      </c>
      <c r="AK364" s="432">
        <v>1166.6666666666699</v>
      </c>
      <c r="AL364" s="432">
        <v>1166.6666666666699</v>
      </c>
      <c r="AM364" s="432">
        <v>1166.6666666666699</v>
      </c>
      <c r="AN364" s="432">
        <v>1166.6666666666699</v>
      </c>
      <c r="AO364" s="432">
        <v>7000</v>
      </c>
      <c r="AP364" s="433">
        <f t="shared" si="158"/>
        <v>-1.9099388737231493E-11</v>
      </c>
      <c r="AQ364" s="432">
        <v>0</v>
      </c>
      <c r="AR364" s="432">
        <v>1110.8333333333301</v>
      </c>
      <c r="AS364" s="432">
        <v>1110.8333333333301</v>
      </c>
      <c r="AT364" s="432">
        <v>1110.8333333333301</v>
      </c>
      <c r="AU364" s="432">
        <v>1110.8333333333301</v>
      </c>
      <c r="AV364" s="432">
        <v>1110.8333333333301</v>
      </c>
      <c r="AW364" s="432">
        <v>1110.8333333333301</v>
      </c>
      <c r="AX364" s="432">
        <v>1110.8333333333301</v>
      </c>
      <c r="AY364" s="432">
        <v>1110.8333333333301</v>
      </c>
      <c r="AZ364" s="432">
        <v>1110.8333333333301</v>
      </c>
      <c r="BA364" s="432">
        <v>1110.8333333333301</v>
      </c>
      <c r="BB364" s="432">
        <v>1110.8333333333301</v>
      </c>
      <c r="BC364" s="432">
        <v>13330</v>
      </c>
      <c r="BD364" s="433">
        <f t="shared" si="159"/>
        <v>1110.8333333333685</v>
      </c>
      <c r="BE364" s="432">
        <v>0</v>
      </c>
      <c r="BF364" s="432">
        <v>1264.5486111111099</v>
      </c>
      <c r="BG364" s="432">
        <v>1264.5486111111099</v>
      </c>
      <c r="BH364" s="432">
        <v>1264.5486111111099</v>
      </c>
      <c r="BI364" s="432">
        <v>1264.5486111111099</v>
      </c>
      <c r="BJ364" s="432">
        <v>1264.5486111111099</v>
      </c>
      <c r="BK364" s="432">
        <v>1264.5486111111099</v>
      </c>
      <c r="BL364" s="432">
        <v>1264.5486111111099</v>
      </c>
      <c r="BM364" s="432">
        <v>1264.5486111111099</v>
      </c>
      <c r="BN364" s="432">
        <v>1264.5486111111099</v>
      </c>
      <c r="BO364" s="432">
        <v>1264.5486111111099</v>
      </c>
      <c r="BP364" s="432">
        <v>1264.5486111111099</v>
      </c>
      <c r="BQ364" s="432">
        <v>15174.583333333299</v>
      </c>
      <c r="BR364" s="433">
        <f t="shared" si="160"/>
        <v>1264.5486111110931</v>
      </c>
      <c r="BS364" s="432">
        <v>0</v>
      </c>
      <c r="BT364" s="432">
        <v>1702.0833333333301</v>
      </c>
      <c r="BU364" s="432">
        <v>1702.0833333333301</v>
      </c>
      <c r="BV364" s="432">
        <v>1702.0833333333301</v>
      </c>
      <c r="BW364" s="432">
        <v>1702.0833333333301</v>
      </c>
      <c r="BX364" s="432">
        <v>1702.0833333333301</v>
      </c>
      <c r="BY364" s="432">
        <v>1702.0833333333301</v>
      </c>
      <c r="BZ364" s="432">
        <v>1702.0833333333301</v>
      </c>
      <c r="CA364" s="432">
        <v>1702.0833333333301</v>
      </c>
      <c r="CB364" s="432">
        <v>1702.0833333333301</v>
      </c>
      <c r="CC364" s="432">
        <v>1702.0833333333301</v>
      </c>
      <c r="CD364" s="432">
        <v>1702.0833333333301</v>
      </c>
      <c r="CE364" s="432">
        <v>20425</v>
      </c>
      <c r="CF364" s="433">
        <f t="shared" si="161"/>
        <v>1702.0833333333721</v>
      </c>
      <c r="CG364" s="432">
        <v>0</v>
      </c>
      <c r="CH364" s="432">
        <v>2117.9166666666702</v>
      </c>
      <c r="CI364" s="432">
        <v>2117.9166666666702</v>
      </c>
      <c r="CJ364" s="432">
        <v>2117.9166666666702</v>
      </c>
      <c r="CK364" s="432">
        <v>2117.9166666666702</v>
      </c>
      <c r="CL364" s="432">
        <v>2117.9166666666702</v>
      </c>
      <c r="CM364" s="432">
        <v>2117.9166666666702</v>
      </c>
      <c r="CN364" s="432">
        <v>2117.9166666666702</v>
      </c>
      <c r="CO364" s="432">
        <v>2117.9166666666702</v>
      </c>
      <c r="CP364" s="432">
        <v>2117.9166666666702</v>
      </c>
      <c r="CQ364" s="432">
        <v>2117.9166666666702</v>
      </c>
      <c r="CR364" s="432">
        <v>2117.9166666666702</v>
      </c>
      <c r="CS364" s="432">
        <v>25415</v>
      </c>
      <c r="CT364" s="433">
        <f t="shared" si="162"/>
        <v>2117.9166666666242</v>
      </c>
      <c r="CU364" s="432">
        <v>0</v>
      </c>
      <c r="CV364" s="432">
        <v>2512.9166666666702</v>
      </c>
      <c r="CW364" s="432">
        <v>2512.9166666666702</v>
      </c>
      <c r="CX364" s="432">
        <v>2512.9166666666702</v>
      </c>
      <c r="CY364" s="432">
        <v>2512.9166666666702</v>
      </c>
      <c r="CZ364" s="432">
        <v>2512.9166666666702</v>
      </c>
      <c r="DA364" s="432">
        <v>2512.9166666666702</v>
      </c>
      <c r="DB364" s="432">
        <v>2512.9166666666702</v>
      </c>
      <c r="DC364" s="432">
        <v>2512.9166666666702</v>
      </c>
      <c r="DD364" s="432">
        <v>2512.9166666666702</v>
      </c>
      <c r="DE364" s="432">
        <v>2512.9166666666702</v>
      </c>
      <c r="DF364" s="432">
        <v>2512.9166666666702</v>
      </c>
      <c r="DG364" s="432">
        <v>30155</v>
      </c>
      <c r="DH364" s="433">
        <f t="shared" si="163"/>
        <v>2512.9166666666242</v>
      </c>
    </row>
    <row r="365" spans="1:112" ht="12" hidden="1" customHeight="1" outlineLevel="1">
      <c r="A365" s="434"/>
      <c r="T365" s="437" t="s">
        <v>883</v>
      </c>
      <c r="X365" s="417" t="str">
        <f t="shared" si="164"/>
        <v>641 - NV</v>
      </c>
      <c r="AA365" s="260">
        <f t="shared" si="165"/>
        <v>641</v>
      </c>
      <c r="AB365" s="1" t="s">
        <v>341</v>
      </c>
      <c r="AC365" s="432">
        <v>0</v>
      </c>
      <c r="AD365" s="432">
        <v>0</v>
      </c>
      <c r="AE365" s="432">
        <v>0</v>
      </c>
      <c r="AF365" s="432">
        <v>0</v>
      </c>
      <c r="AG365" s="432">
        <v>0</v>
      </c>
      <c r="AH365" s="432">
        <v>0</v>
      </c>
      <c r="AI365" s="432">
        <v>0</v>
      </c>
      <c r="AJ365" s="432">
        <v>0</v>
      </c>
      <c r="AK365" s="432">
        <v>0</v>
      </c>
      <c r="AL365" s="432">
        <v>0</v>
      </c>
      <c r="AM365" s="432">
        <v>0</v>
      </c>
      <c r="AN365" s="432">
        <v>0</v>
      </c>
      <c r="AO365" s="432">
        <v>0</v>
      </c>
      <c r="AP365" s="433">
        <f t="shared" si="158"/>
        <v>0</v>
      </c>
      <c r="AQ365" s="432">
        <v>4744</v>
      </c>
      <c r="AR365" s="432">
        <v>4744</v>
      </c>
      <c r="AS365" s="432">
        <v>4744</v>
      </c>
      <c r="AT365" s="432">
        <v>4744</v>
      </c>
      <c r="AU365" s="432">
        <v>593</v>
      </c>
      <c r="AV365" s="432">
        <v>593</v>
      </c>
      <c r="AW365" s="432">
        <v>593</v>
      </c>
      <c r="AX365" s="432">
        <v>593</v>
      </c>
      <c r="AY365" s="432">
        <v>593</v>
      </c>
      <c r="AZ365" s="432">
        <v>593</v>
      </c>
      <c r="BA365" s="432">
        <v>593</v>
      </c>
      <c r="BB365" s="432">
        <v>593</v>
      </c>
      <c r="BC365" s="432">
        <v>23720</v>
      </c>
      <c r="BD365" s="433">
        <f t="shared" si="159"/>
        <v>0</v>
      </c>
      <c r="BE365" s="432">
        <v>2916</v>
      </c>
      <c r="BF365" s="432">
        <v>2916</v>
      </c>
      <c r="BG365" s="432">
        <v>2916</v>
      </c>
      <c r="BH365" s="432">
        <v>2916</v>
      </c>
      <c r="BI365" s="432">
        <v>364.5</v>
      </c>
      <c r="BJ365" s="432">
        <v>364.5</v>
      </c>
      <c r="BK365" s="432">
        <v>364.5</v>
      </c>
      <c r="BL365" s="432">
        <v>364.5</v>
      </c>
      <c r="BM365" s="432">
        <v>364.5</v>
      </c>
      <c r="BN365" s="432">
        <v>364.5</v>
      </c>
      <c r="BO365" s="432">
        <v>364.5</v>
      </c>
      <c r="BP365" s="432">
        <v>364.5</v>
      </c>
      <c r="BQ365" s="432">
        <v>14580</v>
      </c>
      <c r="BR365" s="433">
        <f t="shared" si="160"/>
        <v>0</v>
      </c>
      <c r="BS365" s="432">
        <v>3888</v>
      </c>
      <c r="BT365" s="432">
        <v>3888</v>
      </c>
      <c r="BU365" s="432">
        <v>3888</v>
      </c>
      <c r="BV365" s="432">
        <v>3888</v>
      </c>
      <c r="BW365" s="432">
        <v>486</v>
      </c>
      <c r="BX365" s="432">
        <v>486</v>
      </c>
      <c r="BY365" s="432">
        <v>486</v>
      </c>
      <c r="BZ365" s="432">
        <v>486</v>
      </c>
      <c r="CA365" s="432">
        <v>486</v>
      </c>
      <c r="CB365" s="432">
        <v>486</v>
      </c>
      <c r="CC365" s="432">
        <v>486</v>
      </c>
      <c r="CD365" s="432">
        <v>486</v>
      </c>
      <c r="CE365" s="432">
        <v>19440</v>
      </c>
      <c r="CF365" s="433">
        <f t="shared" si="161"/>
        <v>0</v>
      </c>
      <c r="CG365" s="432">
        <v>4860</v>
      </c>
      <c r="CH365" s="432">
        <v>4860</v>
      </c>
      <c r="CI365" s="432">
        <v>4860</v>
      </c>
      <c r="CJ365" s="432">
        <v>4860</v>
      </c>
      <c r="CK365" s="432">
        <v>607.5</v>
      </c>
      <c r="CL365" s="432">
        <v>607.5</v>
      </c>
      <c r="CM365" s="432">
        <v>607.5</v>
      </c>
      <c r="CN365" s="432">
        <v>607.5</v>
      </c>
      <c r="CO365" s="432">
        <v>607.5</v>
      </c>
      <c r="CP365" s="432">
        <v>607.5</v>
      </c>
      <c r="CQ365" s="432">
        <v>607.5</v>
      </c>
      <c r="CR365" s="432">
        <v>607.5</v>
      </c>
      <c r="CS365" s="432">
        <v>24300</v>
      </c>
      <c r="CT365" s="433">
        <f t="shared" si="162"/>
        <v>0</v>
      </c>
      <c r="CU365" s="432">
        <v>5832</v>
      </c>
      <c r="CV365" s="432">
        <v>5832</v>
      </c>
      <c r="CW365" s="432">
        <v>5832</v>
      </c>
      <c r="CX365" s="432">
        <v>5832</v>
      </c>
      <c r="CY365" s="432">
        <v>729</v>
      </c>
      <c r="CZ365" s="432">
        <v>729</v>
      </c>
      <c r="DA365" s="432">
        <v>729</v>
      </c>
      <c r="DB365" s="432">
        <v>729</v>
      </c>
      <c r="DC365" s="432">
        <v>729</v>
      </c>
      <c r="DD365" s="432">
        <v>729</v>
      </c>
      <c r="DE365" s="432">
        <v>729</v>
      </c>
      <c r="DF365" s="432">
        <v>729</v>
      </c>
      <c r="DG365" s="432">
        <v>29160</v>
      </c>
      <c r="DH365" s="433">
        <f t="shared" si="163"/>
        <v>0</v>
      </c>
    </row>
    <row r="366" spans="1:112" ht="12" hidden="1" customHeight="1" outlineLevel="1">
      <c r="A366" s="434"/>
      <c r="T366" s="437" t="s">
        <v>884</v>
      </c>
      <c r="X366" s="417" t="str">
        <f t="shared" si="164"/>
        <v>650 - NV</v>
      </c>
      <c r="AA366" s="260">
        <f t="shared" si="165"/>
        <v>650</v>
      </c>
      <c r="AB366" s="1" t="s">
        <v>342</v>
      </c>
      <c r="AC366" s="432">
        <v>0</v>
      </c>
      <c r="AD366" s="432">
        <v>0</v>
      </c>
      <c r="AE366" s="432">
        <v>0</v>
      </c>
      <c r="AF366" s="432">
        <v>0</v>
      </c>
      <c r="AG366" s="432">
        <v>0</v>
      </c>
      <c r="AH366" s="432">
        <v>0</v>
      </c>
      <c r="AI366" s="432">
        <v>0</v>
      </c>
      <c r="AJ366" s="432">
        <v>0</v>
      </c>
      <c r="AK366" s="432">
        <v>0</v>
      </c>
      <c r="AL366" s="432">
        <v>0</v>
      </c>
      <c r="AM366" s="432">
        <v>0</v>
      </c>
      <c r="AN366" s="432">
        <v>0</v>
      </c>
      <c r="AO366" s="432">
        <v>0</v>
      </c>
      <c r="AP366" s="433">
        <f t="shared" si="158"/>
        <v>0</v>
      </c>
      <c r="AQ366" s="432">
        <v>0</v>
      </c>
      <c r="AR366" s="432">
        <v>0</v>
      </c>
      <c r="AS366" s="432">
        <v>0</v>
      </c>
      <c r="AT366" s="432">
        <v>0</v>
      </c>
      <c r="AU366" s="432">
        <v>0</v>
      </c>
      <c r="AV366" s="432">
        <v>0</v>
      </c>
      <c r="AW366" s="432">
        <v>0</v>
      </c>
      <c r="AX366" s="432">
        <v>0</v>
      </c>
      <c r="AY366" s="432">
        <v>0</v>
      </c>
      <c r="AZ366" s="432">
        <v>0</v>
      </c>
      <c r="BA366" s="432">
        <v>0</v>
      </c>
      <c r="BB366" s="432">
        <v>0</v>
      </c>
      <c r="BC366" s="432">
        <v>0</v>
      </c>
      <c r="BD366" s="433">
        <f t="shared" si="159"/>
        <v>0</v>
      </c>
      <c r="BE366" s="432">
        <v>0</v>
      </c>
      <c r="BF366" s="432">
        <v>0</v>
      </c>
      <c r="BG366" s="432">
        <v>0</v>
      </c>
      <c r="BH366" s="432">
        <v>0</v>
      </c>
      <c r="BI366" s="432">
        <v>0</v>
      </c>
      <c r="BJ366" s="432">
        <v>0</v>
      </c>
      <c r="BK366" s="432">
        <v>0</v>
      </c>
      <c r="BL366" s="432">
        <v>0</v>
      </c>
      <c r="BM366" s="432">
        <v>0</v>
      </c>
      <c r="BN366" s="432">
        <v>0</v>
      </c>
      <c r="BO366" s="432">
        <v>0</v>
      </c>
      <c r="BP366" s="432">
        <v>0</v>
      </c>
      <c r="BQ366" s="432">
        <v>0</v>
      </c>
      <c r="BR366" s="433">
        <f t="shared" si="160"/>
        <v>0</v>
      </c>
      <c r="BS366" s="432">
        <v>0</v>
      </c>
      <c r="BT366" s="432">
        <v>0</v>
      </c>
      <c r="BU366" s="432">
        <v>0</v>
      </c>
      <c r="BV366" s="432">
        <v>0</v>
      </c>
      <c r="BW366" s="432">
        <v>0</v>
      </c>
      <c r="BX366" s="432">
        <v>0</v>
      </c>
      <c r="BY366" s="432">
        <v>0</v>
      </c>
      <c r="BZ366" s="432">
        <v>0</v>
      </c>
      <c r="CA366" s="432">
        <v>0</v>
      </c>
      <c r="CB366" s="432">
        <v>0</v>
      </c>
      <c r="CC366" s="432">
        <v>0</v>
      </c>
      <c r="CD366" s="432">
        <v>0</v>
      </c>
      <c r="CE366" s="432">
        <v>0</v>
      </c>
      <c r="CF366" s="433">
        <f t="shared" si="161"/>
        <v>0</v>
      </c>
      <c r="CG366" s="432">
        <v>0</v>
      </c>
      <c r="CH366" s="432">
        <v>0</v>
      </c>
      <c r="CI366" s="432">
        <v>0</v>
      </c>
      <c r="CJ366" s="432">
        <v>0</v>
      </c>
      <c r="CK366" s="432">
        <v>0</v>
      </c>
      <c r="CL366" s="432">
        <v>0</v>
      </c>
      <c r="CM366" s="432">
        <v>0</v>
      </c>
      <c r="CN366" s="432">
        <v>0</v>
      </c>
      <c r="CO366" s="432">
        <v>0</v>
      </c>
      <c r="CP366" s="432">
        <v>0</v>
      </c>
      <c r="CQ366" s="432">
        <v>0</v>
      </c>
      <c r="CR366" s="432">
        <v>0</v>
      </c>
      <c r="CS366" s="432">
        <v>0</v>
      </c>
      <c r="CT366" s="433">
        <f t="shared" si="162"/>
        <v>0</v>
      </c>
      <c r="CU366" s="432">
        <v>0</v>
      </c>
      <c r="CV366" s="432">
        <v>0</v>
      </c>
      <c r="CW366" s="432">
        <v>0</v>
      </c>
      <c r="CX366" s="432">
        <v>0</v>
      </c>
      <c r="CY366" s="432">
        <v>0</v>
      </c>
      <c r="CZ366" s="432">
        <v>0</v>
      </c>
      <c r="DA366" s="432">
        <v>0</v>
      </c>
      <c r="DB366" s="432">
        <v>0</v>
      </c>
      <c r="DC366" s="432">
        <v>0</v>
      </c>
      <c r="DD366" s="432">
        <v>0</v>
      </c>
      <c r="DE366" s="432">
        <v>0</v>
      </c>
      <c r="DF366" s="432">
        <v>0</v>
      </c>
      <c r="DG366" s="432">
        <v>0</v>
      </c>
      <c r="DH366" s="433">
        <f t="shared" si="163"/>
        <v>0</v>
      </c>
    </row>
    <row r="367" spans="1:112" ht="12" hidden="1" customHeight="1" outlineLevel="1">
      <c r="A367" s="434"/>
      <c r="T367" s="437" t="s">
        <v>885</v>
      </c>
      <c r="X367" s="417" t="str">
        <f t="shared" si="164"/>
        <v>651 - NV</v>
      </c>
      <c r="AA367" s="260">
        <f t="shared" si="165"/>
        <v>651</v>
      </c>
      <c r="AB367" s="1" t="s">
        <v>343</v>
      </c>
      <c r="AC367" s="432">
        <v>5400</v>
      </c>
      <c r="AD367" s="432">
        <v>0</v>
      </c>
      <c r="AE367" s="432">
        <v>0</v>
      </c>
      <c r="AF367" s="432">
        <v>0</v>
      </c>
      <c r="AG367" s="432">
        <v>19144.75</v>
      </c>
      <c r="AH367" s="432">
        <v>0</v>
      </c>
      <c r="AI367" s="432">
        <v>59.2083333333334</v>
      </c>
      <c r="AJ367" s="432">
        <v>59.2083333333334</v>
      </c>
      <c r="AK367" s="432">
        <v>59.2083333333334</v>
      </c>
      <c r="AL367" s="432">
        <v>59.2083333333334</v>
      </c>
      <c r="AM367" s="432">
        <v>59.2083333333334</v>
      </c>
      <c r="AN367" s="432">
        <v>59.2083333333334</v>
      </c>
      <c r="AO367" s="432">
        <v>24900</v>
      </c>
      <c r="AP367" s="433">
        <f t="shared" si="158"/>
        <v>0</v>
      </c>
      <c r="AQ367" s="432">
        <v>3616</v>
      </c>
      <c r="AR367" s="432">
        <v>3616</v>
      </c>
      <c r="AS367" s="432">
        <v>180.8</v>
      </c>
      <c r="AT367" s="432">
        <v>180.8</v>
      </c>
      <c r="AU367" s="432">
        <v>180.8</v>
      </c>
      <c r="AV367" s="432">
        <v>180.8</v>
      </c>
      <c r="AW367" s="432">
        <v>180.8</v>
      </c>
      <c r="AX367" s="432">
        <v>180.8</v>
      </c>
      <c r="AY367" s="432">
        <v>180.8</v>
      </c>
      <c r="AZ367" s="432">
        <v>180.8</v>
      </c>
      <c r="BA367" s="432">
        <v>180.8</v>
      </c>
      <c r="BB367" s="432">
        <v>180.8</v>
      </c>
      <c r="BC367" s="432">
        <v>9040</v>
      </c>
      <c r="BD367" s="433">
        <f t="shared" si="159"/>
        <v>0</v>
      </c>
      <c r="BE367" s="432">
        <v>3144</v>
      </c>
      <c r="BF367" s="432">
        <v>3144</v>
      </c>
      <c r="BG367" s="432">
        <v>157.19999999999999</v>
      </c>
      <c r="BH367" s="432">
        <v>157.19999999999999</v>
      </c>
      <c r="BI367" s="432">
        <v>157.19999999999999</v>
      </c>
      <c r="BJ367" s="432">
        <v>157.19999999999999</v>
      </c>
      <c r="BK367" s="432">
        <v>157.19999999999999</v>
      </c>
      <c r="BL367" s="432">
        <v>157.19999999999999</v>
      </c>
      <c r="BM367" s="432">
        <v>157.19999999999999</v>
      </c>
      <c r="BN367" s="432">
        <v>157.19999999999999</v>
      </c>
      <c r="BO367" s="432">
        <v>157.19999999999999</v>
      </c>
      <c r="BP367" s="432">
        <v>157.19999999999999</v>
      </c>
      <c r="BQ367" s="432">
        <v>7860</v>
      </c>
      <c r="BR367" s="433">
        <f t="shared" si="160"/>
        <v>0</v>
      </c>
      <c r="BS367" s="432">
        <v>3792</v>
      </c>
      <c r="BT367" s="432">
        <v>3792</v>
      </c>
      <c r="BU367" s="432">
        <v>189.6</v>
      </c>
      <c r="BV367" s="432">
        <v>189.6</v>
      </c>
      <c r="BW367" s="432">
        <v>189.6</v>
      </c>
      <c r="BX367" s="432">
        <v>189.6</v>
      </c>
      <c r="BY367" s="432">
        <v>189.6</v>
      </c>
      <c r="BZ367" s="432">
        <v>189.6</v>
      </c>
      <c r="CA367" s="432">
        <v>189.6</v>
      </c>
      <c r="CB367" s="432">
        <v>189.6</v>
      </c>
      <c r="CC367" s="432">
        <v>189.6</v>
      </c>
      <c r="CD367" s="432">
        <v>189.6</v>
      </c>
      <c r="CE367" s="432">
        <v>9480</v>
      </c>
      <c r="CF367" s="433">
        <f t="shared" si="161"/>
        <v>0</v>
      </c>
      <c r="CG367" s="432">
        <v>4440</v>
      </c>
      <c r="CH367" s="432">
        <v>4440</v>
      </c>
      <c r="CI367" s="432">
        <v>222</v>
      </c>
      <c r="CJ367" s="432">
        <v>222</v>
      </c>
      <c r="CK367" s="432">
        <v>222</v>
      </c>
      <c r="CL367" s="432">
        <v>222</v>
      </c>
      <c r="CM367" s="432">
        <v>222</v>
      </c>
      <c r="CN367" s="432">
        <v>222</v>
      </c>
      <c r="CO367" s="432">
        <v>222</v>
      </c>
      <c r="CP367" s="432">
        <v>222</v>
      </c>
      <c r="CQ367" s="432">
        <v>222</v>
      </c>
      <c r="CR367" s="432">
        <v>222</v>
      </c>
      <c r="CS367" s="432">
        <v>11100</v>
      </c>
      <c r="CT367" s="433">
        <f t="shared" si="162"/>
        <v>0</v>
      </c>
      <c r="CU367" s="432">
        <v>5088</v>
      </c>
      <c r="CV367" s="432">
        <v>5088</v>
      </c>
      <c r="CW367" s="432">
        <v>254.4</v>
      </c>
      <c r="CX367" s="432">
        <v>254.4</v>
      </c>
      <c r="CY367" s="432">
        <v>254.4</v>
      </c>
      <c r="CZ367" s="432">
        <v>254.4</v>
      </c>
      <c r="DA367" s="432">
        <v>254.4</v>
      </c>
      <c r="DB367" s="432">
        <v>254.4</v>
      </c>
      <c r="DC367" s="432">
        <v>254.4</v>
      </c>
      <c r="DD367" s="432">
        <v>254.4</v>
      </c>
      <c r="DE367" s="432">
        <v>254.4</v>
      </c>
      <c r="DF367" s="432">
        <v>254.4</v>
      </c>
      <c r="DG367" s="432">
        <v>12720</v>
      </c>
      <c r="DH367" s="433">
        <f t="shared" si="163"/>
        <v>0</v>
      </c>
    </row>
    <row r="368" spans="1:112" ht="12" hidden="1" customHeight="1" outlineLevel="1">
      <c r="A368" s="434"/>
      <c r="T368" s="437" t="s">
        <v>886</v>
      </c>
      <c r="X368" s="417" t="str">
        <f>T368</f>
        <v>652 - NV</v>
      </c>
      <c r="AA368" s="260">
        <f>IFERROR(_xlfn.NUMBERVALUE(LEFT(T368,FIND("-",T368)-2)),"")</f>
        <v>652</v>
      </c>
      <c r="AB368" s="1" t="s">
        <v>344</v>
      </c>
      <c r="AC368" s="432">
        <v>0</v>
      </c>
      <c r="AD368" s="432">
        <v>0</v>
      </c>
      <c r="AE368" s="432">
        <v>0</v>
      </c>
      <c r="AF368" s="432">
        <v>0</v>
      </c>
      <c r="AG368" s="432">
        <v>0</v>
      </c>
      <c r="AH368" s="432">
        <v>0</v>
      </c>
      <c r="AI368" s="432">
        <v>0</v>
      </c>
      <c r="AJ368" s="432">
        <v>0</v>
      </c>
      <c r="AK368" s="432">
        <v>0</v>
      </c>
      <c r="AL368" s="432">
        <v>0</v>
      </c>
      <c r="AM368" s="432">
        <v>0</v>
      </c>
      <c r="AN368" s="432">
        <v>52050</v>
      </c>
      <c r="AO368" s="432">
        <v>69400</v>
      </c>
      <c r="AP368" s="433">
        <f t="shared" si="158"/>
        <v>17350</v>
      </c>
      <c r="AQ368" s="432">
        <v>6353.3333333333303</v>
      </c>
      <c r="AR368" s="432">
        <v>6353.3333333333303</v>
      </c>
      <c r="AS368" s="432">
        <v>6353.3333333333303</v>
      </c>
      <c r="AT368" s="432">
        <v>0</v>
      </c>
      <c r="AU368" s="432">
        <v>0</v>
      </c>
      <c r="AV368" s="432">
        <v>0</v>
      </c>
      <c r="AW368" s="432">
        <v>0</v>
      </c>
      <c r="AX368" s="432">
        <v>0</v>
      </c>
      <c r="AY368" s="432">
        <v>0</v>
      </c>
      <c r="AZ368" s="432">
        <v>0</v>
      </c>
      <c r="BA368" s="432">
        <v>0</v>
      </c>
      <c r="BB368" s="432">
        <v>0</v>
      </c>
      <c r="BC368" s="432">
        <v>19060</v>
      </c>
      <c r="BD368" s="433">
        <f t="shared" si="159"/>
        <v>0</v>
      </c>
      <c r="BE368" s="432">
        <v>1200</v>
      </c>
      <c r="BF368" s="432">
        <v>1200</v>
      </c>
      <c r="BG368" s="432">
        <v>1200</v>
      </c>
      <c r="BH368" s="432">
        <v>0</v>
      </c>
      <c r="BI368" s="432">
        <v>0</v>
      </c>
      <c r="BJ368" s="432">
        <v>0</v>
      </c>
      <c r="BK368" s="432">
        <v>0</v>
      </c>
      <c r="BL368" s="432">
        <v>0</v>
      </c>
      <c r="BM368" s="432">
        <v>0</v>
      </c>
      <c r="BN368" s="432">
        <v>0</v>
      </c>
      <c r="BO368" s="432">
        <v>0</v>
      </c>
      <c r="BP368" s="432">
        <v>0</v>
      </c>
      <c r="BQ368" s="432">
        <v>3600</v>
      </c>
      <c r="BR368" s="433">
        <f t="shared" si="160"/>
        <v>0</v>
      </c>
      <c r="BS368" s="432">
        <v>3333.3333333333298</v>
      </c>
      <c r="BT368" s="432">
        <v>3333.3333333333298</v>
      </c>
      <c r="BU368" s="432">
        <v>3333.3333333333298</v>
      </c>
      <c r="BV368" s="432">
        <v>0</v>
      </c>
      <c r="BW368" s="432">
        <v>0</v>
      </c>
      <c r="BX368" s="432">
        <v>0</v>
      </c>
      <c r="BY368" s="432">
        <v>0</v>
      </c>
      <c r="BZ368" s="432">
        <v>0</v>
      </c>
      <c r="CA368" s="432">
        <v>0</v>
      </c>
      <c r="CB368" s="432">
        <v>0</v>
      </c>
      <c r="CC368" s="432">
        <v>0</v>
      </c>
      <c r="CD368" s="432">
        <v>0</v>
      </c>
      <c r="CE368" s="432">
        <v>10000</v>
      </c>
      <c r="CF368" s="433">
        <f t="shared" si="161"/>
        <v>0</v>
      </c>
      <c r="CG368" s="432">
        <v>3333.3333333333298</v>
      </c>
      <c r="CH368" s="432">
        <v>3333.3333333333298</v>
      </c>
      <c r="CI368" s="432">
        <v>3333.3333333333298</v>
      </c>
      <c r="CJ368" s="432">
        <v>0</v>
      </c>
      <c r="CK368" s="432">
        <v>0</v>
      </c>
      <c r="CL368" s="432">
        <v>0</v>
      </c>
      <c r="CM368" s="432">
        <v>0</v>
      </c>
      <c r="CN368" s="432">
        <v>0</v>
      </c>
      <c r="CO368" s="432">
        <v>0</v>
      </c>
      <c r="CP368" s="432">
        <v>0</v>
      </c>
      <c r="CQ368" s="432">
        <v>0</v>
      </c>
      <c r="CR368" s="432">
        <v>0</v>
      </c>
      <c r="CS368" s="432">
        <v>10000</v>
      </c>
      <c r="CT368" s="433">
        <f t="shared" si="162"/>
        <v>0</v>
      </c>
      <c r="CU368" s="432">
        <v>3333.3333333333298</v>
      </c>
      <c r="CV368" s="432">
        <v>3333.3333333333298</v>
      </c>
      <c r="CW368" s="432">
        <v>3333.3333333333298</v>
      </c>
      <c r="CX368" s="432">
        <v>0</v>
      </c>
      <c r="CY368" s="432">
        <v>0</v>
      </c>
      <c r="CZ368" s="432">
        <v>0</v>
      </c>
      <c r="DA368" s="432">
        <v>0</v>
      </c>
      <c r="DB368" s="432">
        <v>0</v>
      </c>
      <c r="DC368" s="432">
        <v>0</v>
      </c>
      <c r="DD368" s="432">
        <v>0</v>
      </c>
      <c r="DE368" s="432">
        <v>0</v>
      </c>
      <c r="DF368" s="432">
        <v>0</v>
      </c>
      <c r="DG368" s="432">
        <v>10000</v>
      </c>
      <c r="DH368" s="433">
        <f t="shared" si="163"/>
        <v>0</v>
      </c>
    </row>
    <row r="369" spans="1:112" ht="12" hidden="1" customHeight="1" outlineLevel="1">
      <c r="A369" s="434"/>
      <c r="T369" s="437" t="s">
        <v>887</v>
      </c>
      <c r="X369" s="417" t="str">
        <f t="shared" si="164"/>
        <v>653 - NV</v>
      </c>
      <c r="AA369" s="260">
        <f t="shared" si="165"/>
        <v>653</v>
      </c>
      <c r="AB369" s="1" t="s">
        <v>345</v>
      </c>
      <c r="AC369" s="432">
        <v>0</v>
      </c>
      <c r="AD369" s="432">
        <v>0</v>
      </c>
      <c r="AE369" s="432">
        <v>0</v>
      </c>
      <c r="AF369" s="432">
        <v>0</v>
      </c>
      <c r="AG369" s="432">
        <v>0</v>
      </c>
      <c r="AH369" s="432">
        <v>3900</v>
      </c>
      <c r="AI369" s="432">
        <v>-3900</v>
      </c>
      <c r="AJ369" s="432">
        <v>0</v>
      </c>
      <c r="AK369" s="432">
        <v>0</v>
      </c>
      <c r="AL369" s="432">
        <v>0</v>
      </c>
      <c r="AM369" s="432">
        <v>0</v>
      </c>
      <c r="AN369" s="432">
        <v>27000</v>
      </c>
      <c r="AO369" s="432">
        <v>36000</v>
      </c>
      <c r="AP369" s="433">
        <f t="shared" si="158"/>
        <v>9000</v>
      </c>
      <c r="AQ369" s="432">
        <v>0</v>
      </c>
      <c r="AR369" s="432">
        <v>202.5</v>
      </c>
      <c r="AS369" s="432">
        <v>202.5</v>
      </c>
      <c r="AT369" s="432">
        <v>202.5</v>
      </c>
      <c r="AU369" s="432">
        <v>202.5</v>
      </c>
      <c r="AV369" s="432">
        <v>202.5</v>
      </c>
      <c r="AW369" s="432">
        <v>202.5</v>
      </c>
      <c r="AX369" s="432">
        <v>202.5</v>
      </c>
      <c r="AY369" s="432">
        <v>202.5</v>
      </c>
      <c r="AZ369" s="432">
        <v>202.5</v>
      </c>
      <c r="BA369" s="432">
        <v>202.5</v>
      </c>
      <c r="BB369" s="432">
        <v>202.5</v>
      </c>
      <c r="BC369" s="432">
        <v>2430</v>
      </c>
      <c r="BD369" s="433">
        <f t="shared" si="159"/>
        <v>202.5</v>
      </c>
      <c r="BE369" s="432">
        <v>0</v>
      </c>
      <c r="BF369" s="432">
        <v>810</v>
      </c>
      <c r="BG369" s="432">
        <v>810</v>
      </c>
      <c r="BH369" s="432">
        <v>810</v>
      </c>
      <c r="BI369" s="432">
        <v>810</v>
      </c>
      <c r="BJ369" s="432">
        <v>810</v>
      </c>
      <c r="BK369" s="432">
        <v>810</v>
      </c>
      <c r="BL369" s="432">
        <v>810</v>
      </c>
      <c r="BM369" s="432">
        <v>810</v>
      </c>
      <c r="BN369" s="432">
        <v>810</v>
      </c>
      <c r="BO369" s="432">
        <v>810</v>
      </c>
      <c r="BP369" s="432">
        <v>810</v>
      </c>
      <c r="BQ369" s="432">
        <v>9720</v>
      </c>
      <c r="BR369" s="433">
        <f t="shared" si="160"/>
        <v>810</v>
      </c>
      <c r="BS369" s="432">
        <v>0</v>
      </c>
      <c r="BT369" s="432">
        <v>1012.5</v>
      </c>
      <c r="BU369" s="432">
        <v>1012.5</v>
      </c>
      <c r="BV369" s="432">
        <v>1012.5</v>
      </c>
      <c r="BW369" s="432">
        <v>1012.5</v>
      </c>
      <c r="BX369" s="432">
        <v>1012.5</v>
      </c>
      <c r="BY369" s="432">
        <v>1012.5</v>
      </c>
      <c r="BZ369" s="432">
        <v>1012.5</v>
      </c>
      <c r="CA369" s="432">
        <v>1012.5</v>
      </c>
      <c r="CB369" s="432">
        <v>1012.5</v>
      </c>
      <c r="CC369" s="432">
        <v>1012.5</v>
      </c>
      <c r="CD369" s="432">
        <v>1012.5</v>
      </c>
      <c r="CE369" s="432">
        <v>12150</v>
      </c>
      <c r="CF369" s="433">
        <f t="shared" si="161"/>
        <v>1012.5</v>
      </c>
      <c r="CG369" s="432">
        <v>0</v>
      </c>
      <c r="CH369" s="432">
        <v>1215</v>
      </c>
      <c r="CI369" s="432">
        <v>1215</v>
      </c>
      <c r="CJ369" s="432">
        <v>1215</v>
      </c>
      <c r="CK369" s="432">
        <v>1215</v>
      </c>
      <c r="CL369" s="432">
        <v>1215</v>
      </c>
      <c r="CM369" s="432">
        <v>1215</v>
      </c>
      <c r="CN369" s="432">
        <v>1215</v>
      </c>
      <c r="CO369" s="432">
        <v>1215</v>
      </c>
      <c r="CP369" s="432">
        <v>1215</v>
      </c>
      <c r="CQ369" s="432">
        <v>1215</v>
      </c>
      <c r="CR369" s="432">
        <v>1215</v>
      </c>
      <c r="CS369" s="432">
        <v>14580</v>
      </c>
      <c r="CT369" s="433">
        <f t="shared" si="162"/>
        <v>1215</v>
      </c>
      <c r="CU369" s="432">
        <v>0</v>
      </c>
      <c r="CV369" s="432">
        <v>1417.5</v>
      </c>
      <c r="CW369" s="432">
        <v>1417.5</v>
      </c>
      <c r="CX369" s="432">
        <v>1417.5</v>
      </c>
      <c r="CY369" s="432">
        <v>1417.5</v>
      </c>
      <c r="CZ369" s="432">
        <v>1417.5</v>
      </c>
      <c r="DA369" s="432">
        <v>1417.5</v>
      </c>
      <c r="DB369" s="432">
        <v>1417.5</v>
      </c>
      <c r="DC369" s="432">
        <v>1417.5</v>
      </c>
      <c r="DD369" s="432">
        <v>1417.5</v>
      </c>
      <c r="DE369" s="432">
        <v>1417.5</v>
      </c>
      <c r="DF369" s="432">
        <v>1417.5</v>
      </c>
      <c r="DG369" s="432">
        <v>17010</v>
      </c>
      <c r="DH369" s="433">
        <f t="shared" si="163"/>
        <v>1417.5</v>
      </c>
    </row>
    <row r="370" spans="1:112" ht="12" hidden="1" customHeight="1" outlineLevel="1">
      <c r="A370" s="434"/>
      <c r="AA370" s="260"/>
      <c r="AC370" s="432"/>
      <c r="AD370" s="432"/>
      <c r="AE370" s="432"/>
      <c r="AF370" s="432"/>
      <c r="AG370" s="432"/>
      <c r="AH370" s="432"/>
      <c r="AI370" s="432"/>
      <c r="AJ370" s="432"/>
      <c r="AK370" s="432"/>
      <c r="AL370" s="432"/>
      <c r="AM370" s="432"/>
      <c r="AN370" s="432"/>
      <c r="AO370" s="432"/>
      <c r="AP370" s="433"/>
      <c r="AQ370" s="432"/>
      <c r="AR370" s="432"/>
      <c r="AS370" s="432"/>
      <c r="AT370" s="432"/>
      <c r="AU370" s="432"/>
      <c r="AV370" s="432"/>
      <c r="AW370" s="432"/>
      <c r="AX370" s="432"/>
      <c r="AY370" s="432"/>
      <c r="AZ370" s="432"/>
      <c r="BA370" s="432"/>
      <c r="BB370" s="432"/>
      <c r="BC370" s="432"/>
      <c r="BD370" s="433"/>
      <c r="BE370" s="432"/>
      <c r="BF370" s="432"/>
      <c r="BG370" s="432"/>
      <c r="BH370" s="432"/>
      <c r="BI370" s="432"/>
      <c r="BJ370" s="432"/>
      <c r="BK370" s="432"/>
      <c r="BL370" s="432"/>
      <c r="BM370" s="432"/>
      <c r="BN370" s="432"/>
      <c r="BO370" s="432"/>
      <c r="BP370" s="432"/>
      <c r="BQ370" s="432"/>
      <c r="BR370" s="433"/>
      <c r="BS370" s="432"/>
      <c r="BT370" s="432"/>
      <c r="BU370" s="432"/>
      <c r="BV370" s="432"/>
      <c r="BW370" s="432"/>
      <c r="BX370" s="432"/>
      <c r="BY370" s="432"/>
      <c r="BZ370" s="432"/>
      <c r="CA370" s="432"/>
      <c r="CB370" s="432"/>
      <c r="CC370" s="432"/>
      <c r="CD370" s="432"/>
      <c r="CE370" s="432"/>
      <c r="CF370" s="433"/>
      <c r="CG370" s="432"/>
      <c r="CH370" s="432"/>
      <c r="CI370" s="432"/>
      <c r="CJ370" s="432"/>
      <c r="CK370" s="432"/>
      <c r="CL370" s="432"/>
      <c r="CM370" s="432"/>
      <c r="CN370" s="432"/>
      <c r="CO370" s="432"/>
      <c r="CP370" s="432"/>
      <c r="CQ370" s="432"/>
      <c r="CR370" s="432"/>
      <c r="CS370" s="432"/>
      <c r="CT370" s="433"/>
      <c r="CU370" s="432"/>
      <c r="CV370" s="432"/>
      <c r="CW370" s="432"/>
      <c r="CX370" s="432"/>
      <c r="CY370" s="432"/>
      <c r="CZ370" s="432"/>
      <c r="DA370" s="432"/>
      <c r="DB370" s="432"/>
      <c r="DC370" s="432"/>
      <c r="DD370" s="432"/>
      <c r="DE370" s="432"/>
      <c r="DF370" s="432"/>
      <c r="DG370" s="432"/>
      <c r="DH370" s="433"/>
    </row>
    <row r="371" spans="1:112" ht="12" customHeight="1" collapsed="1">
      <c r="A371" s="434"/>
      <c r="AA371" s="5"/>
      <c r="AB371" s="1" t="str">
        <f>AA356</f>
        <v>Supplies</v>
      </c>
      <c r="AC371" s="4">
        <f t="shared" ref="AC371:AO371" si="166">SUM(AC357:AC370)</f>
        <v>5400</v>
      </c>
      <c r="AD371" s="4">
        <f t="shared" si="166"/>
        <v>0</v>
      </c>
      <c r="AE371" s="4">
        <f t="shared" si="166"/>
        <v>0</v>
      </c>
      <c r="AF371" s="4">
        <f t="shared" si="166"/>
        <v>0</v>
      </c>
      <c r="AG371" s="4">
        <f t="shared" si="166"/>
        <v>19144.75</v>
      </c>
      <c r="AH371" s="4">
        <f t="shared" si="166"/>
        <v>3900</v>
      </c>
      <c r="AI371" s="4">
        <f t="shared" si="166"/>
        <v>1650.8750000000027</v>
      </c>
      <c r="AJ371" s="4">
        <f t="shared" si="166"/>
        <v>9875.8750000000036</v>
      </c>
      <c r="AK371" s="4">
        <f t="shared" si="166"/>
        <v>5550.8750000000027</v>
      </c>
      <c r="AL371" s="4">
        <f t="shared" si="166"/>
        <v>70425.875</v>
      </c>
      <c r="AM371" s="4">
        <f t="shared" si="166"/>
        <v>1225.8750000000034</v>
      </c>
      <c r="AN371" s="4">
        <f t="shared" si="166"/>
        <v>80275.875</v>
      </c>
      <c r="AO371" s="4">
        <f t="shared" si="166"/>
        <v>223800</v>
      </c>
      <c r="AP371" s="433">
        <f>AO371-SUM(AC371:AN371)</f>
        <v>26350</v>
      </c>
      <c r="AQ371" s="4">
        <f t="shared" ref="AQ371:BC371" si="167">SUM(AQ357:AQ370)</f>
        <v>14713.33333333333</v>
      </c>
      <c r="AR371" s="4">
        <f t="shared" si="167"/>
        <v>16983.333333333328</v>
      </c>
      <c r="AS371" s="4">
        <f t="shared" si="167"/>
        <v>13548.133333333328</v>
      </c>
      <c r="AT371" s="4">
        <f t="shared" si="167"/>
        <v>7194.7999999999975</v>
      </c>
      <c r="AU371" s="4">
        <f t="shared" si="167"/>
        <v>11953.799999999997</v>
      </c>
      <c r="AV371" s="4">
        <f t="shared" si="167"/>
        <v>11953.799999999997</v>
      </c>
      <c r="AW371" s="4">
        <f t="shared" si="167"/>
        <v>11953.799999999997</v>
      </c>
      <c r="AX371" s="4">
        <f t="shared" si="167"/>
        <v>11953.799999999997</v>
      </c>
      <c r="AY371" s="4">
        <f t="shared" si="167"/>
        <v>11953.799999999997</v>
      </c>
      <c r="AZ371" s="4">
        <f t="shared" si="167"/>
        <v>11953.799999999997</v>
      </c>
      <c r="BA371" s="4">
        <f t="shared" si="167"/>
        <v>11953.799999999997</v>
      </c>
      <c r="BB371" s="4">
        <f t="shared" si="167"/>
        <v>11953.799999999997</v>
      </c>
      <c r="BC371" s="4">
        <f t="shared" si="167"/>
        <v>168160</v>
      </c>
      <c r="BD371" s="433">
        <f>BC371-SUM(AQ371:BB371)</f>
        <v>20090.000000000029</v>
      </c>
      <c r="BE371" s="4">
        <f t="shared" ref="BE371:BQ371" si="168">SUM(BE357:BE370)</f>
        <v>7260</v>
      </c>
      <c r="BF371" s="4">
        <f t="shared" si="168"/>
        <v>11593.680555555549</v>
      </c>
      <c r="BG371" s="4">
        <f t="shared" si="168"/>
        <v>8606.8805555555482</v>
      </c>
      <c r="BH371" s="4">
        <f t="shared" si="168"/>
        <v>7406.8805555555491</v>
      </c>
      <c r="BI371" s="4">
        <f t="shared" si="168"/>
        <v>18220.380555555552</v>
      </c>
      <c r="BJ371" s="4">
        <f t="shared" si="168"/>
        <v>18220.380555555552</v>
      </c>
      <c r="BK371" s="4">
        <f t="shared" si="168"/>
        <v>18220.380555555552</v>
      </c>
      <c r="BL371" s="4">
        <f t="shared" si="168"/>
        <v>18220.380555555552</v>
      </c>
      <c r="BM371" s="4">
        <f t="shared" si="168"/>
        <v>18220.380555555552</v>
      </c>
      <c r="BN371" s="4">
        <f t="shared" si="168"/>
        <v>18220.380555555552</v>
      </c>
      <c r="BO371" s="4">
        <f t="shared" si="168"/>
        <v>18220.380555555552</v>
      </c>
      <c r="BP371" s="4">
        <f t="shared" si="168"/>
        <v>18220.380555555552</v>
      </c>
      <c r="BQ371" s="4">
        <f t="shared" si="168"/>
        <v>211694.16666666663</v>
      </c>
      <c r="BR371" s="433">
        <f>BQ371-SUM(BE371:BP371)</f>
        <v>31063.68055555562</v>
      </c>
      <c r="BS371" s="4">
        <f t="shared" ref="BS371:CE371" si="169">SUM(BS357:BS370)</f>
        <v>11013.33333333333</v>
      </c>
      <c r="BT371" s="4">
        <f t="shared" si="169"/>
        <v>16424.583333333328</v>
      </c>
      <c r="BU371" s="4">
        <f t="shared" si="169"/>
        <v>12822.183333333331</v>
      </c>
      <c r="BV371" s="4">
        <f t="shared" si="169"/>
        <v>9488.85</v>
      </c>
      <c r="BW371" s="4">
        <f t="shared" si="169"/>
        <v>23906.85</v>
      </c>
      <c r="BX371" s="4">
        <f t="shared" si="169"/>
        <v>23906.85</v>
      </c>
      <c r="BY371" s="4">
        <f t="shared" si="169"/>
        <v>23906.85</v>
      </c>
      <c r="BZ371" s="4">
        <f t="shared" si="169"/>
        <v>23906.85</v>
      </c>
      <c r="CA371" s="4">
        <f t="shared" si="169"/>
        <v>23906.85</v>
      </c>
      <c r="CB371" s="4">
        <f t="shared" si="169"/>
        <v>23906.85</v>
      </c>
      <c r="CC371" s="4">
        <f t="shared" si="169"/>
        <v>23906.85</v>
      </c>
      <c r="CD371" s="4">
        <f t="shared" si="169"/>
        <v>23906.85</v>
      </c>
      <c r="CE371" s="4">
        <f t="shared" si="169"/>
        <v>282055</v>
      </c>
      <c r="CF371" s="433">
        <f>CE371-SUM(BS371:CD371)</f>
        <v>41051.249999999971</v>
      </c>
      <c r="CG371" s="4">
        <f t="shared" ref="CG371:CS371" si="170">SUM(CG357:CG370)</f>
        <v>12633.33333333333</v>
      </c>
      <c r="CH371" s="4">
        <f t="shared" si="170"/>
        <v>19078.75</v>
      </c>
      <c r="CI371" s="4">
        <f t="shared" si="170"/>
        <v>14860.75</v>
      </c>
      <c r="CJ371" s="4">
        <f t="shared" si="170"/>
        <v>11527.41666666667</v>
      </c>
      <c r="CK371" s="4">
        <f t="shared" si="170"/>
        <v>29549.916666666672</v>
      </c>
      <c r="CL371" s="4">
        <f t="shared" si="170"/>
        <v>29549.916666666672</v>
      </c>
      <c r="CM371" s="4">
        <f t="shared" si="170"/>
        <v>29549.916666666672</v>
      </c>
      <c r="CN371" s="4">
        <f t="shared" si="170"/>
        <v>29549.916666666672</v>
      </c>
      <c r="CO371" s="4">
        <f t="shared" si="170"/>
        <v>29549.916666666672</v>
      </c>
      <c r="CP371" s="4">
        <f t="shared" si="170"/>
        <v>29549.916666666672</v>
      </c>
      <c r="CQ371" s="4">
        <f t="shared" si="170"/>
        <v>29549.916666666672</v>
      </c>
      <c r="CR371" s="4">
        <f t="shared" si="170"/>
        <v>29549.916666666672</v>
      </c>
      <c r="CS371" s="4">
        <f t="shared" si="170"/>
        <v>345495</v>
      </c>
      <c r="CT371" s="433">
        <f>CS371-SUM(CG371:CR371)</f>
        <v>50995.41666666657</v>
      </c>
      <c r="CU371" s="4">
        <f t="shared" ref="CU371:DG371" si="171">SUM(CU357:CU370)</f>
        <v>14253.33333333333</v>
      </c>
      <c r="CV371" s="4">
        <f t="shared" si="171"/>
        <v>21691.25</v>
      </c>
      <c r="CW371" s="4">
        <f t="shared" si="171"/>
        <v>16857.650000000001</v>
      </c>
      <c r="CX371" s="4">
        <f t="shared" si="171"/>
        <v>13524.316666666669</v>
      </c>
      <c r="CY371" s="4">
        <f t="shared" si="171"/>
        <v>35151.316666666673</v>
      </c>
      <c r="CZ371" s="4">
        <f t="shared" si="171"/>
        <v>35151.316666666673</v>
      </c>
      <c r="DA371" s="4">
        <f t="shared" si="171"/>
        <v>35151.316666666673</v>
      </c>
      <c r="DB371" s="4">
        <f t="shared" si="171"/>
        <v>35151.316666666673</v>
      </c>
      <c r="DC371" s="4">
        <f t="shared" si="171"/>
        <v>35151.316666666673</v>
      </c>
      <c r="DD371" s="4">
        <f t="shared" si="171"/>
        <v>35151.316666666673</v>
      </c>
      <c r="DE371" s="4">
        <f t="shared" si="171"/>
        <v>35151.316666666673</v>
      </c>
      <c r="DF371" s="4">
        <f t="shared" si="171"/>
        <v>35151.316666666673</v>
      </c>
      <c r="DG371" s="4">
        <f t="shared" si="171"/>
        <v>408435</v>
      </c>
      <c r="DH371" s="433">
        <f>DG371-SUM(CU371:DF371)</f>
        <v>60897.916666666628</v>
      </c>
    </row>
    <row r="372" spans="1:112" ht="12" hidden="1" customHeight="1" outlineLevel="1">
      <c r="A372" s="2"/>
      <c r="AA372" s="5"/>
      <c r="AB372" s="440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33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33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33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33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33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33"/>
    </row>
    <row r="373" spans="1:112" ht="12" hidden="1" customHeight="1" outlineLevel="1">
      <c r="A373" s="2"/>
      <c r="AA373" s="431" t="str">
        <f>[1]MYP!H91</f>
        <v>Depreciation Expense</v>
      </c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33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33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33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33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33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33"/>
    </row>
    <row r="374" spans="1:112" ht="12" hidden="1" customHeight="1" outlineLevel="1">
      <c r="A374" s="434"/>
      <c r="T374" s="437" t="s">
        <v>888</v>
      </c>
      <c r="X374" s="417" t="str">
        <f>T374</f>
        <v>Expense Group 7 (Property) - (Bottom Level)</v>
      </c>
      <c r="AA374" s="260" t="str">
        <f>IFERROR(_xlfn.NUMBERVALUE(LEFT(T374,FIND("-",T374)-2)),"")</f>
        <v/>
      </c>
      <c r="AC374" s="432"/>
      <c r="AD374" s="432"/>
      <c r="AE374" s="432"/>
      <c r="AF374" s="432"/>
      <c r="AG374" s="432"/>
      <c r="AH374" s="432"/>
      <c r="AI374" s="432"/>
      <c r="AJ374" s="432"/>
      <c r="AK374" s="432"/>
      <c r="AL374" s="432"/>
      <c r="AM374" s="432"/>
      <c r="AN374" s="432"/>
      <c r="AO374" s="432"/>
      <c r="AP374" s="433">
        <f t="shared" ref="AP374:AP386" si="172">AO374-SUM(AC374:AN374)</f>
        <v>0</v>
      </c>
      <c r="AQ374" s="432"/>
      <c r="AR374" s="432"/>
      <c r="AS374" s="432"/>
      <c r="AT374" s="432"/>
      <c r="AU374" s="432"/>
      <c r="AV374" s="432"/>
      <c r="AW374" s="432"/>
      <c r="AX374" s="432"/>
      <c r="AY374" s="432"/>
      <c r="AZ374" s="432"/>
      <c r="BA374" s="432"/>
      <c r="BB374" s="432"/>
      <c r="BC374" s="432"/>
      <c r="BD374" s="433">
        <f t="shared" ref="BD374:BD386" si="173">BC374-SUM(AQ374:BB374)</f>
        <v>0</v>
      </c>
      <c r="BE374" s="432"/>
      <c r="BF374" s="432"/>
      <c r="BG374" s="432"/>
      <c r="BH374" s="432"/>
      <c r="BI374" s="432"/>
      <c r="BJ374" s="432"/>
      <c r="BK374" s="432"/>
      <c r="BL374" s="432"/>
      <c r="BM374" s="432"/>
      <c r="BN374" s="432"/>
      <c r="BO374" s="432"/>
      <c r="BP374" s="432"/>
      <c r="BQ374" s="432"/>
      <c r="BR374" s="433">
        <f t="shared" ref="BR374:BR386" si="174">BQ374-SUM(BE374:BP374)</f>
        <v>0</v>
      </c>
      <c r="BS374" s="432"/>
      <c r="BT374" s="432"/>
      <c r="BU374" s="432"/>
      <c r="BV374" s="432"/>
      <c r="BW374" s="432"/>
      <c r="BX374" s="432"/>
      <c r="BY374" s="432"/>
      <c r="BZ374" s="432"/>
      <c r="CA374" s="432"/>
      <c r="CB374" s="432"/>
      <c r="CC374" s="432"/>
      <c r="CD374" s="432"/>
      <c r="CE374" s="432"/>
      <c r="CF374" s="433">
        <f t="shared" ref="CF374:CF386" si="175">CE374-SUM(BS374:CD374)</f>
        <v>0</v>
      </c>
      <c r="CG374" s="432"/>
      <c r="CH374" s="432"/>
      <c r="CI374" s="432"/>
      <c r="CJ374" s="432"/>
      <c r="CK374" s="432"/>
      <c r="CL374" s="432"/>
      <c r="CM374" s="432"/>
      <c r="CN374" s="432"/>
      <c r="CO374" s="432"/>
      <c r="CP374" s="432"/>
      <c r="CQ374" s="432"/>
      <c r="CR374" s="432"/>
      <c r="CS374" s="432"/>
      <c r="CT374" s="433">
        <f t="shared" ref="CT374:CT386" si="176">CS374-SUM(CG374:CR374)</f>
        <v>0</v>
      </c>
      <c r="CU374" s="432"/>
      <c r="CV374" s="432"/>
      <c r="CW374" s="432"/>
      <c r="CX374" s="432"/>
      <c r="CY374" s="432"/>
      <c r="CZ374" s="432"/>
      <c r="DA374" s="432"/>
      <c r="DB374" s="432"/>
      <c r="DC374" s="432"/>
      <c r="DD374" s="432"/>
      <c r="DE374" s="432"/>
      <c r="DF374" s="432"/>
      <c r="DG374" s="432"/>
      <c r="DH374" s="433">
        <f t="shared" ref="DH374:DH386" si="177">DG374-SUM(CU374:DF374)</f>
        <v>0</v>
      </c>
    </row>
    <row r="375" spans="1:112" ht="12" hidden="1" customHeight="1" outlineLevel="1">
      <c r="A375" s="434"/>
      <c r="T375" s="437" t="s">
        <v>889</v>
      </c>
      <c r="X375" s="417" t="str">
        <f t="shared" ref="X375:X384" si="178">T375</f>
        <v>700 - NV</v>
      </c>
      <c r="AA375" s="260">
        <f t="shared" ref="AA375:AA384" si="179">IFERROR(_xlfn.NUMBERVALUE(LEFT(T375,FIND("-",T375)-2)),"")</f>
        <v>700</v>
      </c>
      <c r="AB375" s="1" t="s">
        <v>346</v>
      </c>
      <c r="AC375" s="432">
        <v>0</v>
      </c>
      <c r="AD375" s="432">
        <v>0</v>
      </c>
      <c r="AE375" s="432">
        <v>0</v>
      </c>
      <c r="AF375" s="432">
        <v>0</v>
      </c>
      <c r="AG375" s="432">
        <v>0</v>
      </c>
      <c r="AH375" s="432">
        <v>0</v>
      </c>
      <c r="AI375" s="432">
        <v>0</v>
      </c>
      <c r="AJ375" s="432">
        <v>0</v>
      </c>
      <c r="AK375" s="432">
        <v>0</v>
      </c>
      <c r="AL375" s="432">
        <v>0</v>
      </c>
      <c r="AM375" s="432">
        <v>0</v>
      </c>
      <c r="AN375" s="432">
        <v>0</v>
      </c>
      <c r="AO375" s="432">
        <v>0</v>
      </c>
      <c r="AP375" s="433">
        <f t="shared" si="172"/>
        <v>0</v>
      </c>
      <c r="AQ375" s="432">
        <v>0</v>
      </c>
      <c r="AR375" s="432">
        <v>0</v>
      </c>
      <c r="AS375" s="432">
        <v>0</v>
      </c>
      <c r="AT375" s="432">
        <v>0</v>
      </c>
      <c r="AU375" s="432">
        <v>0</v>
      </c>
      <c r="AV375" s="432">
        <v>0</v>
      </c>
      <c r="AW375" s="432">
        <v>0</v>
      </c>
      <c r="AX375" s="432">
        <v>0</v>
      </c>
      <c r="AY375" s="432">
        <v>0</v>
      </c>
      <c r="AZ375" s="432">
        <v>0</v>
      </c>
      <c r="BA375" s="432">
        <v>0</v>
      </c>
      <c r="BB375" s="432">
        <v>0</v>
      </c>
      <c r="BC375" s="432">
        <v>0</v>
      </c>
      <c r="BD375" s="433">
        <f t="shared" si="173"/>
        <v>0</v>
      </c>
      <c r="BE375" s="432">
        <v>0</v>
      </c>
      <c r="BF375" s="432">
        <v>0</v>
      </c>
      <c r="BG375" s="432">
        <v>0</v>
      </c>
      <c r="BH375" s="432">
        <v>0</v>
      </c>
      <c r="BI375" s="432">
        <v>0</v>
      </c>
      <c r="BJ375" s="432">
        <v>0</v>
      </c>
      <c r="BK375" s="432">
        <v>0</v>
      </c>
      <c r="BL375" s="432">
        <v>0</v>
      </c>
      <c r="BM375" s="432">
        <v>0</v>
      </c>
      <c r="BN375" s="432">
        <v>0</v>
      </c>
      <c r="BO375" s="432">
        <v>0</v>
      </c>
      <c r="BP375" s="432">
        <v>0</v>
      </c>
      <c r="BQ375" s="432">
        <v>0</v>
      </c>
      <c r="BR375" s="433">
        <f t="shared" si="174"/>
        <v>0</v>
      </c>
      <c r="BS375" s="432">
        <v>0</v>
      </c>
      <c r="BT375" s="432">
        <v>0</v>
      </c>
      <c r="BU375" s="432">
        <v>0</v>
      </c>
      <c r="BV375" s="432">
        <v>0</v>
      </c>
      <c r="BW375" s="432">
        <v>0</v>
      </c>
      <c r="BX375" s="432">
        <v>0</v>
      </c>
      <c r="BY375" s="432">
        <v>0</v>
      </c>
      <c r="BZ375" s="432">
        <v>0</v>
      </c>
      <c r="CA375" s="432">
        <v>0</v>
      </c>
      <c r="CB375" s="432">
        <v>0</v>
      </c>
      <c r="CC375" s="432">
        <v>0</v>
      </c>
      <c r="CD375" s="432">
        <v>0</v>
      </c>
      <c r="CE375" s="432">
        <v>0</v>
      </c>
      <c r="CF375" s="433">
        <f t="shared" si="175"/>
        <v>0</v>
      </c>
      <c r="CG375" s="432">
        <v>0</v>
      </c>
      <c r="CH375" s="432">
        <v>0</v>
      </c>
      <c r="CI375" s="432">
        <v>0</v>
      </c>
      <c r="CJ375" s="432">
        <v>0</v>
      </c>
      <c r="CK375" s="432">
        <v>0</v>
      </c>
      <c r="CL375" s="432">
        <v>0</v>
      </c>
      <c r="CM375" s="432">
        <v>0</v>
      </c>
      <c r="CN375" s="432">
        <v>0</v>
      </c>
      <c r="CO375" s="432">
        <v>0</v>
      </c>
      <c r="CP375" s="432">
        <v>0</v>
      </c>
      <c r="CQ375" s="432">
        <v>0</v>
      </c>
      <c r="CR375" s="432">
        <v>0</v>
      </c>
      <c r="CS375" s="432">
        <v>0</v>
      </c>
      <c r="CT375" s="433">
        <f t="shared" si="176"/>
        <v>0</v>
      </c>
      <c r="CU375" s="432">
        <v>0</v>
      </c>
      <c r="CV375" s="432">
        <v>0</v>
      </c>
      <c r="CW375" s="432">
        <v>0</v>
      </c>
      <c r="CX375" s="432">
        <v>0</v>
      </c>
      <c r="CY375" s="432">
        <v>0</v>
      </c>
      <c r="CZ375" s="432">
        <v>0</v>
      </c>
      <c r="DA375" s="432">
        <v>0</v>
      </c>
      <c r="DB375" s="432">
        <v>0</v>
      </c>
      <c r="DC375" s="432">
        <v>0</v>
      </c>
      <c r="DD375" s="432">
        <v>0</v>
      </c>
      <c r="DE375" s="432">
        <v>0</v>
      </c>
      <c r="DF375" s="432">
        <v>0</v>
      </c>
      <c r="DG375" s="432">
        <v>0</v>
      </c>
      <c r="DH375" s="433">
        <f t="shared" si="177"/>
        <v>0</v>
      </c>
    </row>
    <row r="376" spans="1:112" ht="12" hidden="1" customHeight="1" outlineLevel="1">
      <c r="A376" s="434"/>
      <c r="T376" s="437" t="s">
        <v>890</v>
      </c>
      <c r="X376" s="417" t="str">
        <f t="shared" si="178"/>
        <v>710 - NV</v>
      </c>
      <c r="AA376" s="260">
        <f t="shared" si="179"/>
        <v>710</v>
      </c>
      <c r="AB376" s="1" t="s">
        <v>347</v>
      </c>
      <c r="AC376" s="432">
        <v>0</v>
      </c>
      <c r="AD376" s="432">
        <v>0</v>
      </c>
      <c r="AE376" s="432">
        <v>0</v>
      </c>
      <c r="AF376" s="432">
        <v>0</v>
      </c>
      <c r="AG376" s="432">
        <v>0</v>
      </c>
      <c r="AH376" s="432">
        <v>0</v>
      </c>
      <c r="AI376" s="432">
        <v>0</v>
      </c>
      <c r="AJ376" s="432">
        <v>0</v>
      </c>
      <c r="AK376" s="432">
        <v>0</v>
      </c>
      <c r="AL376" s="432">
        <v>0</v>
      </c>
      <c r="AM376" s="432">
        <v>0</v>
      </c>
      <c r="AN376" s="432">
        <v>0</v>
      </c>
      <c r="AO376" s="432">
        <v>0</v>
      </c>
      <c r="AP376" s="433">
        <f t="shared" si="172"/>
        <v>0</v>
      </c>
      <c r="AQ376" s="432">
        <v>0</v>
      </c>
      <c r="AR376" s="432">
        <v>0</v>
      </c>
      <c r="AS376" s="432">
        <v>0</v>
      </c>
      <c r="AT376" s="432">
        <v>0</v>
      </c>
      <c r="AU376" s="432">
        <v>0</v>
      </c>
      <c r="AV376" s="432">
        <v>0</v>
      </c>
      <c r="AW376" s="432">
        <v>0</v>
      </c>
      <c r="AX376" s="432">
        <v>0</v>
      </c>
      <c r="AY376" s="432">
        <v>0</v>
      </c>
      <c r="AZ376" s="432">
        <v>0</v>
      </c>
      <c r="BA376" s="432">
        <v>0</v>
      </c>
      <c r="BB376" s="432">
        <v>0</v>
      </c>
      <c r="BC376" s="432">
        <v>0</v>
      </c>
      <c r="BD376" s="433">
        <f t="shared" si="173"/>
        <v>0</v>
      </c>
      <c r="BE376" s="432">
        <v>0</v>
      </c>
      <c r="BF376" s="432">
        <v>0</v>
      </c>
      <c r="BG376" s="432">
        <v>0</v>
      </c>
      <c r="BH376" s="432">
        <v>0</v>
      </c>
      <c r="BI376" s="432">
        <v>0</v>
      </c>
      <c r="BJ376" s="432">
        <v>0</v>
      </c>
      <c r="BK376" s="432">
        <v>0</v>
      </c>
      <c r="BL376" s="432">
        <v>0</v>
      </c>
      <c r="BM376" s="432">
        <v>0</v>
      </c>
      <c r="BN376" s="432">
        <v>0</v>
      </c>
      <c r="BO376" s="432">
        <v>0</v>
      </c>
      <c r="BP376" s="432">
        <v>0</v>
      </c>
      <c r="BQ376" s="432">
        <v>0</v>
      </c>
      <c r="BR376" s="433">
        <f t="shared" si="174"/>
        <v>0</v>
      </c>
      <c r="BS376" s="432">
        <v>0</v>
      </c>
      <c r="BT376" s="432">
        <v>0</v>
      </c>
      <c r="BU376" s="432">
        <v>0</v>
      </c>
      <c r="BV376" s="432">
        <v>0</v>
      </c>
      <c r="BW376" s="432">
        <v>0</v>
      </c>
      <c r="BX376" s="432">
        <v>0</v>
      </c>
      <c r="BY376" s="432">
        <v>0</v>
      </c>
      <c r="BZ376" s="432">
        <v>0</v>
      </c>
      <c r="CA376" s="432">
        <v>0</v>
      </c>
      <c r="CB376" s="432">
        <v>0</v>
      </c>
      <c r="CC376" s="432">
        <v>0</v>
      </c>
      <c r="CD376" s="432">
        <v>0</v>
      </c>
      <c r="CE376" s="432">
        <v>0</v>
      </c>
      <c r="CF376" s="433">
        <f t="shared" si="175"/>
        <v>0</v>
      </c>
      <c r="CG376" s="432">
        <v>0</v>
      </c>
      <c r="CH376" s="432">
        <v>0</v>
      </c>
      <c r="CI376" s="432">
        <v>0</v>
      </c>
      <c r="CJ376" s="432">
        <v>0</v>
      </c>
      <c r="CK376" s="432">
        <v>0</v>
      </c>
      <c r="CL376" s="432">
        <v>0</v>
      </c>
      <c r="CM376" s="432">
        <v>0</v>
      </c>
      <c r="CN376" s="432">
        <v>0</v>
      </c>
      <c r="CO376" s="432">
        <v>0</v>
      </c>
      <c r="CP376" s="432">
        <v>0</v>
      </c>
      <c r="CQ376" s="432">
        <v>0</v>
      </c>
      <c r="CR376" s="432">
        <v>0</v>
      </c>
      <c r="CS376" s="432">
        <v>0</v>
      </c>
      <c r="CT376" s="433">
        <f t="shared" si="176"/>
        <v>0</v>
      </c>
      <c r="CU376" s="432">
        <v>0</v>
      </c>
      <c r="CV376" s="432">
        <v>0</v>
      </c>
      <c r="CW376" s="432">
        <v>0</v>
      </c>
      <c r="CX376" s="432">
        <v>0</v>
      </c>
      <c r="CY376" s="432">
        <v>0</v>
      </c>
      <c r="CZ376" s="432">
        <v>0</v>
      </c>
      <c r="DA376" s="432">
        <v>0</v>
      </c>
      <c r="DB376" s="432">
        <v>0</v>
      </c>
      <c r="DC376" s="432">
        <v>0</v>
      </c>
      <c r="DD376" s="432">
        <v>0</v>
      </c>
      <c r="DE376" s="432">
        <v>0</v>
      </c>
      <c r="DF376" s="432">
        <v>0</v>
      </c>
      <c r="DG376" s="432">
        <v>0</v>
      </c>
      <c r="DH376" s="433">
        <f t="shared" si="177"/>
        <v>0</v>
      </c>
    </row>
    <row r="377" spans="1:112" ht="12" hidden="1" customHeight="1" outlineLevel="1">
      <c r="A377" s="434"/>
      <c r="T377" s="437" t="s">
        <v>891</v>
      </c>
      <c r="X377" s="417" t="str">
        <f t="shared" si="178"/>
        <v>720 - NV</v>
      </c>
      <c r="AA377" s="260">
        <f t="shared" si="179"/>
        <v>720</v>
      </c>
      <c r="AB377" s="1" t="s">
        <v>348</v>
      </c>
      <c r="AC377" s="432">
        <v>0</v>
      </c>
      <c r="AD377" s="432">
        <v>0</v>
      </c>
      <c r="AE377" s="432">
        <v>0</v>
      </c>
      <c r="AF377" s="432">
        <v>0</v>
      </c>
      <c r="AG377" s="432">
        <v>0</v>
      </c>
      <c r="AH377" s="432">
        <v>0</v>
      </c>
      <c r="AI377" s="432">
        <v>0</v>
      </c>
      <c r="AJ377" s="432">
        <v>0</v>
      </c>
      <c r="AK377" s="432">
        <v>0</v>
      </c>
      <c r="AL377" s="432">
        <v>0</v>
      </c>
      <c r="AM377" s="432">
        <v>0</v>
      </c>
      <c r="AN377" s="432">
        <v>0</v>
      </c>
      <c r="AO377" s="432">
        <v>0</v>
      </c>
      <c r="AP377" s="433">
        <f t="shared" si="172"/>
        <v>0</v>
      </c>
      <c r="AQ377" s="432">
        <v>0</v>
      </c>
      <c r="AR377" s="432">
        <v>0</v>
      </c>
      <c r="AS377" s="432">
        <v>0</v>
      </c>
      <c r="AT377" s="432">
        <v>0</v>
      </c>
      <c r="AU377" s="432">
        <v>0</v>
      </c>
      <c r="AV377" s="432">
        <v>0</v>
      </c>
      <c r="AW377" s="432">
        <v>0</v>
      </c>
      <c r="AX377" s="432">
        <v>0</v>
      </c>
      <c r="AY377" s="432">
        <v>0</v>
      </c>
      <c r="AZ377" s="432">
        <v>0</v>
      </c>
      <c r="BA377" s="432">
        <v>0</v>
      </c>
      <c r="BB377" s="432">
        <v>0</v>
      </c>
      <c r="BC377" s="432">
        <v>0</v>
      </c>
      <c r="BD377" s="433">
        <f t="shared" si="173"/>
        <v>0</v>
      </c>
      <c r="BE377" s="432">
        <v>0</v>
      </c>
      <c r="BF377" s="432">
        <v>0</v>
      </c>
      <c r="BG377" s="432">
        <v>0</v>
      </c>
      <c r="BH377" s="432">
        <v>0</v>
      </c>
      <c r="BI377" s="432">
        <v>0</v>
      </c>
      <c r="BJ377" s="432">
        <v>0</v>
      </c>
      <c r="BK377" s="432">
        <v>0</v>
      </c>
      <c r="BL377" s="432">
        <v>0</v>
      </c>
      <c r="BM377" s="432">
        <v>0</v>
      </c>
      <c r="BN377" s="432">
        <v>0</v>
      </c>
      <c r="BO377" s="432">
        <v>0</v>
      </c>
      <c r="BP377" s="432">
        <v>0</v>
      </c>
      <c r="BQ377" s="432">
        <v>0</v>
      </c>
      <c r="BR377" s="433">
        <f t="shared" si="174"/>
        <v>0</v>
      </c>
      <c r="BS377" s="432">
        <v>0</v>
      </c>
      <c r="BT377" s="432">
        <v>0</v>
      </c>
      <c r="BU377" s="432">
        <v>0</v>
      </c>
      <c r="BV377" s="432">
        <v>0</v>
      </c>
      <c r="BW377" s="432">
        <v>0</v>
      </c>
      <c r="BX377" s="432">
        <v>0</v>
      </c>
      <c r="BY377" s="432">
        <v>0</v>
      </c>
      <c r="BZ377" s="432">
        <v>0</v>
      </c>
      <c r="CA377" s="432">
        <v>0</v>
      </c>
      <c r="CB377" s="432">
        <v>0</v>
      </c>
      <c r="CC377" s="432">
        <v>0</v>
      </c>
      <c r="CD377" s="432">
        <v>0</v>
      </c>
      <c r="CE377" s="432">
        <v>0</v>
      </c>
      <c r="CF377" s="433">
        <f t="shared" si="175"/>
        <v>0</v>
      </c>
      <c r="CG377" s="432">
        <v>0</v>
      </c>
      <c r="CH377" s="432">
        <v>0</v>
      </c>
      <c r="CI377" s="432">
        <v>0</v>
      </c>
      <c r="CJ377" s="432">
        <v>0</v>
      </c>
      <c r="CK377" s="432">
        <v>0</v>
      </c>
      <c r="CL377" s="432">
        <v>0</v>
      </c>
      <c r="CM377" s="432">
        <v>0</v>
      </c>
      <c r="CN377" s="432">
        <v>0</v>
      </c>
      <c r="CO377" s="432">
        <v>0</v>
      </c>
      <c r="CP377" s="432">
        <v>0</v>
      </c>
      <c r="CQ377" s="432">
        <v>0</v>
      </c>
      <c r="CR377" s="432">
        <v>0</v>
      </c>
      <c r="CS377" s="432">
        <v>0</v>
      </c>
      <c r="CT377" s="433">
        <f t="shared" si="176"/>
        <v>0</v>
      </c>
      <c r="CU377" s="432">
        <v>0</v>
      </c>
      <c r="CV377" s="432">
        <v>0</v>
      </c>
      <c r="CW377" s="432">
        <v>0</v>
      </c>
      <c r="CX377" s="432">
        <v>0</v>
      </c>
      <c r="CY377" s="432">
        <v>0</v>
      </c>
      <c r="CZ377" s="432">
        <v>0</v>
      </c>
      <c r="DA377" s="432">
        <v>0</v>
      </c>
      <c r="DB377" s="432">
        <v>0</v>
      </c>
      <c r="DC377" s="432">
        <v>0</v>
      </c>
      <c r="DD377" s="432">
        <v>0</v>
      </c>
      <c r="DE377" s="432">
        <v>0</v>
      </c>
      <c r="DF377" s="432">
        <v>0</v>
      </c>
      <c r="DG377" s="432">
        <v>0</v>
      </c>
      <c r="DH377" s="433">
        <f t="shared" si="177"/>
        <v>0</v>
      </c>
    </row>
    <row r="378" spans="1:112" ht="12" hidden="1" customHeight="1" outlineLevel="1">
      <c r="A378" s="434"/>
      <c r="T378" s="437" t="s">
        <v>892</v>
      </c>
      <c r="X378" s="417" t="str">
        <f t="shared" si="178"/>
        <v>730 - NV</v>
      </c>
      <c r="AA378" s="260">
        <f t="shared" si="179"/>
        <v>730</v>
      </c>
      <c r="AB378" s="1" t="s">
        <v>349</v>
      </c>
      <c r="AC378" s="432">
        <v>0</v>
      </c>
      <c r="AD378" s="432">
        <v>0</v>
      </c>
      <c r="AE378" s="432">
        <v>0</v>
      </c>
      <c r="AF378" s="432">
        <v>0</v>
      </c>
      <c r="AG378" s="432">
        <v>0</v>
      </c>
      <c r="AH378" s="432">
        <v>0</v>
      </c>
      <c r="AI378" s="432">
        <v>0</v>
      </c>
      <c r="AJ378" s="432">
        <v>0</v>
      </c>
      <c r="AK378" s="432">
        <v>0</v>
      </c>
      <c r="AL378" s="432">
        <v>0</v>
      </c>
      <c r="AM378" s="432">
        <v>0</v>
      </c>
      <c r="AN378" s="432">
        <v>0</v>
      </c>
      <c r="AO378" s="432">
        <v>0</v>
      </c>
      <c r="AP378" s="433">
        <f t="shared" si="172"/>
        <v>0</v>
      </c>
      <c r="AQ378" s="432">
        <v>0</v>
      </c>
      <c r="AR378" s="432">
        <v>0</v>
      </c>
      <c r="AS378" s="432">
        <v>0</v>
      </c>
      <c r="AT378" s="432">
        <v>0</v>
      </c>
      <c r="AU378" s="432">
        <v>0</v>
      </c>
      <c r="AV378" s="432">
        <v>0</v>
      </c>
      <c r="AW378" s="432">
        <v>0</v>
      </c>
      <c r="AX378" s="432">
        <v>0</v>
      </c>
      <c r="AY378" s="432">
        <v>0</v>
      </c>
      <c r="AZ378" s="432">
        <v>0</v>
      </c>
      <c r="BA378" s="432">
        <v>0</v>
      </c>
      <c r="BB378" s="432">
        <v>0</v>
      </c>
      <c r="BC378" s="432">
        <v>0</v>
      </c>
      <c r="BD378" s="433">
        <f t="shared" si="173"/>
        <v>0</v>
      </c>
      <c r="BE378" s="432">
        <v>0</v>
      </c>
      <c r="BF378" s="432">
        <v>0</v>
      </c>
      <c r="BG378" s="432">
        <v>0</v>
      </c>
      <c r="BH378" s="432">
        <v>0</v>
      </c>
      <c r="BI378" s="432">
        <v>0</v>
      </c>
      <c r="BJ378" s="432">
        <v>0</v>
      </c>
      <c r="BK378" s="432">
        <v>0</v>
      </c>
      <c r="BL378" s="432">
        <v>0</v>
      </c>
      <c r="BM378" s="432">
        <v>0</v>
      </c>
      <c r="BN378" s="432">
        <v>0</v>
      </c>
      <c r="BO378" s="432">
        <v>0</v>
      </c>
      <c r="BP378" s="432">
        <v>0</v>
      </c>
      <c r="BQ378" s="432">
        <v>0</v>
      </c>
      <c r="BR378" s="433">
        <f t="shared" si="174"/>
        <v>0</v>
      </c>
      <c r="BS378" s="432">
        <v>0</v>
      </c>
      <c r="BT378" s="432">
        <v>0</v>
      </c>
      <c r="BU378" s="432">
        <v>0</v>
      </c>
      <c r="BV378" s="432">
        <v>0</v>
      </c>
      <c r="BW378" s="432">
        <v>0</v>
      </c>
      <c r="BX378" s="432">
        <v>0</v>
      </c>
      <c r="BY378" s="432">
        <v>0</v>
      </c>
      <c r="BZ378" s="432">
        <v>0</v>
      </c>
      <c r="CA378" s="432">
        <v>0</v>
      </c>
      <c r="CB378" s="432">
        <v>0</v>
      </c>
      <c r="CC378" s="432">
        <v>0</v>
      </c>
      <c r="CD378" s="432">
        <v>0</v>
      </c>
      <c r="CE378" s="432">
        <v>0</v>
      </c>
      <c r="CF378" s="433">
        <f t="shared" si="175"/>
        <v>0</v>
      </c>
      <c r="CG378" s="432">
        <v>0</v>
      </c>
      <c r="CH378" s="432">
        <v>0</v>
      </c>
      <c r="CI378" s="432">
        <v>0</v>
      </c>
      <c r="CJ378" s="432">
        <v>0</v>
      </c>
      <c r="CK378" s="432">
        <v>0</v>
      </c>
      <c r="CL378" s="432">
        <v>0</v>
      </c>
      <c r="CM378" s="432">
        <v>0</v>
      </c>
      <c r="CN378" s="432">
        <v>0</v>
      </c>
      <c r="CO378" s="432">
        <v>0</v>
      </c>
      <c r="CP378" s="432">
        <v>0</v>
      </c>
      <c r="CQ378" s="432">
        <v>0</v>
      </c>
      <c r="CR378" s="432">
        <v>0</v>
      </c>
      <c r="CS378" s="432">
        <v>0</v>
      </c>
      <c r="CT378" s="433">
        <f t="shared" si="176"/>
        <v>0</v>
      </c>
      <c r="CU378" s="432">
        <v>0</v>
      </c>
      <c r="CV378" s="432">
        <v>0</v>
      </c>
      <c r="CW378" s="432">
        <v>0</v>
      </c>
      <c r="CX378" s="432">
        <v>0</v>
      </c>
      <c r="CY378" s="432">
        <v>0</v>
      </c>
      <c r="CZ378" s="432">
        <v>0</v>
      </c>
      <c r="DA378" s="432">
        <v>0</v>
      </c>
      <c r="DB378" s="432">
        <v>0</v>
      </c>
      <c r="DC378" s="432">
        <v>0</v>
      </c>
      <c r="DD378" s="432">
        <v>0</v>
      </c>
      <c r="DE378" s="432">
        <v>0</v>
      </c>
      <c r="DF378" s="432">
        <v>0</v>
      </c>
      <c r="DG378" s="432">
        <v>0</v>
      </c>
      <c r="DH378" s="433">
        <f t="shared" si="177"/>
        <v>0</v>
      </c>
    </row>
    <row r="379" spans="1:112" ht="12" hidden="1" customHeight="1" outlineLevel="1">
      <c r="A379" s="434"/>
      <c r="T379" s="437" t="s">
        <v>893</v>
      </c>
      <c r="X379" s="417" t="str">
        <f t="shared" si="178"/>
        <v>732 - NV</v>
      </c>
      <c r="AA379" s="260">
        <f t="shared" si="179"/>
        <v>732</v>
      </c>
      <c r="AB379" s="1" t="s">
        <v>350</v>
      </c>
      <c r="AC379" s="432">
        <v>0</v>
      </c>
      <c r="AD379" s="432">
        <v>0</v>
      </c>
      <c r="AE379" s="432">
        <v>0</v>
      </c>
      <c r="AF379" s="432">
        <v>0</v>
      </c>
      <c r="AG379" s="432">
        <v>0</v>
      </c>
      <c r="AH379" s="432">
        <v>0</v>
      </c>
      <c r="AI379" s="432">
        <v>0</v>
      </c>
      <c r="AJ379" s="432">
        <v>0</v>
      </c>
      <c r="AK379" s="432">
        <v>0</v>
      </c>
      <c r="AL379" s="432">
        <v>0</v>
      </c>
      <c r="AM379" s="432">
        <v>0</v>
      </c>
      <c r="AN379" s="432">
        <v>0</v>
      </c>
      <c r="AO379" s="432">
        <v>0</v>
      </c>
      <c r="AP379" s="433">
        <f t="shared" si="172"/>
        <v>0</v>
      </c>
      <c r="AQ379" s="432">
        <v>0</v>
      </c>
      <c r="AR379" s="432">
        <v>0</v>
      </c>
      <c r="AS379" s="432">
        <v>0</v>
      </c>
      <c r="AT379" s="432">
        <v>0</v>
      </c>
      <c r="AU379" s="432">
        <v>0</v>
      </c>
      <c r="AV379" s="432">
        <v>0</v>
      </c>
      <c r="AW379" s="432">
        <v>0</v>
      </c>
      <c r="AX379" s="432">
        <v>0</v>
      </c>
      <c r="AY379" s="432">
        <v>0</v>
      </c>
      <c r="AZ379" s="432">
        <v>0</v>
      </c>
      <c r="BA379" s="432">
        <v>0</v>
      </c>
      <c r="BB379" s="432">
        <v>0</v>
      </c>
      <c r="BC379" s="432">
        <v>0</v>
      </c>
      <c r="BD379" s="433">
        <f t="shared" si="173"/>
        <v>0</v>
      </c>
      <c r="BE379" s="432">
        <v>0</v>
      </c>
      <c r="BF379" s="432">
        <v>0</v>
      </c>
      <c r="BG379" s="432">
        <v>0</v>
      </c>
      <c r="BH379" s="432">
        <v>0</v>
      </c>
      <c r="BI379" s="432">
        <v>0</v>
      </c>
      <c r="BJ379" s="432">
        <v>0</v>
      </c>
      <c r="BK379" s="432">
        <v>0</v>
      </c>
      <c r="BL379" s="432">
        <v>0</v>
      </c>
      <c r="BM379" s="432">
        <v>0</v>
      </c>
      <c r="BN379" s="432">
        <v>0</v>
      </c>
      <c r="BO379" s="432">
        <v>0</v>
      </c>
      <c r="BP379" s="432">
        <v>0</v>
      </c>
      <c r="BQ379" s="432">
        <v>0</v>
      </c>
      <c r="BR379" s="433">
        <f t="shared" si="174"/>
        <v>0</v>
      </c>
      <c r="BS379" s="432">
        <v>0</v>
      </c>
      <c r="BT379" s="432">
        <v>0</v>
      </c>
      <c r="BU379" s="432">
        <v>0</v>
      </c>
      <c r="BV379" s="432">
        <v>0</v>
      </c>
      <c r="BW379" s="432">
        <v>0</v>
      </c>
      <c r="BX379" s="432">
        <v>0</v>
      </c>
      <c r="BY379" s="432">
        <v>0</v>
      </c>
      <c r="BZ379" s="432">
        <v>0</v>
      </c>
      <c r="CA379" s="432">
        <v>0</v>
      </c>
      <c r="CB379" s="432">
        <v>0</v>
      </c>
      <c r="CC379" s="432">
        <v>0</v>
      </c>
      <c r="CD379" s="432">
        <v>0</v>
      </c>
      <c r="CE379" s="432">
        <v>0</v>
      </c>
      <c r="CF379" s="433">
        <f t="shared" si="175"/>
        <v>0</v>
      </c>
      <c r="CG379" s="432">
        <v>0</v>
      </c>
      <c r="CH379" s="432">
        <v>0</v>
      </c>
      <c r="CI379" s="432">
        <v>0</v>
      </c>
      <c r="CJ379" s="432">
        <v>0</v>
      </c>
      <c r="CK379" s="432">
        <v>0</v>
      </c>
      <c r="CL379" s="432">
        <v>0</v>
      </c>
      <c r="CM379" s="432">
        <v>0</v>
      </c>
      <c r="CN379" s="432">
        <v>0</v>
      </c>
      <c r="CO379" s="432">
        <v>0</v>
      </c>
      <c r="CP379" s="432">
        <v>0</v>
      </c>
      <c r="CQ379" s="432">
        <v>0</v>
      </c>
      <c r="CR379" s="432">
        <v>0</v>
      </c>
      <c r="CS379" s="432">
        <v>0</v>
      </c>
      <c r="CT379" s="433">
        <f t="shared" si="176"/>
        <v>0</v>
      </c>
      <c r="CU379" s="432">
        <v>0</v>
      </c>
      <c r="CV379" s="432">
        <v>0</v>
      </c>
      <c r="CW379" s="432">
        <v>0</v>
      </c>
      <c r="CX379" s="432">
        <v>0</v>
      </c>
      <c r="CY379" s="432">
        <v>0</v>
      </c>
      <c r="CZ379" s="432">
        <v>0</v>
      </c>
      <c r="DA379" s="432">
        <v>0</v>
      </c>
      <c r="DB379" s="432">
        <v>0</v>
      </c>
      <c r="DC379" s="432">
        <v>0</v>
      </c>
      <c r="DD379" s="432">
        <v>0</v>
      </c>
      <c r="DE379" s="432">
        <v>0</v>
      </c>
      <c r="DF379" s="432">
        <v>0</v>
      </c>
      <c r="DG379" s="432">
        <v>0</v>
      </c>
      <c r="DH379" s="433">
        <f t="shared" si="177"/>
        <v>0</v>
      </c>
    </row>
    <row r="380" spans="1:112" ht="12" hidden="1" customHeight="1" outlineLevel="1">
      <c r="A380" s="434"/>
      <c r="T380" s="437" t="s">
        <v>894</v>
      </c>
      <c r="X380" s="417" t="str">
        <f t="shared" si="178"/>
        <v>733 - NV</v>
      </c>
      <c r="AA380" s="260">
        <f t="shared" si="179"/>
        <v>733</v>
      </c>
      <c r="AB380" s="1" t="s">
        <v>351</v>
      </c>
      <c r="AC380" s="432">
        <v>0</v>
      </c>
      <c r="AD380" s="432">
        <v>0</v>
      </c>
      <c r="AE380" s="432">
        <v>0</v>
      </c>
      <c r="AF380" s="432">
        <v>0</v>
      </c>
      <c r="AG380" s="432">
        <v>0</v>
      </c>
      <c r="AH380" s="432">
        <v>0</v>
      </c>
      <c r="AI380" s="432">
        <v>0</v>
      </c>
      <c r="AJ380" s="432">
        <v>0</v>
      </c>
      <c r="AK380" s="432">
        <v>0</v>
      </c>
      <c r="AL380" s="432">
        <v>0</v>
      </c>
      <c r="AM380" s="432">
        <v>0</v>
      </c>
      <c r="AN380" s="432">
        <v>0</v>
      </c>
      <c r="AO380" s="432">
        <v>0</v>
      </c>
      <c r="AP380" s="433">
        <f t="shared" si="172"/>
        <v>0</v>
      </c>
      <c r="AQ380" s="432">
        <v>0</v>
      </c>
      <c r="AR380" s="432">
        <v>0</v>
      </c>
      <c r="AS380" s="432">
        <v>0</v>
      </c>
      <c r="AT380" s="432">
        <v>0</v>
      </c>
      <c r="AU380" s="432">
        <v>0</v>
      </c>
      <c r="AV380" s="432">
        <v>0</v>
      </c>
      <c r="AW380" s="432">
        <v>0</v>
      </c>
      <c r="AX380" s="432">
        <v>0</v>
      </c>
      <c r="AY380" s="432">
        <v>0</v>
      </c>
      <c r="AZ380" s="432">
        <v>0</v>
      </c>
      <c r="BA380" s="432">
        <v>0</v>
      </c>
      <c r="BB380" s="432">
        <v>0</v>
      </c>
      <c r="BC380" s="432">
        <v>0</v>
      </c>
      <c r="BD380" s="433">
        <f t="shared" si="173"/>
        <v>0</v>
      </c>
      <c r="BE380" s="432">
        <v>0</v>
      </c>
      <c r="BF380" s="432">
        <v>0</v>
      </c>
      <c r="BG380" s="432">
        <v>0</v>
      </c>
      <c r="BH380" s="432">
        <v>0</v>
      </c>
      <c r="BI380" s="432">
        <v>0</v>
      </c>
      <c r="BJ380" s="432">
        <v>0</v>
      </c>
      <c r="BK380" s="432">
        <v>0</v>
      </c>
      <c r="BL380" s="432">
        <v>0</v>
      </c>
      <c r="BM380" s="432">
        <v>0</v>
      </c>
      <c r="BN380" s="432">
        <v>0</v>
      </c>
      <c r="BO380" s="432">
        <v>0</v>
      </c>
      <c r="BP380" s="432">
        <v>0</v>
      </c>
      <c r="BQ380" s="432">
        <v>0</v>
      </c>
      <c r="BR380" s="433">
        <f t="shared" si="174"/>
        <v>0</v>
      </c>
      <c r="BS380" s="432">
        <v>0</v>
      </c>
      <c r="BT380" s="432">
        <v>0</v>
      </c>
      <c r="BU380" s="432">
        <v>0</v>
      </c>
      <c r="BV380" s="432">
        <v>0</v>
      </c>
      <c r="BW380" s="432">
        <v>0</v>
      </c>
      <c r="BX380" s="432">
        <v>0</v>
      </c>
      <c r="BY380" s="432">
        <v>0</v>
      </c>
      <c r="BZ380" s="432">
        <v>0</v>
      </c>
      <c r="CA380" s="432">
        <v>0</v>
      </c>
      <c r="CB380" s="432">
        <v>0</v>
      </c>
      <c r="CC380" s="432">
        <v>0</v>
      </c>
      <c r="CD380" s="432">
        <v>0</v>
      </c>
      <c r="CE380" s="432">
        <v>0</v>
      </c>
      <c r="CF380" s="433">
        <f t="shared" si="175"/>
        <v>0</v>
      </c>
      <c r="CG380" s="432">
        <v>0</v>
      </c>
      <c r="CH380" s="432">
        <v>0</v>
      </c>
      <c r="CI380" s="432">
        <v>0</v>
      </c>
      <c r="CJ380" s="432">
        <v>0</v>
      </c>
      <c r="CK380" s="432">
        <v>0</v>
      </c>
      <c r="CL380" s="432">
        <v>0</v>
      </c>
      <c r="CM380" s="432">
        <v>0</v>
      </c>
      <c r="CN380" s="432">
        <v>0</v>
      </c>
      <c r="CO380" s="432">
        <v>0</v>
      </c>
      <c r="CP380" s="432">
        <v>0</v>
      </c>
      <c r="CQ380" s="432">
        <v>0</v>
      </c>
      <c r="CR380" s="432">
        <v>0</v>
      </c>
      <c r="CS380" s="432">
        <v>0</v>
      </c>
      <c r="CT380" s="433">
        <f t="shared" si="176"/>
        <v>0</v>
      </c>
      <c r="CU380" s="432">
        <v>0</v>
      </c>
      <c r="CV380" s="432">
        <v>0</v>
      </c>
      <c r="CW380" s="432">
        <v>0</v>
      </c>
      <c r="CX380" s="432">
        <v>0</v>
      </c>
      <c r="CY380" s="432">
        <v>0</v>
      </c>
      <c r="CZ380" s="432">
        <v>0</v>
      </c>
      <c r="DA380" s="432">
        <v>0</v>
      </c>
      <c r="DB380" s="432">
        <v>0</v>
      </c>
      <c r="DC380" s="432">
        <v>0</v>
      </c>
      <c r="DD380" s="432">
        <v>0</v>
      </c>
      <c r="DE380" s="432">
        <v>0</v>
      </c>
      <c r="DF380" s="432">
        <v>0</v>
      </c>
      <c r="DG380" s="432">
        <v>0</v>
      </c>
      <c r="DH380" s="433">
        <f t="shared" si="177"/>
        <v>0</v>
      </c>
    </row>
    <row r="381" spans="1:112" ht="12" hidden="1" customHeight="1" outlineLevel="1">
      <c r="A381" s="434"/>
      <c r="T381" s="437" t="s">
        <v>895</v>
      </c>
      <c r="X381" s="417" t="str">
        <f t="shared" si="178"/>
        <v>734 - NV</v>
      </c>
      <c r="AA381" s="260">
        <f t="shared" si="179"/>
        <v>734</v>
      </c>
      <c r="AB381" s="1" t="s">
        <v>352</v>
      </c>
      <c r="AC381" s="432">
        <v>0</v>
      </c>
      <c r="AD381" s="432">
        <v>0</v>
      </c>
      <c r="AE381" s="432">
        <v>0</v>
      </c>
      <c r="AF381" s="432">
        <v>0</v>
      </c>
      <c r="AG381" s="432">
        <v>0</v>
      </c>
      <c r="AH381" s="432">
        <v>0</v>
      </c>
      <c r="AI381" s="432">
        <v>0</v>
      </c>
      <c r="AJ381" s="432">
        <v>0</v>
      </c>
      <c r="AK381" s="432">
        <v>0</v>
      </c>
      <c r="AL381" s="432">
        <v>0</v>
      </c>
      <c r="AM381" s="432">
        <v>0</v>
      </c>
      <c r="AN381" s="432">
        <v>0</v>
      </c>
      <c r="AO381" s="432">
        <v>0</v>
      </c>
      <c r="AP381" s="433">
        <f t="shared" si="172"/>
        <v>0</v>
      </c>
      <c r="AQ381" s="432">
        <v>0</v>
      </c>
      <c r="AR381" s="432">
        <v>0</v>
      </c>
      <c r="AS381" s="432">
        <v>0</v>
      </c>
      <c r="AT381" s="432">
        <v>0</v>
      </c>
      <c r="AU381" s="432">
        <v>0</v>
      </c>
      <c r="AV381" s="432">
        <v>0</v>
      </c>
      <c r="AW381" s="432">
        <v>0</v>
      </c>
      <c r="AX381" s="432">
        <v>0</v>
      </c>
      <c r="AY381" s="432">
        <v>0</v>
      </c>
      <c r="AZ381" s="432">
        <v>0</v>
      </c>
      <c r="BA381" s="432">
        <v>0</v>
      </c>
      <c r="BB381" s="432">
        <v>0</v>
      </c>
      <c r="BC381" s="432">
        <v>0</v>
      </c>
      <c r="BD381" s="433">
        <f t="shared" si="173"/>
        <v>0</v>
      </c>
      <c r="BE381" s="432">
        <v>0</v>
      </c>
      <c r="BF381" s="432">
        <v>0</v>
      </c>
      <c r="BG381" s="432">
        <v>0</v>
      </c>
      <c r="BH381" s="432">
        <v>0</v>
      </c>
      <c r="BI381" s="432">
        <v>0</v>
      </c>
      <c r="BJ381" s="432">
        <v>0</v>
      </c>
      <c r="BK381" s="432">
        <v>0</v>
      </c>
      <c r="BL381" s="432">
        <v>0</v>
      </c>
      <c r="BM381" s="432">
        <v>0</v>
      </c>
      <c r="BN381" s="432">
        <v>0</v>
      </c>
      <c r="BO381" s="432">
        <v>0</v>
      </c>
      <c r="BP381" s="432">
        <v>0</v>
      </c>
      <c r="BQ381" s="432">
        <v>0</v>
      </c>
      <c r="BR381" s="433">
        <f t="shared" si="174"/>
        <v>0</v>
      </c>
      <c r="BS381" s="432">
        <v>0</v>
      </c>
      <c r="BT381" s="432">
        <v>0</v>
      </c>
      <c r="BU381" s="432">
        <v>0</v>
      </c>
      <c r="BV381" s="432">
        <v>0</v>
      </c>
      <c r="BW381" s="432">
        <v>0</v>
      </c>
      <c r="BX381" s="432">
        <v>0</v>
      </c>
      <c r="BY381" s="432">
        <v>0</v>
      </c>
      <c r="BZ381" s="432">
        <v>0</v>
      </c>
      <c r="CA381" s="432">
        <v>0</v>
      </c>
      <c r="CB381" s="432">
        <v>0</v>
      </c>
      <c r="CC381" s="432">
        <v>0</v>
      </c>
      <c r="CD381" s="432">
        <v>0</v>
      </c>
      <c r="CE381" s="432">
        <v>0</v>
      </c>
      <c r="CF381" s="433">
        <f t="shared" si="175"/>
        <v>0</v>
      </c>
      <c r="CG381" s="432">
        <v>0</v>
      </c>
      <c r="CH381" s="432">
        <v>0</v>
      </c>
      <c r="CI381" s="432">
        <v>0</v>
      </c>
      <c r="CJ381" s="432">
        <v>0</v>
      </c>
      <c r="CK381" s="432">
        <v>0</v>
      </c>
      <c r="CL381" s="432">
        <v>0</v>
      </c>
      <c r="CM381" s="432">
        <v>0</v>
      </c>
      <c r="CN381" s="432">
        <v>0</v>
      </c>
      <c r="CO381" s="432">
        <v>0</v>
      </c>
      <c r="CP381" s="432">
        <v>0</v>
      </c>
      <c r="CQ381" s="432">
        <v>0</v>
      </c>
      <c r="CR381" s="432">
        <v>0</v>
      </c>
      <c r="CS381" s="432">
        <v>0</v>
      </c>
      <c r="CT381" s="433">
        <f t="shared" si="176"/>
        <v>0</v>
      </c>
      <c r="CU381" s="432">
        <v>0</v>
      </c>
      <c r="CV381" s="432">
        <v>0</v>
      </c>
      <c r="CW381" s="432">
        <v>0</v>
      </c>
      <c r="CX381" s="432">
        <v>0</v>
      </c>
      <c r="CY381" s="432">
        <v>0</v>
      </c>
      <c r="CZ381" s="432">
        <v>0</v>
      </c>
      <c r="DA381" s="432">
        <v>0</v>
      </c>
      <c r="DB381" s="432">
        <v>0</v>
      </c>
      <c r="DC381" s="432">
        <v>0</v>
      </c>
      <c r="DD381" s="432">
        <v>0</v>
      </c>
      <c r="DE381" s="432">
        <v>0</v>
      </c>
      <c r="DF381" s="432">
        <v>0</v>
      </c>
      <c r="DG381" s="432">
        <v>0</v>
      </c>
      <c r="DH381" s="433">
        <f t="shared" si="177"/>
        <v>0</v>
      </c>
    </row>
    <row r="382" spans="1:112" ht="12" hidden="1" customHeight="1" outlineLevel="1">
      <c r="A382" s="434"/>
      <c r="T382" s="437" t="s">
        <v>896</v>
      </c>
      <c r="X382" s="417" t="str">
        <f t="shared" si="178"/>
        <v>735 - NV</v>
      </c>
      <c r="AA382" s="260">
        <f t="shared" si="179"/>
        <v>735</v>
      </c>
      <c r="AB382" s="1" t="s">
        <v>353</v>
      </c>
      <c r="AC382" s="432">
        <v>0</v>
      </c>
      <c r="AD382" s="432">
        <v>0</v>
      </c>
      <c r="AE382" s="432">
        <v>0</v>
      </c>
      <c r="AF382" s="432">
        <v>0</v>
      </c>
      <c r="AG382" s="432">
        <v>0</v>
      </c>
      <c r="AH382" s="432">
        <v>0</v>
      </c>
      <c r="AI382" s="432">
        <v>0</v>
      </c>
      <c r="AJ382" s="432">
        <v>0</v>
      </c>
      <c r="AK382" s="432">
        <v>0</v>
      </c>
      <c r="AL382" s="432">
        <v>0</v>
      </c>
      <c r="AM382" s="432">
        <v>0</v>
      </c>
      <c r="AN382" s="432">
        <v>0</v>
      </c>
      <c r="AO382" s="432">
        <v>0</v>
      </c>
      <c r="AP382" s="433">
        <f t="shared" si="172"/>
        <v>0</v>
      </c>
      <c r="AQ382" s="432">
        <v>0</v>
      </c>
      <c r="AR382" s="432">
        <v>0</v>
      </c>
      <c r="AS382" s="432">
        <v>0</v>
      </c>
      <c r="AT382" s="432">
        <v>0</v>
      </c>
      <c r="AU382" s="432">
        <v>0</v>
      </c>
      <c r="AV382" s="432">
        <v>0</v>
      </c>
      <c r="AW382" s="432">
        <v>0</v>
      </c>
      <c r="AX382" s="432">
        <v>0</v>
      </c>
      <c r="AY382" s="432">
        <v>0</v>
      </c>
      <c r="AZ382" s="432">
        <v>0</v>
      </c>
      <c r="BA382" s="432">
        <v>0</v>
      </c>
      <c r="BB382" s="432">
        <v>0</v>
      </c>
      <c r="BC382" s="432">
        <v>0</v>
      </c>
      <c r="BD382" s="433">
        <f t="shared" si="173"/>
        <v>0</v>
      </c>
      <c r="BE382" s="432">
        <v>0</v>
      </c>
      <c r="BF382" s="432">
        <v>0</v>
      </c>
      <c r="BG382" s="432">
        <v>0</v>
      </c>
      <c r="BH382" s="432">
        <v>0</v>
      </c>
      <c r="BI382" s="432">
        <v>0</v>
      </c>
      <c r="BJ382" s="432">
        <v>0</v>
      </c>
      <c r="BK382" s="432">
        <v>0</v>
      </c>
      <c r="BL382" s="432">
        <v>0</v>
      </c>
      <c r="BM382" s="432">
        <v>0</v>
      </c>
      <c r="BN382" s="432">
        <v>0</v>
      </c>
      <c r="BO382" s="432">
        <v>0</v>
      </c>
      <c r="BP382" s="432">
        <v>0</v>
      </c>
      <c r="BQ382" s="432">
        <v>0</v>
      </c>
      <c r="BR382" s="433">
        <f t="shared" si="174"/>
        <v>0</v>
      </c>
      <c r="BS382" s="432">
        <v>0</v>
      </c>
      <c r="BT382" s="432">
        <v>0</v>
      </c>
      <c r="BU382" s="432">
        <v>0</v>
      </c>
      <c r="BV382" s="432">
        <v>0</v>
      </c>
      <c r="BW382" s="432">
        <v>0</v>
      </c>
      <c r="BX382" s="432">
        <v>0</v>
      </c>
      <c r="BY382" s="432">
        <v>0</v>
      </c>
      <c r="BZ382" s="432">
        <v>0</v>
      </c>
      <c r="CA382" s="432">
        <v>0</v>
      </c>
      <c r="CB382" s="432">
        <v>0</v>
      </c>
      <c r="CC382" s="432">
        <v>0</v>
      </c>
      <c r="CD382" s="432">
        <v>0</v>
      </c>
      <c r="CE382" s="432">
        <v>0</v>
      </c>
      <c r="CF382" s="433">
        <f t="shared" si="175"/>
        <v>0</v>
      </c>
      <c r="CG382" s="432">
        <v>0</v>
      </c>
      <c r="CH382" s="432">
        <v>0</v>
      </c>
      <c r="CI382" s="432">
        <v>0</v>
      </c>
      <c r="CJ382" s="432">
        <v>0</v>
      </c>
      <c r="CK382" s="432">
        <v>0</v>
      </c>
      <c r="CL382" s="432">
        <v>0</v>
      </c>
      <c r="CM382" s="432">
        <v>0</v>
      </c>
      <c r="CN382" s="432">
        <v>0</v>
      </c>
      <c r="CO382" s="432">
        <v>0</v>
      </c>
      <c r="CP382" s="432">
        <v>0</v>
      </c>
      <c r="CQ382" s="432">
        <v>0</v>
      </c>
      <c r="CR382" s="432">
        <v>0</v>
      </c>
      <c r="CS382" s="432">
        <v>0</v>
      </c>
      <c r="CT382" s="433">
        <f t="shared" si="176"/>
        <v>0</v>
      </c>
      <c r="CU382" s="432">
        <v>0</v>
      </c>
      <c r="CV382" s="432">
        <v>0</v>
      </c>
      <c r="CW382" s="432">
        <v>0</v>
      </c>
      <c r="CX382" s="432">
        <v>0</v>
      </c>
      <c r="CY382" s="432">
        <v>0</v>
      </c>
      <c r="CZ382" s="432">
        <v>0</v>
      </c>
      <c r="DA382" s="432">
        <v>0</v>
      </c>
      <c r="DB382" s="432">
        <v>0</v>
      </c>
      <c r="DC382" s="432">
        <v>0</v>
      </c>
      <c r="DD382" s="432">
        <v>0</v>
      </c>
      <c r="DE382" s="432">
        <v>0</v>
      </c>
      <c r="DF382" s="432">
        <v>0</v>
      </c>
      <c r="DG382" s="432">
        <v>0</v>
      </c>
      <c r="DH382" s="433">
        <f t="shared" si="177"/>
        <v>0</v>
      </c>
    </row>
    <row r="383" spans="1:112" ht="12" hidden="1" customHeight="1" outlineLevel="1">
      <c r="A383" s="434"/>
      <c r="T383" s="437" t="s">
        <v>897</v>
      </c>
      <c r="X383" s="417" t="str">
        <f t="shared" si="178"/>
        <v>739 - NV</v>
      </c>
      <c r="AA383" s="260">
        <f t="shared" si="179"/>
        <v>739</v>
      </c>
      <c r="AB383" s="1" t="s">
        <v>354</v>
      </c>
      <c r="AC383" s="432">
        <v>0</v>
      </c>
      <c r="AD383" s="432">
        <v>0</v>
      </c>
      <c r="AE383" s="432">
        <v>0</v>
      </c>
      <c r="AF383" s="432">
        <v>0</v>
      </c>
      <c r="AG383" s="432">
        <v>0</v>
      </c>
      <c r="AH383" s="432">
        <v>0</v>
      </c>
      <c r="AI383" s="432">
        <v>0</v>
      </c>
      <c r="AJ383" s="432">
        <v>0</v>
      </c>
      <c r="AK383" s="432">
        <v>0</v>
      </c>
      <c r="AL383" s="432">
        <v>0</v>
      </c>
      <c r="AM383" s="432">
        <v>0</v>
      </c>
      <c r="AN383" s="432">
        <v>0</v>
      </c>
      <c r="AO383" s="432">
        <v>0</v>
      </c>
      <c r="AP383" s="433">
        <f t="shared" si="172"/>
        <v>0</v>
      </c>
      <c r="AQ383" s="432">
        <v>0</v>
      </c>
      <c r="AR383" s="432">
        <v>0</v>
      </c>
      <c r="AS383" s="432">
        <v>0</v>
      </c>
      <c r="AT383" s="432">
        <v>0</v>
      </c>
      <c r="AU383" s="432">
        <v>0</v>
      </c>
      <c r="AV383" s="432">
        <v>0</v>
      </c>
      <c r="AW383" s="432">
        <v>0</v>
      </c>
      <c r="AX383" s="432">
        <v>0</v>
      </c>
      <c r="AY383" s="432">
        <v>0</v>
      </c>
      <c r="AZ383" s="432">
        <v>0</v>
      </c>
      <c r="BA383" s="432">
        <v>0</v>
      </c>
      <c r="BB383" s="432">
        <v>0</v>
      </c>
      <c r="BC383" s="432">
        <v>0</v>
      </c>
      <c r="BD383" s="433">
        <f t="shared" si="173"/>
        <v>0</v>
      </c>
      <c r="BE383" s="432">
        <v>0</v>
      </c>
      <c r="BF383" s="432">
        <v>0</v>
      </c>
      <c r="BG383" s="432">
        <v>0</v>
      </c>
      <c r="BH383" s="432">
        <v>0</v>
      </c>
      <c r="BI383" s="432">
        <v>0</v>
      </c>
      <c r="BJ383" s="432">
        <v>0</v>
      </c>
      <c r="BK383" s="432">
        <v>0</v>
      </c>
      <c r="BL383" s="432">
        <v>0</v>
      </c>
      <c r="BM383" s="432">
        <v>0</v>
      </c>
      <c r="BN383" s="432">
        <v>0</v>
      </c>
      <c r="BO383" s="432">
        <v>0</v>
      </c>
      <c r="BP383" s="432">
        <v>0</v>
      </c>
      <c r="BQ383" s="432">
        <v>0</v>
      </c>
      <c r="BR383" s="433">
        <f t="shared" si="174"/>
        <v>0</v>
      </c>
      <c r="BS383" s="432">
        <v>0</v>
      </c>
      <c r="BT383" s="432">
        <v>0</v>
      </c>
      <c r="BU383" s="432">
        <v>0</v>
      </c>
      <c r="BV383" s="432">
        <v>0</v>
      </c>
      <c r="BW383" s="432">
        <v>0</v>
      </c>
      <c r="BX383" s="432">
        <v>0</v>
      </c>
      <c r="BY383" s="432">
        <v>0</v>
      </c>
      <c r="BZ383" s="432">
        <v>0</v>
      </c>
      <c r="CA383" s="432">
        <v>0</v>
      </c>
      <c r="CB383" s="432">
        <v>0</v>
      </c>
      <c r="CC383" s="432">
        <v>0</v>
      </c>
      <c r="CD383" s="432">
        <v>0</v>
      </c>
      <c r="CE383" s="432">
        <v>0</v>
      </c>
      <c r="CF383" s="433">
        <f t="shared" si="175"/>
        <v>0</v>
      </c>
      <c r="CG383" s="432">
        <v>0</v>
      </c>
      <c r="CH383" s="432">
        <v>0</v>
      </c>
      <c r="CI383" s="432">
        <v>0</v>
      </c>
      <c r="CJ383" s="432">
        <v>0</v>
      </c>
      <c r="CK383" s="432">
        <v>0</v>
      </c>
      <c r="CL383" s="432">
        <v>0</v>
      </c>
      <c r="CM383" s="432">
        <v>0</v>
      </c>
      <c r="CN383" s="432">
        <v>0</v>
      </c>
      <c r="CO383" s="432">
        <v>0</v>
      </c>
      <c r="CP383" s="432">
        <v>0</v>
      </c>
      <c r="CQ383" s="432">
        <v>0</v>
      </c>
      <c r="CR383" s="432">
        <v>0</v>
      </c>
      <c r="CS383" s="432">
        <v>0</v>
      </c>
      <c r="CT383" s="433">
        <f t="shared" si="176"/>
        <v>0</v>
      </c>
      <c r="CU383" s="432">
        <v>0</v>
      </c>
      <c r="CV383" s="432">
        <v>0</v>
      </c>
      <c r="CW383" s="432">
        <v>0</v>
      </c>
      <c r="CX383" s="432">
        <v>0</v>
      </c>
      <c r="CY383" s="432">
        <v>0</v>
      </c>
      <c r="CZ383" s="432">
        <v>0</v>
      </c>
      <c r="DA383" s="432">
        <v>0</v>
      </c>
      <c r="DB383" s="432">
        <v>0</v>
      </c>
      <c r="DC383" s="432">
        <v>0</v>
      </c>
      <c r="DD383" s="432">
        <v>0</v>
      </c>
      <c r="DE383" s="432">
        <v>0</v>
      </c>
      <c r="DF383" s="432">
        <v>0</v>
      </c>
      <c r="DG383" s="432">
        <v>0</v>
      </c>
      <c r="DH383" s="433">
        <f t="shared" si="177"/>
        <v>0</v>
      </c>
    </row>
    <row r="384" spans="1:112" ht="12" hidden="1" customHeight="1" outlineLevel="1">
      <c r="A384" s="434"/>
      <c r="T384" s="437" t="s">
        <v>898</v>
      </c>
      <c r="X384" s="417" t="str">
        <f t="shared" si="178"/>
        <v>790 - NV</v>
      </c>
      <c r="AA384" s="260">
        <f t="shared" si="179"/>
        <v>790</v>
      </c>
      <c r="AB384" s="1" t="s">
        <v>355</v>
      </c>
      <c r="AC384" s="432">
        <v>0</v>
      </c>
      <c r="AD384" s="432">
        <v>0</v>
      </c>
      <c r="AE384" s="432">
        <v>0</v>
      </c>
      <c r="AF384" s="432">
        <v>0</v>
      </c>
      <c r="AG384" s="432">
        <v>0</v>
      </c>
      <c r="AH384" s="432">
        <v>0</v>
      </c>
      <c r="AI384" s="432">
        <v>0</v>
      </c>
      <c r="AJ384" s="432">
        <v>0</v>
      </c>
      <c r="AK384" s="432">
        <v>0</v>
      </c>
      <c r="AL384" s="432">
        <v>0</v>
      </c>
      <c r="AM384" s="432">
        <v>0</v>
      </c>
      <c r="AN384" s="432">
        <v>0</v>
      </c>
      <c r="AO384" s="432">
        <v>0</v>
      </c>
      <c r="AP384" s="433">
        <f t="shared" si="172"/>
        <v>0</v>
      </c>
      <c r="AQ384" s="432">
        <v>347.222222222222</v>
      </c>
      <c r="AR384" s="432">
        <v>347.222222222222</v>
      </c>
      <c r="AS384" s="432">
        <v>347.222222222222</v>
      </c>
      <c r="AT384" s="432">
        <v>347.222222222222</v>
      </c>
      <c r="AU384" s="432">
        <v>347.222222222222</v>
      </c>
      <c r="AV384" s="432">
        <v>347.222222222222</v>
      </c>
      <c r="AW384" s="432">
        <v>347.222222222222</v>
      </c>
      <c r="AX384" s="432">
        <v>347.222222222222</v>
      </c>
      <c r="AY384" s="432">
        <v>347.222222222222</v>
      </c>
      <c r="AZ384" s="432">
        <v>347.222222222222</v>
      </c>
      <c r="BA384" s="432">
        <v>347.222222222222</v>
      </c>
      <c r="BB384" s="432">
        <v>347.222222222222</v>
      </c>
      <c r="BC384" s="432">
        <v>4166.6666666666697</v>
      </c>
      <c r="BD384" s="433">
        <f t="shared" si="173"/>
        <v>0</v>
      </c>
      <c r="BE384" s="432">
        <v>694.444444444444</v>
      </c>
      <c r="BF384" s="432">
        <v>694.444444444444</v>
      </c>
      <c r="BG384" s="432">
        <v>694.444444444444</v>
      </c>
      <c r="BH384" s="432">
        <v>694.444444444444</v>
      </c>
      <c r="BI384" s="432">
        <v>694.444444444444</v>
      </c>
      <c r="BJ384" s="432">
        <v>694.444444444444</v>
      </c>
      <c r="BK384" s="432">
        <v>694.444444444444</v>
      </c>
      <c r="BL384" s="432">
        <v>694.444444444444</v>
      </c>
      <c r="BM384" s="432">
        <v>694.444444444444</v>
      </c>
      <c r="BN384" s="432">
        <v>694.444444444444</v>
      </c>
      <c r="BO384" s="432">
        <v>694.444444444444</v>
      </c>
      <c r="BP384" s="432">
        <v>694.444444444444</v>
      </c>
      <c r="BQ384" s="432">
        <v>8333.3333333333303</v>
      </c>
      <c r="BR384" s="433">
        <f t="shared" si="174"/>
        <v>0</v>
      </c>
      <c r="BS384" s="432">
        <v>694.444444444444</v>
      </c>
      <c r="BT384" s="432">
        <v>694.444444444444</v>
      </c>
      <c r="BU384" s="432">
        <v>694.444444444444</v>
      </c>
      <c r="BV384" s="432">
        <v>694.444444444444</v>
      </c>
      <c r="BW384" s="432">
        <v>694.444444444444</v>
      </c>
      <c r="BX384" s="432">
        <v>694.444444444444</v>
      </c>
      <c r="BY384" s="432">
        <v>694.444444444444</v>
      </c>
      <c r="BZ384" s="432">
        <v>694.444444444444</v>
      </c>
      <c r="CA384" s="432">
        <v>694.444444444444</v>
      </c>
      <c r="CB384" s="432">
        <v>694.444444444444</v>
      </c>
      <c r="CC384" s="432">
        <v>694.444444444444</v>
      </c>
      <c r="CD384" s="432">
        <v>694.444444444444</v>
      </c>
      <c r="CE384" s="432">
        <v>8333.3333333333303</v>
      </c>
      <c r="CF384" s="433">
        <f t="shared" si="175"/>
        <v>0</v>
      </c>
      <c r="CG384" s="432">
        <v>694.444444444444</v>
      </c>
      <c r="CH384" s="432">
        <v>694.444444444444</v>
      </c>
      <c r="CI384" s="432">
        <v>694.444444444444</v>
      </c>
      <c r="CJ384" s="432">
        <v>694.444444444444</v>
      </c>
      <c r="CK384" s="432">
        <v>694.444444444444</v>
      </c>
      <c r="CL384" s="432">
        <v>694.444444444444</v>
      </c>
      <c r="CM384" s="432">
        <v>694.444444444444</v>
      </c>
      <c r="CN384" s="432">
        <v>694.444444444444</v>
      </c>
      <c r="CO384" s="432">
        <v>694.444444444444</v>
      </c>
      <c r="CP384" s="432">
        <v>694.444444444444</v>
      </c>
      <c r="CQ384" s="432">
        <v>694.444444444444</v>
      </c>
      <c r="CR384" s="432">
        <v>694.444444444444</v>
      </c>
      <c r="CS384" s="432">
        <v>8333.3333333333303</v>
      </c>
      <c r="CT384" s="433">
        <f t="shared" si="176"/>
        <v>0</v>
      </c>
      <c r="CU384" s="432">
        <v>694.444444444444</v>
      </c>
      <c r="CV384" s="432">
        <v>694.444444444444</v>
      </c>
      <c r="CW384" s="432">
        <v>694.444444444444</v>
      </c>
      <c r="CX384" s="432">
        <v>694.444444444444</v>
      </c>
      <c r="CY384" s="432">
        <v>694.444444444444</v>
      </c>
      <c r="CZ384" s="432">
        <v>694.444444444444</v>
      </c>
      <c r="DA384" s="432">
        <v>694.444444444444</v>
      </c>
      <c r="DB384" s="432">
        <v>694.444444444444</v>
      </c>
      <c r="DC384" s="432">
        <v>694.444444444444</v>
      </c>
      <c r="DD384" s="432">
        <v>694.444444444444</v>
      </c>
      <c r="DE384" s="432">
        <v>694.444444444444</v>
      </c>
      <c r="DF384" s="432">
        <v>694.444444444444</v>
      </c>
      <c r="DG384" s="432">
        <v>8333.3333333333303</v>
      </c>
      <c r="DH384" s="433">
        <f t="shared" si="177"/>
        <v>0</v>
      </c>
    </row>
    <row r="385" spans="1:112" ht="12" hidden="1" customHeight="1" outlineLevel="1">
      <c r="A385" s="434"/>
      <c r="AA385" s="260"/>
      <c r="AC385" s="432"/>
      <c r="AD385" s="432"/>
      <c r="AE385" s="432"/>
      <c r="AF385" s="432"/>
      <c r="AG385" s="432"/>
      <c r="AH385" s="432"/>
      <c r="AI385" s="432"/>
      <c r="AJ385" s="432"/>
      <c r="AK385" s="432"/>
      <c r="AL385" s="432"/>
      <c r="AM385" s="432"/>
      <c r="AN385" s="432"/>
      <c r="AO385" s="432"/>
      <c r="AP385" s="433"/>
      <c r="AQ385" s="432"/>
      <c r="AR385" s="432"/>
      <c r="AS385" s="432"/>
      <c r="AT385" s="432"/>
      <c r="AU385" s="432"/>
      <c r="AV385" s="432"/>
      <c r="AW385" s="432"/>
      <c r="AX385" s="432"/>
      <c r="AY385" s="432"/>
      <c r="AZ385" s="432"/>
      <c r="BA385" s="432"/>
      <c r="BB385" s="432"/>
      <c r="BC385" s="432"/>
      <c r="BD385" s="433"/>
      <c r="BE385" s="432"/>
      <c r="BF385" s="432"/>
      <c r="BG385" s="432"/>
      <c r="BH385" s="432"/>
      <c r="BI385" s="432"/>
      <c r="BJ385" s="432"/>
      <c r="BK385" s="432"/>
      <c r="BL385" s="432"/>
      <c r="BM385" s="432"/>
      <c r="BN385" s="432"/>
      <c r="BO385" s="432"/>
      <c r="BP385" s="432"/>
      <c r="BQ385" s="432"/>
      <c r="BR385" s="433"/>
      <c r="BS385" s="432"/>
      <c r="BT385" s="432"/>
      <c r="BU385" s="432"/>
      <c r="BV385" s="432"/>
      <c r="BW385" s="432"/>
      <c r="BX385" s="432"/>
      <c r="BY385" s="432"/>
      <c r="BZ385" s="432"/>
      <c r="CA385" s="432"/>
      <c r="CB385" s="432"/>
      <c r="CC385" s="432"/>
      <c r="CD385" s="432"/>
      <c r="CE385" s="432"/>
      <c r="CF385" s="433"/>
      <c r="CG385" s="432"/>
      <c r="CH385" s="432"/>
      <c r="CI385" s="432"/>
      <c r="CJ385" s="432"/>
      <c r="CK385" s="432"/>
      <c r="CL385" s="432"/>
      <c r="CM385" s="432"/>
      <c r="CN385" s="432"/>
      <c r="CO385" s="432"/>
      <c r="CP385" s="432"/>
      <c r="CQ385" s="432"/>
      <c r="CR385" s="432"/>
      <c r="CS385" s="432"/>
      <c r="CT385" s="433"/>
      <c r="CU385" s="432"/>
      <c r="CV385" s="432"/>
      <c r="CW385" s="432"/>
      <c r="CX385" s="432"/>
      <c r="CY385" s="432"/>
      <c r="CZ385" s="432"/>
      <c r="DA385" s="432"/>
      <c r="DB385" s="432"/>
      <c r="DC385" s="432"/>
      <c r="DD385" s="432"/>
      <c r="DE385" s="432"/>
      <c r="DF385" s="432"/>
      <c r="DG385" s="432"/>
      <c r="DH385" s="433"/>
    </row>
    <row r="386" spans="1:112" ht="12" customHeight="1" collapsed="1">
      <c r="A386" s="434"/>
      <c r="AA386" s="425"/>
      <c r="AB386" s="1" t="str">
        <f>AA373</f>
        <v>Depreciation Expense</v>
      </c>
      <c r="AC386" s="4">
        <f t="shared" ref="AC386:AO386" si="180">SUM(AC374:AC385)</f>
        <v>0</v>
      </c>
      <c r="AD386" s="4">
        <f t="shared" si="180"/>
        <v>0</v>
      </c>
      <c r="AE386" s="4">
        <f t="shared" si="180"/>
        <v>0</v>
      </c>
      <c r="AF386" s="4">
        <f t="shared" si="180"/>
        <v>0</v>
      </c>
      <c r="AG386" s="4">
        <f t="shared" si="180"/>
        <v>0</v>
      </c>
      <c r="AH386" s="4">
        <f t="shared" si="180"/>
        <v>0</v>
      </c>
      <c r="AI386" s="4">
        <f t="shared" si="180"/>
        <v>0</v>
      </c>
      <c r="AJ386" s="4">
        <f t="shared" si="180"/>
        <v>0</v>
      </c>
      <c r="AK386" s="4">
        <f t="shared" si="180"/>
        <v>0</v>
      </c>
      <c r="AL386" s="4">
        <f t="shared" si="180"/>
        <v>0</v>
      </c>
      <c r="AM386" s="4">
        <f t="shared" si="180"/>
        <v>0</v>
      </c>
      <c r="AN386" s="4">
        <f t="shared" si="180"/>
        <v>0</v>
      </c>
      <c r="AO386" s="4">
        <f t="shared" si="180"/>
        <v>0</v>
      </c>
      <c r="AP386" s="433">
        <f t="shared" si="172"/>
        <v>0</v>
      </c>
      <c r="AQ386" s="4">
        <f t="shared" ref="AQ386:BC386" si="181">SUM(AQ374:AQ385)</f>
        <v>347.222222222222</v>
      </c>
      <c r="AR386" s="4">
        <f t="shared" si="181"/>
        <v>347.222222222222</v>
      </c>
      <c r="AS386" s="4">
        <f t="shared" si="181"/>
        <v>347.222222222222</v>
      </c>
      <c r="AT386" s="4">
        <f t="shared" si="181"/>
        <v>347.222222222222</v>
      </c>
      <c r="AU386" s="4">
        <f t="shared" si="181"/>
        <v>347.222222222222</v>
      </c>
      <c r="AV386" s="4">
        <f t="shared" si="181"/>
        <v>347.222222222222</v>
      </c>
      <c r="AW386" s="4">
        <f t="shared" si="181"/>
        <v>347.222222222222</v>
      </c>
      <c r="AX386" s="4">
        <f t="shared" si="181"/>
        <v>347.222222222222</v>
      </c>
      <c r="AY386" s="4">
        <f t="shared" si="181"/>
        <v>347.222222222222</v>
      </c>
      <c r="AZ386" s="4">
        <f t="shared" si="181"/>
        <v>347.222222222222</v>
      </c>
      <c r="BA386" s="4">
        <f t="shared" si="181"/>
        <v>347.222222222222</v>
      </c>
      <c r="BB386" s="4">
        <f t="shared" si="181"/>
        <v>347.222222222222</v>
      </c>
      <c r="BC386" s="4">
        <f t="shared" si="181"/>
        <v>4166.6666666666697</v>
      </c>
      <c r="BD386" s="433">
        <f t="shared" si="173"/>
        <v>0</v>
      </c>
      <c r="BE386" s="4">
        <f t="shared" ref="BE386:BQ386" si="182">SUM(BE374:BE385)</f>
        <v>694.444444444444</v>
      </c>
      <c r="BF386" s="4">
        <f t="shared" si="182"/>
        <v>694.444444444444</v>
      </c>
      <c r="BG386" s="4">
        <f t="shared" si="182"/>
        <v>694.444444444444</v>
      </c>
      <c r="BH386" s="4">
        <f t="shared" si="182"/>
        <v>694.444444444444</v>
      </c>
      <c r="BI386" s="4">
        <f t="shared" si="182"/>
        <v>694.444444444444</v>
      </c>
      <c r="BJ386" s="4">
        <f t="shared" si="182"/>
        <v>694.444444444444</v>
      </c>
      <c r="BK386" s="4">
        <f t="shared" si="182"/>
        <v>694.444444444444</v>
      </c>
      <c r="BL386" s="4">
        <f t="shared" si="182"/>
        <v>694.444444444444</v>
      </c>
      <c r="BM386" s="4">
        <f t="shared" si="182"/>
        <v>694.444444444444</v>
      </c>
      <c r="BN386" s="4">
        <f t="shared" si="182"/>
        <v>694.444444444444</v>
      </c>
      <c r="BO386" s="4">
        <f t="shared" si="182"/>
        <v>694.444444444444</v>
      </c>
      <c r="BP386" s="4">
        <f t="shared" si="182"/>
        <v>694.444444444444</v>
      </c>
      <c r="BQ386" s="4">
        <f t="shared" si="182"/>
        <v>8333.3333333333303</v>
      </c>
      <c r="BR386" s="433">
        <f t="shared" si="174"/>
        <v>0</v>
      </c>
      <c r="BS386" s="4">
        <f t="shared" ref="BS386:CE386" si="183">SUM(BS374:BS385)</f>
        <v>694.444444444444</v>
      </c>
      <c r="BT386" s="4">
        <f t="shared" si="183"/>
        <v>694.444444444444</v>
      </c>
      <c r="BU386" s="4">
        <f t="shared" si="183"/>
        <v>694.444444444444</v>
      </c>
      <c r="BV386" s="4">
        <f t="shared" si="183"/>
        <v>694.444444444444</v>
      </c>
      <c r="BW386" s="4">
        <f t="shared" si="183"/>
        <v>694.444444444444</v>
      </c>
      <c r="BX386" s="4">
        <f t="shared" si="183"/>
        <v>694.444444444444</v>
      </c>
      <c r="BY386" s="4">
        <f t="shared" si="183"/>
        <v>694.444444444444</v>
      </c>
      <c r="BZ386" s="4">
        <f t="shared" si="183"/>
        <v>694.444444444444</v>
      </c>
      <c r="CA386" s="4">
        <f t="shared" si="183"/>
        <v>694.444444444444</v>
      </c>
      <c r="CB386" s="4">
        <f t="shared" si="183"/>
        <v>694.444444444444</v>
      </c>
      <c r="CC386" s="4">
        <f t="shared" si="183"/>
        <v>694.444444444444</v>
      </c>
      <c r="CD386" s="4">
        <f t="shared" si="183"/>
        <v>694.444444444444</v>
      </c>
      <c r="CE386" s="4">
        <f t="shared" si="183"/>
        <v>8333.3333333333303</v>
      </c>
      <c r="CF386" s="433">
        <f t="shared" si="175"/>
        <v>0</v>
      </c>
      <c r="CG386" s="4">
        <f t="shared" ref="CG386:CS386" si="184">SUM(CG374:CG385)</f>
        <v>694.444444444444</v>
      </c>
      <c r="CH386" s="4">
        <f t="shared" si="184"/>
        <v>694.444444444444</v>
      </c>
      <c r="CI386" s="4">
        <f t="shared" si="184"/>
        <v>694.444444444444</v>
      </c>
      <c r="CJ386" s="4">
        <f t="shared" si="184"/>
        <v>694.444444444444</v>
      </c>
      <c r="CK386" s="4">
        <f t="shared" si="184"/>
        <v>694.444444444444</v>
      </c>
      <c r="CL386" s="4">
        <f t="shared" si="184"/>
        <v>694.444444444444</v>
      </c>
      <c r="CM386" s="4">
        <f t="shared" si="184"/>
        <v>694.444444444444</v>
      </c>
      <c r="CN386" s="4">
        <f t="shared" si="184"/>
        <v>694.444444444444</v>
      </c>
      <c r="CO386" s="4">
        <f t="shared" si="184"/>
        <v>694.444444444444</v>
      </c>
      <c r="CP386" s="4">
        <f t="shared" si="184"/>
        <v>694.444444444444</v>
      </c>
      <c r="CQ386" s="4">
        <f t="shared" si="184"/>
        <v>694.444444444444</v>
      </c>
      <c r="CR386" s="4">
        <f t="shared" si="184"/>
        <v>694.444444444444</v>
      </c>
      <c r="CS386" s="4">
        <f t="shared" si="184"/>
        <v>8333.3333333333303</v>
      </c>
      <c r="CT386" s="433">
        <f t="shared" si="176"/>
        <v>0</v>
      </c>
      <c r="CU386" s="4">
        <f t="shared" ref="CU386:DG386" si="185">SUM(CU374:CU385)</f>
        <v>694.444444444444</v>
      </c>
      <c r="CV386" s="4">
        <f t="shared" si="185"/>
        <v>694.444444444444</v>
      </c>
      <c r="CW386" s="4">
        <f t="shared" si="185"/>
        <v>694.444444444444</v>
      </c>
      <c r="CX386" s="4">
        <f t="shared" si="185"/>
        <v>694.444444444444</v>
      </c>
      <c r="CY386" s="4">
        <f t="shared" si="185"/>
        <v>694.444444444444</v>
      </c>
      <c r="CZ386" s="4">
        <f t="shared" si="185"/>
        <v>694.444444444444</v>
      </c>
      <c r="DA386" s="4">
        <f t="shared" si="185"/>
        <v>694.444444444444</v>
      </c>
      <c r="DB386" s="4">
        <f t="shared" si="185"/>
        <v>694.444444444444</v>
      </c>
      <c r="DC386" s="4">
        <f t="shared" si="185"/>
        <v>694.444444444444</v>
      </c>
      <c r="DD386" s="4">
        <f t="shared" si="185"/>
        <v>694.444444444444</v>
      </c>
      <c r="DE386" s="4">
        <f t="shared" si="185"/>
        <v>694.444444444444</v>
      </c>
      <c r="DF386" s="4">
        <f t="shared" si="185"/>
        <v>694.444444444444</v>
      </c>
      <c r="DG386" s="4">
        <f t="shared" si="185"/>
        <v>8333.3333333333303</v>
      </c>
      <c r="DH386" s="433">
        <f t="shared" si="177"/>
        <v>0</v>
      </c>
    </row>
    <row r="387" spans="1:112" ht="12" hidden="1" customHeight="1" outlineLevel="1">
      <c r="A387" s="2"/>
      <c r="AA387" s="435" t="s">
        <v>560</v>
      </c>
      <c r="AB387" s="436" t="s">
        <v>560</v>
      </c>
      <c r="AC387" s="432"/>
      <c r="AD387" s="432" t="s">
        <v>560</v>
      </c>
      <c r="AE387" s="432" t="s">
        <v>560</v>
      </c>
      <c r="AF387" s="432" t="s">
        <v>560</v>
      </c>
      <c r="AG387" s="432" t="s">
        <v>560</v>
      </c>
      <c r="AH387" s="432" t="s">
        <v>560</v>
      </c>
      <c r="AI387" s="432" t="s">
        <v>560</v>
      </c>
      <c r="AJ387" s="432" t="s">
        <v>560</v>
      </c>
      <c r="AK387" s="432" t="s">
        <v>560</v>
      </c>
      <c r="AL387" s="432" t="s">
        <v>560</v>
      </c>
      <c r="AM387" s="432" t="s">
        <v>560</v>
      </c>
      <c r="AN387" s="432" t="s">
        <v>560</v>
      </c>
      <c r="AO387" s="432" t="s">
        <v>560</v>
      </c>
      <c r="AP387" s="433" t="s">
        <v>560</v>
      </c>
      <c r="AQ387" s="432"/>
      <c r="AR387" s="432" t="s">
        <v>560</v>
      </c>
      <c r="AS387" s="432" t="s">
        <v>560</v>
      </c>
      <c r="AT387" s="432" t="s">
        <v>560</v>
      </c>
      <c r="AU387" s="432" t="s">
        <v>560</v>
      </c>
      <c r="AV387" s="432" t="s">
        <v>560</v>
      </c>
      <c r="AW387" s="432" t="s">
        <v>560</v>
      </c>
      <c r="AX387" s="432" t="s">
        <v>560</v>
      </c>
      <c r="AY387" s="432" t="s">
        <v>560</v>
      </c>
      <c r="AZ387" s="432" t="s">
        <v>560</v>
      </c>
      <c r="BA387" s="432" t="s">
        <v>560</v>
      </c>
      <c r="BB387" s="432" t="s">
        <v>560</v>
      </c>
      <c r="BC387" s="432" t="s">
        <v>560</v>
      </c>
      <c r="BD387" s="433" t="s">
        <v>560</v>
      </c>
      <c r="BE387" s="432"/>
      <c r="BF387" s="432" t="s">
        <v>560</v>
      </c>
      <c r="BG387" s="432" t="s">
        <v>560</v>
      </c>
      <c r="BH387" s="432" t="s">
        <v>560</v>
      </c>
      <c r="BI387" s="432" t="s">
        <v>560</v>
      </c>
      <c r="BJ387" s="432" t="s">
        <v>560</v>
      </c>
      <c r="BK387" s="432" t="s">
        <v>560</v>
      </c>
      <c r="BL387" s="432" t="s">
        <v>560</v>
      </c>
      <c r="BM387" s="432" t="s">
        <v>560</v>
      </c>
      <c r="BN387" s="432" t="s">
        <v>560</v>
      </c>
      <c r="BO387" s="432" t="s">
        <v>560</v>
      </c>
      <c r="BP387" s="432" t="s">
        <v>560</v>
      </c>
      <c r="BQ387" s="432" t="s">
        <v>560</v>
      </c>
      <c r="BR387" s="433" t="s">
        <v>560</v>
      </c>
      <c r="BS387" s="432"/>
      <c r="BT387" s="432" t="s">
        <v>560</v>
      </c>
      <c r="BU387" s="432" t="s">
        <v>560</v>
      </c>
      <c r="BV387" s="432" t="s">
        <v>560</v>
      </c>
      <c r="BW387" s="432" t="s">
        <v>560</v>
      </c>
      <c r="BX387" s="432" t="s">
        <v>560</v>
      </c>
      <c r="BY387" s="432" t="s">
        <v>560</v>
      </c>
      <c r="BZ387" s="432" t="s">
        <v>560</v>
      </c>
      <c r="CA387" s="432" t="s">
        <v>560</v>
      </c>
      <c r="CB387" s="432" t="s">
        <v>560</v>
      </c>
      <c r="CC387" s="432" t="s">
        <v>560</v>
      </c>
      <c r="CD387" s="432" t="s">
        <v>560</v>
      </c>
      <c r="CE387" s="432" t="s">
        <v>560</v>
      </c>
      <c r="CF387" s="433" t="s">
        <v>560</v>
      </c>
      <c r="CG387" s="432"/>
      <c r="CH387" s="432" t="s">
        <v>560</v>
      </c>
      <c r="CI387" s="432" t="s">
        <v>560</v>
      </c>
      <c r="CJ387" s="432" t="s">
        <v>560</v>
      </c>
      <c r="CK387" s="432" t="s">
        <v>560</v>
      </c>
      <c r="CL387" s="432" t="s">
        <v>560</v>
      </c>
      <c r="CM387" s="432" t="s">
        <v>560</v>
      </c>
      <c r="CN387" s="432" t="s">
        <v>560</v>
      </c>
      <c r="CO387" s="432" t="s">
        <v>560</v>
      </c>
      <c r="CP387" s="432" t="s">
        <v>560</v>
      </c>
      <c r="CQ387" s="432" t="s">
        <v>560</v>
      </c>
      <c r="CR387" s="432" t="s">
        <v>560</v>
      </c>
      <c r="CS387" s="432" t="s">
        <v>560</v>
      </c>
      <c r="CT387" s="433" t="s">
        <v>560</v>
      </c>
      <c r="CU387" s="432"/>
      <c r="CV387" s="432" t="s">
        <v>560</v>
      </c>
      <c r="CW387" s="432" t="s">
        <v>560</v>
      </c>
      <c r="CX387" s="432" t="s">
        <v>560</v>
      </c>
      <c r="CY387" s="432" t="s">
        <v>560</v>
      </c>
      <c r="CZ387" s="432" t="s">
        <v>560</v>
      </c>
      <c r="DA387" s="432" t="s">
        <v>560</v>
      </c>
      <c r="DB387" s="432" t="s">
        <v>560</v>
      </c>
      <c r="DC387" s="432" t="s">
        <v>560</v>
      </c>
      <c r="DD387" s="432" t="s">
        <v>560</v>
      </c>
      <c r="DE387" s="432" t="s">
        <v>560</v>
      </c>
      <c r="DF387" s="432" t="s">
        <v>560</v>
      </c>
      <c r="DG387" s="432" t="s">
        <v>560</v>
      </c>
      <c r="DH387" s="433" t="s">
        <v>560</v>
      </c>
    </row>
    <row r="388" spans="1:112" ht="12" hidden="1" customHeight="1" outlineLevel="1">
      <c r="A388" s="434"/>
      <c r="AA388" s="431" t="str">
        <f>[1]MYP!H92</f>
        <v>Debt Service and Miscellaneous</v>
      </c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33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33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33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33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33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33"/>
    </row>
    <row r="389" spans="1:112" ht="12" hidden="1" customHeight="1" outlineLevel="1">
      <c r="A389" s="434"/>
      <c r="T389" s="437" t="s">
        <v>899</v>
      </c>
      <c r="X389" s="417" t="str">
        <f>T389</f>
        <v>Expense Group 8 - (Bottom Level)</v>
      </c>
      <c r="AA389" s="260" t="str">
        <f t="shared" ref="AA389:AA403" si="186">IFERROR(_xlfn.NUMBERVALUE(LEFT(T389,FIND("-",T389)-2)),"")</f>
        <v/>
      </c>
      <c r="AC389" s="432">
        <v>0</v>
      </c>
      <c r="AD389" s="432">
        <v>0</v>
      </c>
      <c r="AE389" s="432">
        <v>0</v>
      </c>
      <c r="AF389" s="432">
        <v>0</v>
      </c>
      <c r="AG389" s="432">
        <v>0</v>
      </c>
      <c r="AH389" s="432">
        <v>0</v>
      </c>
      <c r="AI389" s="432">
        <v>0</v>
      </c>
      <c r="AJ389" s="432">
        <v>0</v>
      </c>
      <c r="AK389" s="432">
        <v>0</v>
      </c>
      <c r="AL389" s="432">
        <v>0</v>
      </c>
      <c r="AM389" s="432">
        <v>0</v>
      </c>
      <c r="AN389" s="432">
        <v>0</v>
      </c>
      <c r="AO389" s="432">
        <v>0</v>
      </c>
      <c r="AP389" s="433">
        <f t="shared" ref="AP389:AP404" si="187">AO389-SUM(AC389:AN389)</f>
        <v>0</v>
      </c>
      <c r="AQ389" s="432">
        <v>0</v>
      </c>
      <c r="AR389" s="432">
        <v>0</v>
      </c>
      <c r="AS389" s="432">
        <v>0</v>
      </c>
      <c r="AT389" s="432">
        <v>0</v>
      </c>
      <c r="AU389" s="432">
        <v>0</v>
      </c>
      <c r="AV389" s="432">
        <v>0</v>
      </c>
      <c r="AW389" s="432">
        <v>0</v>
      </c>
      <c r="AX389" s="432">
        <v>0</v>
      </c>
      <c r="AY389" s="432">
        <v>0</v>
      </c>
      <c r="AZ389" s="432">
        <v>0</v>
      </c>
      <c r="BA389" s="432">
        <v>0</v>
      </c>
      <c r="BB389" s="432">
        <v>0</v>
      </c>
      <c r="BC389" s="432">
        <v>0</v>
      </c>
      <c r="BD389" s="433">
        <f t="shared" ref="BD389:BD404" si="188">BC389-SUM(AQ389:BB389)</f>
        <v>0</v>
      </c>
      <c r="BE389" s="432">
        <v>0</v>
      </c>
      <c r="BF389" s="432">
        <v>0</v>
      </c>
      <c r="BG389" s="432">
        <v>0</v>
      </c>
      <c r="BH389" s="432">
        <v>0</v>
      </c>
      <c r="BI389" s="432">
        <v>0</v>
      </c>
      <c r="BJ389" s="432">
        <v>0</v>
      </c>
      <c r="BK389" s="432">
        <v>0</v>
      </c>
      <c r="BL389" s="432">
        <v>0</v>
      </c>
      <c r="BM389" s="432">
        <v>0</v>
      </c>
      <c r="BN389" s="432">
        <v>0</v>
      </c>
      <c r="BO389" s="432">
        <v>0</v>
      </c>
      <c r="BP389" s="432">
        <v>0</v>
      </c>
      <c r="BQ389" s="432">
        <v>0</v>
      </c>
      <c r="BR389" s="433">
        <f t="shared" ref="BR389:BR404" si="189">BQ389-SUM(BE389:BP389)</f>
        <v>0</v>
      </c>
      <c r="BS389" s="432">
        <v>0</v>
      </c>
      <c r="BT389" s="432">
        <v>0</v>
      </c>
      <c r="BU389" s="432">
        <v>0</v>
      </c>
      <c r="BV389" s="432">
        <v>0</v>
      </c>
      <c r="BW389" s="432">
        <v>0</v>
      </c>
      <c r="BX389" s="432">
        <v>0</v>
      </c>
      <c r="BY389" s="432">
        <v>0</v>
      </c>
      <c r="BZ389" s="432">
        <v>0</v>
      </c>
      <c r="CA389" s="432">
        <v>0</v>
      </c>
      <c r="CB389" s="432">
        <v>0</v>
      </c>
      <c r="CC389" s="432">
        <v>0</v>
      </c>
      <c r="CD389" s="432">
        <v>0</v>
      </c>
      <c r="CE389" s="432">
        <v>0</v>
      </c>
      <c r="CF389" s="433">
        <f t="shared" ref="CF389:CF404" si="190">CE389-SUM(BS389:CD389)</f>
        <v>0</v>
      </c>
      <c r="CG389" s="432">
        <v>0</v>
      </c>
      <c r="CH389" s="432">
        <v>0</v>
      </c>
      <c r="CI389" s="432">
        <v>0</v>
      </c>
      <c r="CJ389" s="432">
        <v>0</v>
      </c>
      <c r="CK389" s="432">
        <v>0</v>
      </c>
      <c r="CL389" s="432">
        <v>0</v>
      </c>
      <c r="CM389" s="432">
        <v>0</v>
      </c>
      <c r="CN389" s="432">
        <v>0</v>
      </c>
      <c r="CO389" s="432">
        <v>0</v>
      </c>
      <c r="CP389" s="432">
        <v>0</v>
      </c>
      <c r="CQ389" s="432">
        <v>0</v>
      </c>
      <c r="CR389" s="432">
        <v>0</v>
      </c>
      <c r="CS389" s="432">
        <v>0</v>
      </c>
      <c r="CT389" s="433">
        <f t="shared" ref="CT389:CT404" si="191">CS389-SUM(CG389:CR389)</f>
        <v>0</v>
      </c>
      <c r="CU389" s="432">
        <v>0</v>
      </c>
      <c r="CV389" s="432">
        <v>0</v>
      </c>
      <c r="CW389" s="432">
        <v>0</v>
      </c>
      <c r="CX389" s="432">
        <v>0</v>
      </c>
      <c r="CY389" s="432">
        <v>0</v>
      </c>
      <c r="CZ389" s="432">
        <v>0</v>
      </c>
      <c r="DA389" s="432">
        <v>0</v>
      </c>
      <c r="DB389" s="432">
        <v>0</v>
      </c>
      <c r="DC389" s="432">
        <v>0</v>
      </c>
      <c r="DD389" s="432">
        <v>0</v>
      </c>
      <c r="DE389" s="432">
        <v>0</v>
      </c>
      <c r="DF389" s="432">
        <v>0</v>
      </c>
      <c r="DG389" s="432">
        <v>0</v>
      </c>
      <c r="DH389" s="433">
        <f t="shared" ref="DH389:DH404" si="192">DG389-SUM(CU389:DF389)</f>
        <v>0</v>
      </c>
    </row>
    <row r="390" spans="1:112" ht="12" hidden="1" customHeight="1" outlineLevel="1">
      <c r="A390" s="434"/>
      <c r="T390" s="437" t="s">
        <v>900</v>
      </c>
      <c r="X390" s="417" t="str">
        <f t="shared" ref="X390:X402" si="193">T390</f>
        <v>800 - NV</v>
      </c>
      <c r="AA390" s="260">
        <f t="shared" si="186"/>
        <v>800</v>
      </c>
      <c r="AB390" s="1" t="s">
        <v>150</v>
      </c>
      <c r="AC390" s="432">
        <v>0</v>
      </c>
      <c r="AD390" s="432">
        <v>0</v>
      </c>
      <c r="AE390" s="432">
        <v>0</v>
      </c>
      <c r="AF390" s="432">
        <v>0</v>
      </c>
      <c r="AG390" s="432">
        <v>0</v>
      </c>
      <c r="AH390" s="432">
        <v>0</v>
      </c>
      <c r="AI390" s="432">
        <v>0</v>
      </c>
      <c r="AJ390" s="432">
        <v>0</v>
      </c>
      <c r="AK390" s="432">
        <v>0</v>
      </c>
      <c r="AL390" s="432">
        <v>0</v>
      </c>
      <c r="AM390" s="432">
        <v>0</v>
      </c>
      <c r="AN390" s="432">
        <v>0</v>
      </c>
      <c r="AO390" s="432">
        <v>0</v>
      </c>
      <c r="AP390" s="433">
        <f t="shared" si="187"/>
        <v>0</v>
      </c>
      <c r="AQ390" s="432">
        <v>0</v>
      </c>
      <c r="AR390" s="432">
        <v>0</v>
      </c>
      <c r="AS390" s="432">
        <v>0</v>
      </c>
      <c r="AT390" s="432">
        <v>0</v>
      </c>
      <c r="AU390" s="432">
        <v>0</v>
      </c>
      <c r="AV390" s="432">
        <v>0</v>
      </c>
      <c r="AW390" s="432">
        <v>0</v>
      </c>
      <c r="AX390" s="432">
        <v>0</v>
      </c>
      <c r="AY390" s="432">
        <v>0</v>
      </c>
      <c r="AZ390" s="432">
        <v>0</v>
      </c>
      <c r="BA390" s="432">
        <v>0</v>
      </c>
      <c r="BB390" s="432">
        <v>0</v>
      </c>
      <c r="BC390" s="432">
        <v>0</v>
      </c>
      <c r="BD390" s="433">
        <f t="shared" si="188"/>
        <v>0</v>
      </c>
      <c r="BE390" s="432">
        <v>0</v>
      </c>
      <c r="BF390" s="432">
        <v>0</v>
      </c>
      <c r="BG390" s="432">
        <v>0</v>
      </c>
      <c r="BH390" s="432">
        <v>0</v>
      </c>
      <c r="BI390" s="432">
        <v>0</v>
      </c>
      <c r="BJ390" s="432">
        <v>0</v>
      </c>
      <c r="BK390" s="432">
        <v>0</v>
      </c>
      <c r="BL390" s="432">
        <v>0</v>
      </c>
      <c r="BM390" s="432">
        <v>0</v>
      </c>
      <c r="BN390" s="432">
        <v>0</v>
      </c>
      <c r="BO390" s="432">
        <v>0</v>
      </c>
      <c r="BP390" s="432">
        <v>0</v>
      </c>
      <c r="BQ390" s="432">
        <v>0</v>
      </c>
      <c r="BR390" s="433">
        <f t="shared" si="189"/>
        <v>0</v>
      </c>
      <c r="BS390" s="432">
        <v>0</v>
      </c>
      <c r="BT390" s="432">
        <v>0</v>
      </c>
      <c r="BU390" s="432">
        <v>0</v>
      </c>
      <c r="BV390" s="432">
        <v>0</v>
      </c>
      <c r="BW390" s="432">
        <v>0</v>
      </c>
      <c r="BX390" s="432">
        <v>0</v>
      </c>
      <c r="BY390" s="432">
        <v>0</v>
      </c>
      <c r="BZ390" s="432">
        <v>0</v>
      </c>
      <c r="CA390" s="432">
        <v>0</v>
      </c>
      <c r="CB390" s="432">
        <v>0</v>
      </c>
      <c r="CC390" s="432">
        <v>0</v>
      </c>
      <c r="CD390" s="432">
        <v>0</v>
      </c>
      <c r="CE390" s="432">
        <v>0</v>
      </c>
      <c r="CF390" s="433">
        <f t="shared" si="190"/>
        <v>0</v>
      </c>
      <c r="CG390" s="432">
        <v>0</v>
      </c>
      <c r="CH390" s="432">
        <v>0</v>
      </c>
      <c r="CI390" s="432">
        <v>0</v>
      </c>
      <c r="CJ390" s="432">
        <v>0</v>
      </c>
      <c r="CK390" s="432">
        <v>0</v>
      </c>
      <c r="CL390" s="432">
        <v>0</v>
      </c>
      <c r="CM390" s="432">
        <v>0</v>
      </c>
      <c r="CN390" s="432">
        <v>0</v>
      </c>
      <c r="CO390" s="432">
        <v>0</v>
      </c>
      <c r="CP390" s="432">
        <v>0</v>
      </c>
      <c r="CQ390" s="432">
        <v>0</v>
      </c>
      <c r="CR390" s="432">
        <v>0</v>
      </c>
      <c r="CS390" s="432">
        <v>0</v>
      </c>
      <c r="CT390" s="433">
        <f t="shared" si="191"/>
        <v>0</v>
      </c>
      <c r="CU390" s="432">
        <v>0</v>
      </c>
      <c r="CV390" s="432">
        <v>0</v>
      </c>
      <c r="CW390" s="432">
        <v>0</v>
      </c>
      <c r="CX390" s="432">
        <v>0</v>
      </c>
      <c r="CY390" s="432">
        <v>0</v>
      </c>
      <c r="CZ390" s="432">
        <v>0</v>
      </c>
      <c r="DA390" s="432">
        <v>0</v>
      </c>
      <c r="DB390" s="432">
        <v>0</v>
      </c>
      <c r="DC390" s="432">
        <v>0</v>
      </c>
      <c r="DD390" s="432">
        <v>0</v>
      </c>
      <c r="DE390" s="432">
        <v>0</v>
      </c>
      <c r="DF390" s="432">
        <v>0</v>
      </c>
      <c r="DG390" s="432">
        <v>0</v>
      </c>
      <c r="DH390" s="433">
        <f t="shared" si="192"/>
        <v>0</v>
      </c>
    </row>
    <row r="391" spans="1:112" ht="12" hidden="1" customHeight="1" outlineLevel="1">
      <c r="A391" s="434"/>
      <c r="T391" s="437" t="s">
        <v>901</v>
      </c>
      <c r="X391" s="417" t="str">
        <f t="shared" si="193"/>
        <v>810 - NV</v>
      </c>
      <c r="AA391" s="260">
        <f t="shared" si="186"/>
        <v>810</v>
      </c>
      <c r="AB391" s="1" t="s">
        <v>356</v>
      </c>
      <c r="AC391" s="432">
        <v>0</v>
      </c>
      <c r="AD391" s="432">
        <v>0</v>
      </c>
      <c r="AE391" s="432">
        <v>0</v>
      </c>
      <c r="AF391" s="432">
        <v>0</v>
      </c>
      <c r="AG391" s="432">
        <v>0</v>
      </c>
      <c r="AH391" s="432">
        <v>0</v>
      </c>
      <c r="AI391" s="432">
        <v>145.833333333333</v>
      </c>
      <c r="AJ391" s="432">
        <v>20.8333333333333</v>
      </c>
      <c r="AK391" s="432">
        <v>20.8333333333333</v>
      </c>
      <c r="AL391" s="432">
        <v>20.8333333333333</v>
      </c>
      <c r="AM391" s="432">
        <v>20.8333333333333</v>
      </c>
      <c r="AN391" s="432">
        <v>20.8333333333333</v>
      </c>
      <c r="AO391" s="432">
        <v>250</v>
      </c>
      <c r="AP391" s="433">
        <f t="shared" si="187"/>
        <v>4.5474735088646412E-13</v>
      </c>
      <c r="AQ391" s="432">
        <v>20.8333333333333</v>
      </c>
      <c r="AR391" s="432">
        <v>20.8333333333333</v>
      </c>
      <c r="AS391" s="432">
        <v>20.8333333333333</v>
      </c>
      <c r="AT391" s="432">
        <v>20.8333333333333</v>
      </c>
      <c r="AU391" s="432">
        <v>20.8333333333333</v>
      </c>
      <c r="AV391" s="432">
        <v>20.8333333333333</v>
      </c>
      <c r="AW391" s="432">
        <v>20.8333333333333</v>
      </c>
      <c r="AX391" s="432">
        <v>20.8333333333333</v>
      </c>
      <c r="AY391" s="432">
        <v>20.8333333333333</v>
      </c>
      <c r="AZ391" s="432">
        <v>20.8333333333333</v>
      </c>
      <c r="BA391" s="432">
        <v>20.8333333333333</v>
      </c>
      <c r="BB391" s="432">
        <v>20.8333333333333</v>
      </c>
      <c r="BC391" s="432">
        <v>250</v>
      </c>
      <c r="BD391" s="433">
        <f t="shared" si="188"/>
        <v>3.4106051316484809E-13</v>
      </c>
      <c r="BE391" s="432">
        <v>20.8333333333333</v>
      </c>
      <c r="BF391" s="432">
        <v>20.8333333333333</v>
      </c>
      <c r="BG391" s="432">
        <v>20.8333333333333</v>
      </c>
      <c r="BH391" s="432">
        <v>20.8333333333333</v>
      </c>
      <c r="BI391" s="432">
        <v>20.8333333333333</v>
      </c>
      <c r="BJ391" s="432">
        <v>20.8333333333333</v>
      </c>
      <c r="BK391" s="432">
        <v>20.8333333333333</v>
      </c>
      <c r="BL391" s="432">
        <v>20.8333333333333</v>
      </c>
      <c r="BM391" s="432">
        <v>20.8333333333333</v>
      </c>
      <c r="BN391" s="432">
        <v>20.8333333333333</v>
      </c>
      <c r="BO391" s="432">
        <v>20.8333333333333</v>
      </c>
      <c r="BP391" s="432">
        <v>20.8333333333333</v>
      </c>
      <c r="BQ391" s="432">
        <v>250</v>
      </c>
      <c r="BR391" s="433">
        <f t="shared" si="189"/>
        <v>3.4106051316484809E-13</v>
      </c>
      <c r="BS391" s="432">
        <v>20.8333333333333</v>
      </c>
      <c r="BT391" s="432">
        <v>20.8333333333333</v>
      </c>
      <c r="BU391" s="432">
        <v>20.8333333333333</v>
      </c>
      <c r="BV391" s="432">
        <v>20.8333333333333</v>
      </c>
      <c r="BW391" s="432">
        <v>20.8333333333333</v>
      </c>
      <c r="BX391" s="432">
        <v>20.8333333333333</v>
      </c>
      <c r="BY391" s="432">
        <v>20.8333333333333</v>
      </c>
      <c r="BZ391" s="432">
        <v>20.8333333333333</v>
      </c>
      <c r="CA391" s="432">
        <v>20.8333333333333</v>
      </c>
      <c r="CB391" s="432">
        <v>20.8333333333333</v>
      </c>
      <c r="CC391" s="432">
        <v>20.8333333333333</v>
      </c>
      <c r="CD391" s="432">
        <v>20.8333333333333</v>
      </c>
      <c r="CE391" s="432">
        <v>250</v>
      </c>
      <c r="CF391" s="433">
        <f t="shared" si="190"/>
        <v>3.4106051316484809E-13</v>
      </c>
      <c r="CG391" s="432">
        <v>20.8333333333333</v>
      </c>
      <c r="CH391" s="432">
        <v>20.8333333333333</v>
      </c>
      <c r="CI391" s="432">
        <v>20.8333333333333</v>
      </c>
      <c r="CJ391" s="432">
        <v>20.8333333333333</v>
      </c>
      <c r="CK391" s="432">
        <v>20.8333333333333</v>
      </c>
      <c r="CL391" s="432">
        <v>20.8333333333333</v>
      </c>
      <c r="CM391" s="432">
        <v>20.8333333333333</v>
      </c>
      <c r="CN391" s="432">
        <v>20.8333333333333</v>
      </c>
      <c r="CO391" s="432">
        <v>20.8333333333333</v>
      </c>
      <c r="CP391" s="432">
        <v>20.8333333333333</v>
      </c>
      <c r="CQ391" s="432">
        <v>20.8333333333333</v>
      </c>
      <c r="CR391" s="432">
        <v>20.8333333333333</v>
      </c>
      <c r="CS391" s="432">
        <v>250</v>
      </c>
      <c r="CT391" s="433">
        <f t="shared" si="191"/>
        <v>3.4106051316484809E-13</v>
      </c>
      <c r="CU391" s="432">
        <v>20.8333333333333</v>
      </c>
      <c r="CV391" s="432">
        <v>20.8333333333333</v>
      </c>
      <c r="CW391" s="432">
        <v>20.8333333333333</v>
      </c>
      <c r="CX391" s="432">
        <v>20.8333333333333</v>
      </c>
      <c r="CY391" s="432">
        <v>20.8333333333333</v>
      </c>
      <c r="CZ391" s="432">
        <v>20.8333333333333</v>
      </c>
      <c r="DA391" s="432">
        <v>20.8333333333333</v>
      </c>
      <c r="DB391" s="432">
        <v>20.8333333333333</v>
      </c>
      <c r="DC391" s="432">
        <v>20.8333333333333</v>
      </c>
      <c r="DD391" s="432">
        <v>20.8333333333333</v>
      </c>
      <c r="DE391" s="432">
        <v>20.8333333333333</v>
      </c>
      <c r="DF391" s="432">
        <v>20.8333333333333</v>
      </c>
      <c r="DG391" s="432">
        <v>250</v>
      </c>
      <c r="DH391" s="433">
        <f t="shared" si="192"/>
        <v>3.4106051316484809E-13</v>
      </c>
    </row>
    <row r="392" spans="1:112" ht="12" hidden="1" customHeight="1" outlineLevel="1">
      <c r="A392" s="434"/>
      <c r="T392" s="437" t="s">
        <v>902</v>
      </c>
      <c r="X392" s="417" t="str">
        <f t="shared" si="193"/>
        <v>830 - NV</v>
      </c>
      <c r="AA392" s="260">
        <f t="shared" si="186"/>
        <v>830</v>
      </c>
      <c r="AB392" s="1" t="s">
        <v>357</v>
      </c>
      <c r="AC392" s="432">
        <v>0</v>
      </c>
      <c r="AD392" s="432">
        <v>0</v>
      </c>
      <c r="AE392" s="432">
        <v>0</v>
      </c>
      <c r="AF392" s="432">
        <v>0</v>
      </c>
      <c r="AG392" s="432">
        <v>0</v>
      </c>
      <c r="AH392" s="432">
        <v>0</v>
      </c>
      <c r="AI392" s="432">
        <v>0</v>
      </c>
      <c r="AJ392" s="432">
        <v>0</v>
      </c>
      <c r="AK392" s="432">
        <v>0</v>
      </c>
      <c r="AL392" s="432">
        <v>0</v>
      </c>
      <c r="AM392" s="432">
        <v>0</v>
      </c>
      <c r="AN392" s="432">
        <v>0</v>
      </c>
      <c r="AO392" s="432">
        <v>0</v>
      </c>
      <c r="AP392" s="433">
        <f t="shared" si="187"/>
        <v>0</v>
      </c>
      <c r="AQ392" s="432">
        <v>0</v>
      </c>
      <c r="AR392" s="432">
        <v>0</v>
      </c>
      <c r="AS392" s="432">
        <v>0</v>
      </c>
      <c r="AT392" s="432">
        <v>0</v>
      </c>
      <c r="AU392" s="432">
        <v>0</v>
      </c>
      <c r="AV392" s="432">
        <v>0</v>
      </c>
      <c r="AW392" s="432">
        <v>0</v>
      </c>
      <c r="AX392" s="432">
        <v>0</v>
      </c>
      <c r="AY392" s="432">
        <v>0</v>
      </c>
      <c r="AZ392" s="432">
        <v>0</v>
      </c>
      <c r="BA392" s="432">
        <v>0</v>
      </c>
      <c r="BB392" s="432">
        <v>0</v>
      </c>
      <c r="BC392" s="432">
        <v>0</v>
      </c>
      <c r="BD392" s="433">
        <f t="shared" si="188"/>
        <v>0</v>
      </c>
      <c r="BE392" s="432">
        <v>0</v>
      </c>
      <c r="BF392" s="432">
        <v>0</v>
      </c>
      <c r="BG392" s="432">
        <v>0</v>
      </c>
      <c r="BH392" s="432">
        <v>0</v>
      </c>
      <c r="BI392" s="432">
        <v>0</v>
      </c>
      <c r="BJ392" s="432">
        <v>0</v>
      </c>
      <c r="BK392" s="432">
        <v>0</v>
      </c>
      <c r="BL392" s="432">
        <v>0</v>
      </c>
      <c r="BM392" s="432">
        <v>0</v>
      </c>
      <c r="BN392" s="432">
        <v>0</v>
      </c>
      <c r="BO392" s="432">
        <v>0</v>
      </c>
      <c r="BP392" s="432">
        <v>0</v>
      </c>
      <c r="BQ392" s="432">
        <v>0</v>
      </c>
      <c r="BR392" s="433">
        <f t="shared" si="189"/>
        <v>0</v>
      </c>
      <c r="BS392" s="432">
        <v>0</v>
      </c>
      <c r="BT392" s="432">
        <v>0</v>
      </c>
      <c r="BU392" s="432">
        <v>0</v>
      </c>
      <c r="BV392" s="432">
        <v>0</v>
      </c>
      <c r="BW392" s="432">
        <v>0</v>
      </c>
      <c r="BX392" s="432">
        <v>0</v>
      </c>
      <c r="BY392" s="432">
        <v>0</v>
      </c>
      <c r="BZ392" s="432">
        <v>0</v>
      </c>
      <c r="CA392" s="432">
        <v>0</v>
      </c>
      <c r="CB392" s="432">
        <v>0</v>
      </c>
      <c r="CC392" s="432">
        <v>0</v>
      </c>
      <c r="CD392" s="432">
        <v>0</v>
      </c>
      <c r="CE392" s="432">
        <v>0</v>
      </c>
      <c r="CF392" s="433">
        <f t="shared" si="190"/>
        <v>0</v>
      </c>
      <c r="CG392" s="432">
        <v>0</v>
      </c>
      <c r="CH392" s="432">
        <v>0</v>
      </c>
      <c r="CI392" s="432">
        <v>0</v>
      </c>
      <c r="CJ392" s="432">
        <v>0</v>
      </c>
      <c r="CK392" s="432">
        <v>0</v>
      </c>
      <c r="CL392" s="432">
        <v>0</v>
      </c>
      <c r="CM392" s="432">
        <v>0</v>
      </c>
      <c r="CN392" s="432">
        <v>0</v>
      </c>
      <c r="CO392" s="432">
        <v>0</v>
      </c>
      <c r="CP392" s="432">
        <v>0</v>
      </c>
      <c r="CQ392" s="432">
        <v>0</v>
      </c>
      <c r="CR392" s="432">
        <v>0</v>
      </c>
      <c r="CS392" s="432">
        <v>0</v>
      </c>
      <c r="CT392" s="433">
        <f t="shared" si="191"/>
        <v>0</v>
      </c>
      <c r="CU392" s="432">
        <v>0</v>
      </c>
      <c r="CV392" s="432">
        <v>0</v>
      </c>
      <c r="CW392" s="432">
        <v>0</v>
      </c>
      <c r="CX392" s="432">
        <v>0</v>
      </c>
      <c r="CY392" s="432">
        <v>0</v>
      </c>
      <c r="CZ392" s="432">
        <v>0</v>
      </c>
      <c r="DA392" s="432">
        <v>0</v>
      </c>
      <c r="DB392" s="432">
        <v>0</v>
      </c>
      <c r="DC392" s="432">
        <v>0</v>
      </c>
      <c r="DD392" s="432">
        <v>0</v>
      </c>
      <c r="DE392" s="432">
        <v>0</v>
      </c>
      <c r="DF392" s="432">
        <v>0</v>
      </c>
      <c r="DG392" s="432">
        <v>0</v>
      </c>
      <c r="DH392" s="433">
        <f t="shared" si="192"/>
        <v>0</v>
      </c>
    </row>
    <row r="393" spans="1:112" ht="12" hidden="1" customHeight="1" outlineLevel="1">
      <c r="A393" s="434"/>
      <c r="T393" s="437" t="s">
        <v>903</v>
      </c>
      <c r="X393" s="417" t="str">
        <f t="shared" si="193"/>
        <v>832 - NV</v>
      </c>
      <c r="AA393" s="260">
        <f t="shared" si="186"/>
        <v>832</v>
      </c>
      <c r="AB393" s="1" t="s">
        <v>358</v>
      </c>
      <c r="AC393" s="432">
        <v>0</v>
      </c>
      <c r="AD393" s="432">
        <v>0</v>
      </c>
      <c r="AE393" s="432">
        <v>0</v>
      </c>
      <c r="AF393" s="432">
        <v>0</v>
      </c>
      <c r="AG393" s="432">
        <v>0</v>
      </c>
      <c r="AH393" s="432">
        <v>0</v>
      </c>
      <c r="AI393" s="432">
        <v>0</v>
      </c>
      <c r="AJ393" s="432">
        <v>0</v>
      </c>
      <c r="AK393" s="432">
        <v>0</v>
      </c>
      <c r="AL393" s="432">
        <v>0</v>
      </c>
      <c r="AM393" s="432">
        <v>0</v>
      </c>
      <c r="AN393" s="432">
        <v>0</v>
      </c>
      <c r="AO393" s="432">
        <v>0</v>
      </c>
      <c r="AP393" s="433">
        <f t="shared" si="187"/>
        <v>0</v>
      </c>
      <c r="AQ393" s="432">
        <v>2083.3333333333298</v>
      </c>
      <c r="AR393" s="432">
        <v>2083.3333333333298</v>
      </c>
      <c r="AS393" s="432">
        <v>2083.3333333333298</v>
      </c>
      <c r="AT393" s="432">
        <v>2083.3333333333298</v>
      </c>
      <c r="AU393" s="432">
        <v>2083.3333333333298</v>
      </c>
      <c r="AV393" s="432">
        <v>2083.3333333333298</v>
      </c>
      <c r="AW393" s="432">
        <v>2083.3333333333298</v>
      </c>
      <c r="AX393" s="432">
        <v>2083.3333333333298</v>
      </c>
      <c r="AY393" s="432">
        <v>2083.3333333333298</v>
      </c>
      <c r="AZ393" s="432">
        <v>2083.3333333333298</v>
      </c>
      <c r="BA393" s="432">
        <v>2083.3333333333298</v>
      </c>
      <c r="BB393" s="432">
        <v>2083.3333333333298</v>
      </c>
      <c r="BC393" s="432">
        <v>25000</v>
      </c>
      <c r="BD393" s="433">
        <f t="shared" si="188"/>
        <v>4.7293724492192268E-11</v>
      </c>
      <c r="BE393" s="432">
        <v>1666.6666666666699</v>
      </c>
      <c r="BF393" s="432">
        <v>1666.6666666666699</v>
      </c>
      <c r="BG393" s="432">
        <v>1666.6666666666699</v>
      </c>
      <c r="BH393" s="432">
        <v>1666.6666666666699</v>
      </c>
      <c r="BI393" s="432">
        <v>1666.6666666666699</v>
      </c>
      <c r="BJ393" s="432">
        <v>1666.6666666666699</v>
      </c>
      <c r="BK393" s="432">
        <v>1666.6666666666699</v>
      </c>
      <c r="BL393" s="432">
        <v>1666.6666666666699</v>
      </c>
      <c r="BM393" s="432">
        <v>1666.6666666666699</v>
      </c>
      <c r="BN393" s="432">
        <v>1666.6666666666699</v>
      </c>
      <c r="BO393" s="432">
        <v>1666.6666666666699</v>
      </c>
      <c r="BP393" s="432">
        <v>1666.6666666666699</v>
      </c>
      <c r="BQ393" s="432">
        <v>20000</v>
      </c>
      <c r="BR393" s="433">
        <f t="shared" si="189"/>
        <v>-4.3655745685100555E-11</v>
      </c>
      <c r="BS393" s="432">
        <v>1250</v>
      </c>
      <c r="BT393" s="432">
        <v>1250</v>
      </c>
      <c r="BU393" s="432">
        <v>1250</v>
      </c>
      <c r="BV393" s="432">
        <v>1250</v>
      </c>
      <c r="BW393" s="432">
        <v>1250</v>
      </c>
      <c r="BX393" s="432">
        <v>1250</v>
      </c>
      <c r="BY393" s="432">
        <v>1250</v>
      </c>
      <c r="BZ393" s="432">
        <v>1250</v>
      </c>
      <c r="CA393" s="432">
        <v>1250</v>
      </c>
      <c r="CB393" s="432">
        <v>1250</v>
      </c>
      <c r="CC393" s="432">
        <v>1250</v>
      </c>
      <c r="CD393" s="432">
        <v>1250</v>
      </c>
      <c r="CE393" s="432">
        <v>15000</v>
      </c>
      <c r="CF393" s="433">
        <f t="shared" si="190"/>
        <v>0</v>
      </c>
      <c r="CG393" s="432">
        <v>1250</v>
      </c>
      <c r="CH393" s="432">
        <v>1250</v>
      </c>
      <c r="CI393" s="432">
        <v>1250</v>
      </c>
      <c r="CJ393" s="432">
        <v>1250</v>
      </c>
      <c r="CK393" s="432">
        <v>1250</v>
      </c>
      <c r="CL393" s="432">
        <v>1250</v>
      </c>
      <c r="CM393" s="432">
        <v>1250</v>
      </c>
      <c r="CN393" s="432">
        <v>1250</v>
      </c>
      <c r="CO393" s="432">
        <v>1250</v>
      </c>
      <c r="CP393" s="432">
        <v>1250</v>
      </c>
      <c r="CQ393" s="432">
        <v>1250</v>
      </c>
      <c r="CR393" s="432">
        <v>1250</v>
      </c>
      <c r="CS393" s="432">
        <v>15000</v>
      </c>
      <c r="CT393" s="433">
        <f t="shared" si="191"/>
        <v>0</v>
      </c>
      <c r="CU393" s="432">
        <v>1250</v>
      </c>
      <c r="CV393" s="432">
        <v>1250</v>
      </c>
      <c r="CW393" s="432">
        <v>1250</v>
      </c>
      <c r="CX393" s="432">
        <v>1250</v>
      </c>
      <c r="CY393" s="432">
        <v>1250</v>
      </c>
      <c r="CZ393" s="432">
        <v>1250</v>
      </c>
      <c r="DA393" s="432">
        <v>1250</v>
      </c>
      <c r="DB393" s="432">
        <v>1250</v>
      </c>
      <c r="DC393" s="432">
        <v>1250</v>
      </c>
      <c r="DD393" s="432">
        <v>1250</v>
      </c>
      <c r="DE393" s="432">
        <v>1250</v>
      </c>
      <c r="DF393" s="432">
        <v>1250</v>
      </c>
      <c r="DG393" s="432">
        <v>15000</v>
      </c>
      <c r="DH393" s="433">
        <f t="shared" si="192"/>
        <v>0</v>
      </c>
    </row>
    <row r="394" spans="1:112" ht="12" hidden="1" customHeight="1" outlineLevel="1">
      <c r="A394" s="434"/>
      <c r="T394" s="437" t="s">
        <v>904</v>
      </c>
      <c r="X394" s="417" t="str">
        <f t="shared" si="193"/>
        <v>832.1 - NV</v>
      </c>
      <c r="AA394" s="260">
        <f t="shared" si="186"/>
        <v>832.1</v>
      </c>
      <c r="AB394" s="1" t="s">
        <v>359</v>
      </c>
      <c r="AC394" s="432">
        <v>0</v>
      </c>
      <c r="AD394" s="432">
        <v>0</v>
      </c>
      <c r="AE394" s="432">
        <v>0</v>
      </c>
      <c r="AF394" s="432">
        <v>0</v>
      </c>
      <c r="AG394" s="432">
        <v>0</v>
      </c>
      <c r="AH394" s="432">
        <v>0</v>
      </c>
      <c r="AI394" s="432">
        <v>0</v>
      </c>
      <c r="AJ394" s="432">
        <v>0</v>
      </c>
      <c r="AK394" s="432">
        <v>0</v>
      </c>
      <c r="AL394" s="432">
        <v>0</v>
      </c>
      <c r="AM394" s="432">
        <v>0</v>
      </c>
      <c r="AN394" s="432">
        <v>0</v>
      </c>
      <c r="AO394" s="432">
        <v>0</v>
      </c>
      <c r="AP394" s="433">
        <f t="shared" si="187"/>
        <v>0</v>
      </c>
      <c r="AQ394" s="432">
        <v>0</v>
      </c>
      <c r="AR394" s="432">
        <v>0</v>
      </c>
      <c r="AS394" s="432">
        <v>0</v>
      </c>
      <c r="AT394" s="432">
        <v>0</v>
      </c>
      <c r="AU394" s="432">
        <v>0</v>
      </c>
      <c r="AV394" s="432">
        <v>0</v>
      </c>
      <c r="AW394" s="432">
        <v>0</v>
      </c>
      <c r="AX394" s="432">
        <v>0</v>
      </c>
      <c r="AY394" s="432">
        <v>0</v>
      </c>
      <c r="AZ394" s="432">
        <v>0</v>
      </c>
      <c r="BA394" s="432">
        <v>0</v>
      </c>
      <c r="BB394" s="432">
        <v>0</v>
      </c>
      <c r="BC394" s="432">
        <v>0</v>
      </c>
      <c r="BD394" s="433">
        <f t="shared" si="188"/>
        <v>0</v>
      </c>
      <c r="BE394" s="432">
        <v>0</v>
      </c>
      <c r="BF394" s="432">
        <v>0</v>
      </c>
      <c r="BG394" s="432">
        <v>0</v>
      </c>
      <c r="BH394" s="432">
        <v>0</v>
      </c>
      <c r="BI394" s="432">
        <v>0</v>
      </c>
      <c r="BJ394" s="432">
        <v>0</v>
      </c>
      <c r="BK394" s="432">
        <v>0</v>
      </c>
      <c r="BL394" s="432">
        <v>0</v>
      </c>
      <c r="BM394" s="432">
        <v>0</v>
      </c>
      <c r="BN394" s="432">
        <v>0</v>
      </c>
      <c r="BO394" s="432">
        <v>0</v>
      </c>
      <c r="BP394" s="432">
        <v>0</v>
      </c>
      <c r="BQ394" s="432">
        <v>0</v>
      </c>
      <c r="BR394" s="433">
        <f t="shared" si="189"/>
        <v>0</v>
      </c>
      <c r="BS394" s="432">
        <v>0</v>
      </c>
      <c r="BT394" s="432">
        <v>0</v>
      </c>
      <c r="BU394" s="432">
        <v>0</v>
      </c>
      <c r="BV394" s="432">
        <v>0</v>
      </c>
      <c r="BW394" s="432">
        <v>0</v>
      </c>
      <c r="BX394" s="432">
        <v>0</v>
      </c>
      <c r="BY394" s="432">
        <v>0</v>
      </c>
      <c r="BZ394" s="432">
        <v>0</v>
      </c>
      <c r="CA394" s="432">
        <v>0</v>
      </c>
      <c r="CB394" s="432">
        <v>0</v>
      </c>
      <c r="CC394" s="432">
        <v>0</v>
      </c>
      <c r="CD394" s="432">
        <v>0</v>
      </c>
      <c r="CE394" s="432">
        <v>0</v>
      </c>
      <c r="CF394" s="433">
        <f t="shared" si="190"/>
        <v>0</v>
      </c>
      <c r="CG394" s="432">
        <v>0</v>
      </c>
      <c r="CH394" s="432">
        <v>0</v>
      </c>
      <c r="CI394" s="432">
        <v>0</v>
      </c>
      <c r="CJ394" s="432">
        <v>0</v>
      </c>
      <c r="CK394" s="432">
        <v>0</v>
      </c>
      <c r="CL394" s="432">
        <v>0</v>
      </c>
      <c r="CM394" s="432">
        <v>0</v>
      </c>
      <c r="CN394" s="432">
        <v>0</v>
      </c>
      <c r="CO394" s="432">
        <v>0</v>
      </c>
      <c r="CP394" s="432">
        <v>0</v>
      </c>
      <c r="CQ394" s="432">
        <v>0</v>
      </c>
      <c r="CR394" s="432">
        <v>0</v>
      </c>
      <c r="CS394" s="432">
        <v>0</v>
      </c>
      <c r="CT394" s="433">
        <f t="shared" si="191"/>
        <v>0</v>
      </c>
      <c r="CU394" s="432">
        <v>0</v>
      </c>
      <c r="CV394" s="432">
        <v>0</v>
      </c>
      <c r="CW394" s="432">
        <v>0</v>
      </c>
      <c r="CX394" s="432">
        <v>0</v>
      </c>
      <c r="CY394" s="432">
        <v>0</v>
      </c>
      <c r="CZ394" s="432">
        <v>0</v>
      </c>
      <c r="DA394" s="432">
        <v>0</v>
      </c>
      <c r="DB394" s="432">
        <v>0</v>
      </c>
      <c r="DC394" s="432">
        <v>0</v>
      </c>
      <c r="DD394" s="432">
        <v>0</v>
      </c>
      <c r="DE394" s="432">
        <v>0</v>
      </c>
      <c r="DF394" s="432">
        <v>0</v>
      </c>
      <c r="DG394" s="432">
        <v>0</v>
      </c>
      <c r="DH394" s="433">
        <f t="shared" si="192"/>
        <v>0</v>
      </c>
    </row>
    <row r="395" spans="1:112" ht="12" hidden="1" customHeight="1" outlineLevel="1">
      <c r="A395" s="434"/>
      <c r="T395" s="437" t="s">
        <v>905</v>
      </c>
      <c r="X395" s="417" t="str">
        <f t="shared" si="193"/>
        <v>832.2 - NV</v>
      </c>
      <c r="AA395" s="260">
        <f t="shared" si="186"/>
        <v>832.2</v>
      </c>
      <c r="AB395" s="1" t="s">
        <v>360</v>
      </c>
      <c r="AC395" s="432">
        <v>0</v>
      </c>
      <c r="AD395" s="432">
        <v>0</v>
      </c>
      <c r="AE395" s="432">
        <v>0</v>
      </c>
      <c r="AF395" s="432">
        <v>0</v>
      </c>
      <c r="AG395" s="432">
        <v>0</v>
      </c>
      <c r="AH395" s="432">
        <v>0</v>
      </c>
      <c r="AI395" s="432">
        <v>0</v>
      </c>
      <c r="AJ395" s="432">
        <v>0</v>
      </c>
      <c r="AK395" s="432">
        <v>0</v>
      </c>
      <c r="AL395" s="432">
        <v>0</v>
      </c>
      <c r="AM395" s="432">
        <v>0</v>
      </c>
      <c r="AN395" s="432">
        <v>0</v>
      </c>
      <c r="AO395" s="432">
        <v>0</v>
      </c>
      <c r="AP395" s="433">
        <f t="shared" si="187"/>
        <v>0</v>
      </c>
      <c r="AQ395" s="432">
        <v>0</v>
      </c>
      <c r="AR395" s="432">
        <v>0</v>
      </c>
      <c r="AS395" s="432">
        <v>0</v>
      </c>
      <c r="AT395" s="432">
        <v>0</v>
      </c>
      <c r="AU395" s="432">
        <v>0</v>
      </c>
      <c r="AV395" s="432">
        <v>0</v>
      </c>
      <c r="AW395" s="432">
        <v>0</v>
      </c>
      <c r="AX395" s="432">
        <v>0</v>
      </c>
      <c r="AY395" s="432">
        <v>0</v>
      </c>
      <c r="AZ395" s="432">
        <v>0</v>
      </c>
      <c r="BA395" s="432">
        <v>0</v>
      </c>
      <c r="BB395" s="432">
        <v>0</v>
      </c>
      <c r="BC395" s="432">
        <v>0</v>
      </c>
      <c r="BD395" s="433">
        <f t="shared" si="188"/>
        <v>0</v>
      </c>
      <c r="BE395" s="432">
        <v>0</v>
      </c>
      <c r="BF395" s="432">
        <v>0</v>
      </c>
      <c r="BG395" s="432">
        <v>0</v>
      </c>
      <c r="BH395" s="432">
        <v>0</v>
      </c>
      <c r="BI395" s="432">
        <v>0</v>
      </c>
      <c r="BJ395" s="432">
        <v>0</v>
      </c>
      <c r="BK395" s="432">
        <v>0</v>
      </c>
      <c r="BL395" s="432">
        <v>0</v>
      </c>
      <c r="BM395" s="432">
        <v>0</v>
      </c>
      <c r="BN395" s="432">
        <v>0</v>
      </c>
      <c r="BO395" s="432">
        <v>0</v>
      </c>
      <c r="BP395" s="432">
        <v>0</v>
      </c>
      <c r="BQ395" s="432">
        <v>0</v>
      </c>
      <c r="BR395" s="433">
        <f t="shared" si="189"/>
        <v>0</v>
      </c>
      <c r="BS395" s="432">
        <v>0</v>
      </c>
      <c r="BT395" s="432">
        <v>0</v>
      </c>
      <c r="BU395" s="432">
        <v>0</v>
      </c>
      <c r="BV395" s="432">
        <v>0</v>
      </c>
      <c r="BW395" s="432">
        <v>0</v>
      </c>
      <c r="BX395" s="432">
        <v>0</v>
      </c>
      <c r="BY395" s="432">
        <v>0</v>
      </c>
      <c r="BZ395" s="432">
        <v>0</v>
      </c>
      <c r="CA395" s="432">
        <v>0</v>
      </c>
      <c r="CB395" s="432">
        <v>0</v>
      </c>
      <c r="CC395" s="432">
        <v>0</v>
      </c>
      <c r="CD395" s="432">
        <v>0</v>
      </c>
      <c r="CE395" s="432">
        <v>0</v>
      </c>
      <c r="CF395" s="433">
        <f t="shared" si="190"/>
        <v>0</v>
      </c>
      <c r="CG395" s="432">
        <v>0</v>
      </c>
      <c r="CH395" s="432">
        <v>0</v>
      </c>
      <c r="CI395" s="432">
        <v>0</v>
      </c>
      <c r="CJ395" s="432">
        <v>0</v>
      </c>
      <c r="CK395" s="432">
        <v>0</v>
      </c>
      <c r="CL395" s="432">
        <v>0</v>
      </c>
      <c r="CM395" s="432">
        <v>0</v>
      </c>
      <c r="CN395" s="432">
        <v>0</v>
      </c>
      <c r="CO395" s="432">
        <v>0</v>
      </c>
      <c r="CP395" s="432">
        <v>0</v>
      </c>
      <c r="CQ395" s="432">
        <v>0</v>
      </c>
      <c r="CR395" s="432">
        <v>0</v>
      </c>
      <c r="CS395" s="432">
        <v>0</v>
      </c>
      <c r="CT395" s="433">
        <f t="shared" si="191"/>
        <v>0</v>
      </c>
      <c r="CU395" s="432">
        <v>0</v>
      </c>
      <c r="CV395" s="432">
        <v>0</v>
      </c>
      <c r="CW395" s="432">
        <v>0</v>
      </c>
      <c r="CX395" s="432">
        <v>0</v>
      </c>
      <c r="CY395" s="432">
        <v>0</v>
      </c>
      <c r="CZ395" s="432">
        <v>0</v>
      </c>
      <c r="DA395" s="432">
        <v>0</v>
      </c>
      <c r="DB395" s="432">
        <v>0</v>
      </c>
      <c r="DC395" s="432">
        <v>0</v>
      </c>
      <c r="DD395" s="432">
        <v>0</v>
      </c>
      <c r="DE395" s="432">
        <v>0</v>
      </c>
      <c r="DF395" s="432">
        <v>0</v>
      </c>
      <c r="DG395" s="432">
        <v>0</v>
      </c>
      <c r="DH395" s="433">
        <f t="shared" si="192"/>
        <v>0</v>
      </c>
    </row>
    <row r="396" spans="1:112" ht="12" hidden="1" customHeight="1" outlineLevel="1">
      <c r="A396" s="434"/>
      <c r="T396" s="437" t="s">
        <v>906</v>
      </c>
      <c r="X396" s="417" t="str">
        <f t="shared" si="193"/>
        <v>890 - NV</v>
      </c>
      <c r="AA396" s="260">
        <f t="shared" si="186"/>
        <v>890</v>
      </c>
      <c r="AB396" s="1" t="s">
        <v>361</v>
      </c>
      <c r="AC396" s="432">
        <v>0</v>
      </c>
      <c r="AD396" s="432">
        <v>0</v>
      </c>
      <c r="AE396" s="432">
        <v>0</v>
      </c>
      <c r="AF396" s="432">
        <v>0</v>
      </c>
      <c r="AG396" s="432">
        <v>0</v>
      </c>
      <c r="AH396" s="432">
        <v>0</v>
      </c>
      <c r="AI396" s="432">
        <v>0</v>
      </c>
      <c r="AJ396" s="432">
        <v>0</v>
      </c>
      <c r="AK396" s="432">
        <v>0</v>
      </c>
      <c r="AL396" s="432">
        <v>0</v>
      </c>
      <c r="AM396" s="432">
        <v>0</v>
      </c>
      <c r="AN396" s="432">
        <v>0</v>
      </c>
      <c r="AO396" s="432">
        <v>0</v>
      </c>
      <c r="AP396" s="433">
        <f t="shared" si="187"/>
        <v>0</v>
      </c>
      <c r="AQ396" s="432">
        <v>0</v>
      </c>
      <c r="AR396" s="432">
        <v>0</v>
      </c>
      <c r="AS396" s="432">
        <v>0</v>
      </c>
      <c r="AT396" s="432">
        <v>0</v>
      </c>
      <c r="AU396" s="432">
        <v>0</v>
      </c>
      <c r="AV396" s="432">
        <v>0</v>
      </c>
      <c r="AW396" s="432">
        <v>0</v>
      </c>
      <c r="AX396" s="432">
        <v>0</v>
      </c>
      <c r="AY396" s="432">
        <v>0</v>
      </c>
      <c r="AZ396" s="432">
        <v>0</v>
      </c>
      <c r="BA396" s="432">
        <v>0</v>
      </c>
      <c r="BB396" s="432">
        <v>0</v>
      </c>
      <c r="BC396" s="432">
        <v>0</v>
      </c>
      <c r="BD396" s="433">
        <f t="shared" si="188"/>
        <v>0</v>
      </c>
      <c r="BE396" s="432">
        <v>0</v>
      </c>
      <c r="BF396" s="432">
        <v>0</v>
      </c>
      <c r="BG396" s="432">
        <v>0</v>
      </c>
      <c r="BH396" s="432">
        <v>0</v>
      </c>
      <c r="BI396" s="432">
        <v>0</v>
      </c>
      <c r="BJ396" s="432">
        <v>0</v>
      </c>
      <c r="BK396" s="432">
        <v>0</v>
      </c>
      <c r="BL396" s="432">
        <v>0</v>
      </c>
      <c r="BM396" s="432">
        <v>0</v>
      </c>
      <c r="BN396" s="432">
        <v>0</v>
      </c>
      <c r="BO396" s="432">
        <v>0</v>
      </c>
      <c r="BP396" s="432">
        <v>0</v>
      </c>
      <c r="BQ396" s="432">
        <v>0</v>
      </c>
      <c r="BR396" s="433">
        <f t="shared" si="189"/>
        <v>0</v>
      </c>
      <c r="BS396" s="432">
        <v>0</v>
      </c>
      <c r="BT396" s="432">
        <v>0</v>
      </c>
      <c r="BU396" s="432">
        <v>0</v>
      </c>
      <c r="BV396" s="432">
        <v>0</v>
      </c>
      <c r="BW396" s="432">
        <v>0</v>
      </c>
      <c r="BX396" s="432">
        <v>0</v>
      </c>
      <c r="BY396" s="432">
        <v>0</v>
      </c>
      <c r="BZ396" s="432">
        <v>0</v>
      </c>
      <c r="CA396" s="432">
        <v>0</v>
      </c>
      <c r="CB396" s="432">
        <v>0</v>
      </c>
      <c r="CC396" s="432">
        <v>0</v>
      </c>
      <c r="CD396" s="432">
        <v>0</v>
      </c>
      <c r="CE396" s="432">
        <v>0</v>
      </c>
      <c r="CF396" s="433">
        <f t="shared" si="190"/>
        <v>0</v>
      </c>
      <c r="CG396" s="432">
        <v>0</v>
      </c>
      <c r="CH396" s="432">
        <v>0</v>
      </c>
      <c r="CI396" s="432">
        <v>0</v>
      </c>
      <c r="CJ396" s="432">
        <v>0</v>
      </c>
      <c r="CK396" s="432">
        <v>0</v>
      </c>
      <c r="CL396" s="432">
        <v>0</v>
      </c>
      <c r="CM396" s="432">
        <v>0</v>
      </c>
      <c r="CN396" s="432">
        <v>0</v>
      </c>
      <c r="CO396" s="432">
        <v>0</v>
      </c>
      <c r="CP396" s="432">
        <v>0</v>
      </c>
      <c r="CQ396" s="432">
        <v>0</v>
      </c>
      <c r="CR396" s="432">
        <v>0</v>
      </c>
      <c r="CS396" s="432">
        <v>0</v>
      </c>
      <c r="CT396" s="433">
        <f t="shared" si="191"/>
        <v>0</v>
      </c>
      <c r="CU396" s="432">
        <v>0</v>
      </c>
      <c r="CV396" s="432">
        <v>0</v>
      </c>
      <c r="CW396" s="432">
        <v>0</v>
      </c>
      <c r="CX396" s="432">
        <v>0</v>
      </c>
      <c r="CY396" s="432">
        <v>0</v>
      </c>
      <c r="CZ396" s="432">
        <v>0</v>
      </c>
      <c r="DA396" s="432">
        <v>0</v>
      </c>
      <c r="DB396" s="432">
        <v>0</v>
      </c>
      <c r="DC396" s="432">
        <v>0</v>
      </c>
      <c r="DD396" s="432">
        <v>0</v>
      </c>
      <c r="DE396" s="432">
        <v>0</v>
      </c>
      <c r="DF396" s="432">
        <v>0</v>
      </c>
      <c r="DG396" s="432">
        <v>0</v>
      </c>
      <c r="DH396" s="433">
        <f t="shared" si="192"/>
        <v>0</v>
      </c>
    </row>
    <row r="397" spans="1:112" ht="12" hidden="1" customHeight="1" outlineLevel="1">
      <c r="A397" s="434"/>
      <c r="T397" s="437" t="s">
        <v>907</v>
      </c>
      <c r="X397" s="417" t="str">
        <f t="shared" si="193"/>
        <v>890.1 - NV</v>
      </c>
      <c r="AA397" s="260">
        <f t="shared" si="186"/>
        <v>890.1</v>
      </c>
      <c r="AB397" s="1" t="s">
        <v>362</v>
      </c>
      <c r="AC397" s="432">
        <v>0</v>
      </c>
      <c r="AD397" s="432">
        <v>0</v>
      </c>
      <c r="AE397" s="432">
        <v>0</v>
      </c>
      <c r="AF397" s="432">
        <v>0</v>
      </c>
      <c r="AG397" s="432">
        <v>0</v>
      </c>
      <c r="AH397" s="432">
        <v>0</v>
      </c>
      <c r="AI397" s="432">
        <v>0</v>
      </c>
      <c r="AJ397" s="432">
        <v>0</v>
      </c>
      <c r="AK397" s="432">
        <v>0</v>
      </c>
      <c r="AL397" s="432">
        <v>0</v>
      </c>
      <c r="AM397" s="432">
        <v>0</v>
      </c>
      <c r="AN397" s="432">
        <v>0</v>
      </c>
      <c r="AO397" s="432">
        <v>0</v>
      </c>
      <c r="AP397" s="433">
        <f t="shared" si="187"/>
        <v>0</v>
      </c>
      <c r="AQ397" s="432">
        <v>0</v>
      </c>
      <c r="AR397" s="432">
        <v>0</v>
      </c>
      <c r="AS397" s="432">
        <v>0</v>
      </c>
      <c r="AT397" s="432">
        <v>0</v>
      </c>
      <c r="AU397" s="432">
        <v>0</v>
      </c>
      <c r="AV397" s="432">
        <v>0</v>
      </c>
      <c r="AW397" s="432">
        <v>0</v>
      </c>
      <c r="AX397" s="432">
        <v>0</v>
      </c>
      <c r="AY397" s="432">
        <v>0</v>
      </c>
      <c r="AZ397" s="432">
        <v>0</v>
      </c>
      <c r="BA397" s="432">
        <v>0</v>
      </c>
      <c r="BB397" s="432">
        <v>0</v>
      </c>
      <c r="BC397" s="432">
        <v>0</v>
      </c>
      <c r="BD397" s="433">
        <f t="shared" si="188"/>
        <v>0</v>
      </c>
      <c r="BE397" s="432">
        <v>0</v>
      </c>
      <c r="BF397" s="432">
        <v>0</v>
      </c>
      <c r="BG397" s="432">
        <v>0</v>
      </c>
      <c r="BH397" s="432">
        <v>0</v>
      </c>
      <c r="BI397" s="432">
        <v>0</v>
      </c>
      <c r="BJ397" s="432">
        <v>0</v>
      </c>
      <c r="BK397" s="432">
        <v>0</v>
      </c>
      <c r="BL397" s="432">
        <v>0</v>
      </c>
      <c r="BM397" s="432">
        <v>0</v>
      </c>
      <c r="BN397" s="432">
        <v>0</v>
      </c>
      <c r="BO397" s="432">
        <v>0</v>
      </c>
      <c r="BP397" s="432">
        <v>0</v>
      </c>
      <c r="BQ397" s="432">
        <v>0</v>
      </c>
      <c r="BR397" s="433">
        <f t="shared" si="189"/>
        <v>0</v>
      </c>
      <c r="BS397" s="432">
        <v>0</v>
      </c>
      <c r="BT397" s="432">
        <v>0</v>
      </c>
      <c r="BU397" s="432">
        <v>0</v>
      </c>
      <c r="BV397" s="432">
        <v>0</v>
      </c>
      <c r="BW397" s="432">
        <v>0</v>
      </c>
      <c r="BX397" s="432">
        <v>0</v>
      </c>
      <c r="BY397" s="432">
        <v>0</v>
      </c>
      <c r="BZ397" s="432">
        <v>0</v>
      </c>
      <c r="CA397" s="432">
        <v>0</v>
      </c>
      <c r="CB397" s="432">
        <v>0</v>
      </c>
      <c r="CC397" s="432">
        <v>0</v>
      </c>
      <c r="CD397" s="432">
        <v>0</v>
      </c>
      <c r="CE397" s="432">
        <v>0</v>
      </c>
      <c r="CF397" s="433">
        <f t="shared" si="190"/>
        <v>0</v>
      </c>
      <c r="CG397" s="432">
        <v>0</v>
      </c>
      <c r="CH397" s="432">
        <v>0</v>
      </c>
      <c r="CI397" s="432">
        <v>0</v>
      </c>
      <c r="CJ397" s="432">
        <v>0</v>
      </c>
      <c r="CK397" s="432">
        <v>0</v>
      </c>
      <c r="CL397" s="432">
        <v>0</v>
      </c>
      <c r="CM397" s="432">
        <v>0</v>
      </c>
      <c r="CN397" s="432">
        <v>0</v>
      </c>
      <c r="CO397" s="432">
        <v>0</v>
      </c>
      <c r="CP397" s="432">
        <v>0</v>
      </c>
      <c r="CQ397" s="432">
        <v>0</v>
      </c>
      <c r="CR397" s="432">
        <v>0</v>
      </c>
      <c r="CS397" s="432">
        <v>0</v>
      </c>
      <c r="CT397" s="433">
        <f t="shared" si="191"/>
        <v>0</v>
      </c>
      <c r="CU397" s="432">
        <v>0</v>
      </c>
      <c r="CV397" s="432">
        <v>0</v>
      </c>
      <c r="CW397" s="432">
        <v>0</v>
      </c>
      <c r="CX397" s="432">
        <v>0</v>
      </c>
      <c r="CY397" s="432">
        <v>0</v>
      </c>
      <c r="CZ397" s="432">
        <v>0</v>
      </c>
      <c r="DA397" s="432">
        <v>0</v>
      </c>
      <c r="DB397" s="432">
        <v>0</v>
      </c>
      <c r="DC397" s="432">
        <v>0</v>
      </c>
      <c r="DD397" s="432">
        <v>0</v>
      </c>
      <c r="DE397" s="432">
        <v>0</v>
      </c>
      <c r="DF397" s="432">
        <v>0</v>
      </c>
      <c r="DG397" s="432">
        <v>0</v>
      </c>
      <c r="DH397" s="433">
        <f t="shared" si="192"/>
        <v>0</v>
      </c>
    </row>
    <row r="398" spans="1:112" ht="12" hidden="1" customHeight="1" outlineLevel="1">
      <c r="A398" s="434"/>
      <c r="T398" s="437" t="s">
        <v>908</v>
      </c>
      <c r="X398" s="417" t="str">
        <f t="shared" si="193"/>
        <v>892 - NV</v>
      </c>
      <c r="AA398" s="260">
        <f t="shared" si="186"/>
        <v>892</v>
      </c>
      <c r="AB398" s="1" t="s">
        <v>363</v>
      </c>
      <c r="AC398" s="432">
        <v>0</v>
      </c>
      <c r="AD398" s="432">
        <v>0</v>
      </c>
      <c r="AE398" s="432">
        <v>0</v>
      </c>
      <c r="AF398" s="432">
        <v>0</v>
      </c>
      <c r="AG398" s="432">
        <v>0</v>
      </c>
      <c r="AH398" s="432">
        <v>0</v>
      </c>
      <c r="AI398" s="432">
        <v>0</v>
      </c>
      <c r="AJ398" s="432">
        <v>0</v>
      </c>
      <c r="AK398" s="432">
        <v>0</v>
      </c>
      <c r="AL398" s="432">
        <v>0</v>
      </c>
      <c r="AM398" s="432">
        <v>0</v>
      </c>
      <c r="AN398" s="432">
        <v>0</v>
      </c>
      <c r="AO398" s="432">
        <v>0</v>
      </c>
      <c r="AP398" s="433">
        <f t="shared" si="187"/>
        <v>0</v>
      </c>
      <c r="AQ398" s="432">
        <v>0</v>
      </c>
      <c r="AR398" s="432">
        <v>0</v>
      </c>
      <c r="AS398" s="432">
        <v>0</v>
      </c>
      <c r="AT398" s="432">
        <v>0</v>
      </c>
      <c r="AU398" s="432">
        <v>0</v>
      </c>
      <c r="AV398" s="432">
        <v>0</v>
      </c>
      <c r="AW398" s="432">
        <v>0</v>
      </c>
      <c r="AX398" s="432">
        <v>0</v>
      </c>
      <c r="AY398" s="432">
        <v>0</v>
      </c>
      <c r="AZ398" s="432">
        <v>0</v>
      </c>
      <c r="BA398" s="432">
        <v>0</v>
      </c>
      <c r="BB398" s="432">
        <v>0</v>
      </c>
      <c r="BC398" s="432">
        <v>0</v>
      </c>
      <c r="BD398" s="433">
        <f t="shared" si="188"/>
        <v>0</v>
      </c>
      <c r="BE398" s="432">
        <v>0</v>
      </c>
      <c r="BF398" s="432">
        <v>0</v>
      </c>
      <c r="BG398" s="432">
        <v>0</v>
      </c>
      <c r="BH398" s="432">
        <v>0</v>
      </c>
      <c r="BI398" s="432">
        <v>0</v>
      </c>
      <c r="BJ398" s="432">
        <v>0</v>
      </c>
      <c r="BK398" s="432">
        <v>0</v>
      </c>
      <c r="BL398" s="432">
        <v>0</v>
      </c>
      <c r="BM398" s="432">
        <v>0</v>
      </c>
      <c r="BN398" s="432">
        <v>0</v>
      </c>
      <c r="BO398" s="432">
        <v>0</v>
      </c>
      <c r="BP398" s="432">
        <v>0</v>
      </c>
      <c r="BQ398" s="432">
        <v>0</v>
      </c>
      <c r="BR398" s="433">
        <f t="shared" si="189"/>
        <v>0</v>
      </c>
      <c r="BS398" s="432">
        <v>0</v>
      </c>
      <c r="BT398" s="432">
        <v>0</v>
      </c>
      <c r="BU398" s="432">
        <v>0</v>
      </c>
      <c r="BV398" s="432">
        <v>0</v>
      </c>
      <c r="BW398" s="432">
        <v>0</v>
      </c>
      <c r="BX398" s="432">
        <v>0</v>
      </c>
      <c r="BY398" s="432">
        <v>0</v>
      </c>
      <c r="BZ398" s="432">
        <v>0</v>
      </c>
      <c r="CA398" s="432">
        <v>0</v>
      </c>
      <c r="CB398" s="432">
        <v>0</v>
      </c>
      <c r="CC398" s="432">
        <v>0</v>
      </c>
      <c r="CD398" s="432">
        <v>0</v>
      </c>
      <c r="CE398" s="432">
        <v>0</v>
      </c>
      <c r="CF398" s="433">
        <f t="shared" si="190"/>
        <v>0</v>
      </c>
      <c r="CG398" s="432">
        <v>0</v>
      </c>
      <c r="CH398" s="432">
        <v>0</v>
      </c>
      <c r="CI398" s="432">
        <v>0</v>
      </c>
      <c r="CJ398" s="432">
        <v>0</v>
      </c>
      <c r="CK398" s="432">
        <v>0</v>
      </c>
      <c r="CL398" s="432">
        <v>0</v>
      </c>
      <c r="CM398" s="432">
        <v>0</v>
      </c>
      <c r="CN398" s="432">
        <v>0</v>
      </c>
      <c r="CO398" s="432">
        <v>0</v>
      </c>
      <c r="CP398" s="432">
        <v>0</v>
      </c>
      <c r="CQ398" s="432">
        <v>0</v>
      </c>
      <c r="CR398" s="432">
        <v>0</v>
      </c>
      <c r="CS398" s="432">
        <v>0</v>
      </c>
      <c r="CT398" s="433">
        <f t="shared" si="191"/>
        <v>0</v>
      </c>
      <c r="CU398" s="432">
        <v>0</v>
      </c>
      <c r="CV398" s="432">
        <v>0</v>
      </c>
      <c r="CW398" s="432">
        <v>0</v>
      </c>
      <c r="CX398" s="432">
        <v>0</v>
      </c>
      <c r="CY398" s="432">
        <v>0</v>
      </c>
      <c r="CZ398" s="432">
        <v>0</v>
      </c>
      <c r="DA398" s="432">
        <v>0</v>
      </c>
      <c r="DB398" s="432">
        <v>0</v>
      </c>
      <c r="DC398" s="432">
        <v>0</v>
      </c>
      <c r="DD398" s="432">
        <v>0</v>
      </c>
      <c r="DE398" s="432">
        <v>0</v>
      </c>
      <c r="DF398" s="432">
        <v>0</v>
      </c>
      <c r="DG398" s="432">
        <v>0</v>
      </c>
      <c r="DH398" s="433">
        <f t="shared" si="192"/>
        <v>0</v>
      </c>
    </row>
    <row r="399" spans="1:112" ht="12" hidden="1" customHeight="1" outlineLevel="1">
      <c r="A399" s="434"/>
      <c r="T399" s="437" t="s">
        <v>909</v>
      </c>
      <c r="X399" s="417" t="str">
        <f t="shared" si="193"/>
        <v>893 - NV</v>
      </c>
      <c r="AA399" s="260">
        <f t="shared" si="186"/>
        <v>893</v>
      </c>
      <c r="AB399" s="1" t="s">
        <v>364</v>
      </c>
      <c r="AC399" s="432">
        <v>0</v>
      </c>
      <c r="AD399" s="432">
        <v>0</v>
      </c>
      <c r="AE399" s="432">
        <v>0</v>
      </c>
      <c r="AF399" s="432">
        <v>0</v>
      </c>
      <c r="AG399" s="432">
        <v>0</v>
      </c>
      <c r="AH399" s="432">
        <v>0</v>
      </c>
      <c r="AI399" s="432">
        <v>0</v>
      </c>
      <c r="AJ399" s="432">
        <v>0</v>
      </c>
      <c r="AK399" s="432">
        <v>0</v>
      </c>
      <c r="AL399" s="432">
        <v>0</v>
      </c>
      <c r="AM399" s="432">
        <v>0</v>
      </c>
      <c r="AN399" s="432">
        <v>0</v>
      </c>
      <c r="AO399" s="432">
        <v>0</v>
      </c>
      <c r="AP399" s="433">
        <f t="shared" si="187"/>
        <v>0</v>
      </c>
      <c r="AQ399" s="432">
        <v>0</v>
      </c>
      <c r="AR399" s="432">
        <v>0</v>
      </c>
      <c r="AS399" s="432">
        <v>0</v>
      </c>
      <c r="AT399" s="432">
        <v>0</v>
      </c>
      <c r="AU399" s="432">
        <v>0</v>
      </c>
      <c r="AV399" s="432">
        <v>0</v>
      </c>
      <c r="AW399" s="432">
        <v>0</v>
      </c>
      <c r="AX399" s="432">
        <v>0</v>
      </c>
      <c r="AY399" s="432">
        <v>0</v>
      </c>
      <c r="AZ399" s="432">
        <v>0</v>
      </c>
      <c r="BA399" s="432">
        <v>0</v>
      </c>
      <c r="BB399" s="432">
        <v>0</v>
      </c>
      <c r="BC399" s="432">
        <v>0</v>
      </c>
      <c r="BD399" s="433">
        <f t="shared" si="188"/>
        <v>0</v>
      </c>
      <c r="BE399" s="432">
        <v>0</v>
      </c>
      <c r="BF399" s="432">
        <v>0</v>
      </c>
      <c r="BG399" s="432">
        <v>0</v>
      </c>
      <c r="BH399" s="432">
        <v>0</v>
      </c>
      <c r="BI399" s="432">
        <v>0</v>
      </c>
      <c r="BJ399" s="432">
        <v>0</v>
      </c>
      <c r="BK399" s="432">
        <v>0</v>
      </c>
      <c r="BL399" s="432">
        <v>0</v>
      </c>
      <c r="BM399" s="432">
        <v>0</v>
      </c>
      <c r="BN399" s="432">
        <v>0</v>
      </c>
      <c r="BO399" s="432">
        <v>0</v>
      </c>
      <c r="BP399" s="432">
        <v>0</v>
      </c>
      <c r="BQ399" s="432">
        <v>0</v>
      </c>
      <c r="BR399" s="433">
        <f t="shared" si="189"/>
        <v>0</v>
      </c>
      <c r="BS399" s="432">
        <v>0</v>
      </c>
      <c r="BT399" s="432">
        <v>0</v>
      </c>
      <c r="BU399" s="432">
        <v>0</v>
      </c>
      <c r="BV399" s="432">
        <v>0</v>
      </c>
      <c r="BW399" s="432">
        <v>0</v>
      </c>
      <c r="BX399" s="432">
        <v>0</v>
      </c>
      <c r="BY399" s="432">
        <v>0</v>
      </c>
      <c r="BZ399" s="432">
        <v>0</v>
      </c>
      <c r="CA399" s="432">
        <v>0</v>
      </c>
      <c r="CB399" s="432">
        <v>0</v>
      </c>
      <c r="CC399" s="432">
        <v>0</v>
      </c>
      <c r="CD399" s="432">
        <v>0</v>
      </c>
      <c r="CE399" s="432">
        <v>0</v>
      </c>
      <c r="CF399" s="433">
        <f t="shared" si="190"/>
        <v>0</v>
      </c>
      <c r="CG399" s="432">
        <v>0</v>
      </c>
      <c r="CH399" s="432">
        <v>0</v>
      </c>
      <c r="CI399" s="432">
        <v>0</v>
      </c>
      <c r="CJ399" s="432">
        <v>0</v>
      </c>
      <c r="CK399" s="432">
        <v>0</v>
      </c>
      <c r="CL399" s="432">
        <v>0</v>
      </c>
      <c r="CM399" s="432">
        <v>0</v>
      </c>
      <c r="CN399" s="432">
        <v>0</v>
      </c>
      <c r="CO399" s="432">
        <v>0</v>
      </c>
      <c r="CP399" s="432">
        <v>0</v>
      </c>
      <c r="CQ399" s="432">
        <v>0</v>
      </c>
      <c r="CR399" s="432">
        <v>0</v>
      </c>
      <c r="CS399" s="432">
        <v>0</v>
      </c>
      <c r="CT399" s="433">
        <f t="shared" si="191"/>
        <v>0</v>
      </c>
      <c r="CU399" s="432">
        <v>0</v>
      </c>
      <c r="CV399" s="432">
        <v>0</v>
      </c>
      <c r="CW399" s="432">
        <v>0</v>
      </c>
      <c r="CX399" s="432">
        <v>0</v>
      </c>
      <c r="CY399" s="432">
        <v>0</v>
      </c>
      <c r="CZ399" s="432">
        <v>0</v>
      </c>
      <c r="DA399" s="432">
        <v>0</v>
      </c>
      <c r="DB399" s="432">
        <v>0</v>
      </c>
      <c r="DC399" s="432">
        <v>0</v>
      </c>
      <c r="DD399" s="432">
        <v>0</v>
      </c>
      <c r="DE399" s="432">
        <v>0</v>
      </c>
      <c r="DF399" s="432">
        <v>0</v>
      </c>
      <c r="DG399" s="432">
        <v>0</v>
      </c>
      <c r="DH399" s="433">
        <f t="shared" si="192"/>
        <v>0</v>
      </c>
    </row>
    <row r="400" spans="1:112" ht="12" hidden="1" customHeight="1" outlineLevel="1">
      <c r="A400" s="434"/>
      <c r="T400" s="437" t="s">
        <v>910</v>
      </c>
      <c r="X400" s="417" t="str">
        <f t="shared" si="193"/>
        <v>894 - NV</v>
      </c>
      <c r="AA400" s="260">
        <f t="shared" si="186"/>
        <v>894</v>
      </c>
      <c r="AB400" s="1" t="s">
        <v>365</v>
      </c>
      <c r="AC400" s="432">
        <v>0</v>
      </c>
      <c r="AD400" s="432">
        <v>0</v>
      </c>
      <c r="AE400" s="432">
        <v>0</v>
      </c>
      <c r="AF400" s="432">
        <v>0</v>
      </c>
      <c r="AG400" s="432">
        <v>0</v>
      </c>
      <c r="AH400" s="432">
        <v>0</v>
      </c>
      <c r="AI400" s="432">
        <v>0</v>
      </c>
      <c r="AJ400" s="432">
        <v>0</v>
      </c>
      <c r="AK400" s="432">
        <v>0</v>
      </c>
      <c r="AL400" s="432">
        <v>0</v>
      </c>
      <c r="AM400" s="432">
        <v>0</v>
      </c>
      <c r="AN400" s="432">
        <v>0</v>
      </c>
      <c r="AO400" s="432">
        <v>0</v>
      </c>
      <c r="AP400" s="433">
        <f t="shared" si="187"/>
        <v>0</v>
      </c>
      <c r="AQ400" s="432">
        <v>0</v>
      </c>
      <c r="AR400" s="432">
        <v>0</v>
      </c>
      <c r="AS400" s="432">
        <v>0</v>
      </c>
      <c r="AT400" s="432">
        <v>0</v>
      </c>
      <c r="AU400" s="432">
        <v>0</v>
      </c>
      <c r="AV400" s="432">
        <v>0</v>
      </c>
      <c r="AW400" s="432">
        <v>0</v>
      </c>
      <c r="AX400" s="432">
        <v>0</v>
      </c>
      <c r="AY400" s="432">
        <v>0</v>
      </c>
      <c r="AZ400" s="432">
        <v>0</v>
      </c>
      <c r="BA400" s="432">
        <v>0</v>
      </c>
      <c r="BB400" s="432">
        <v>0</v>
      </c>
      <c r="BC400" s="432">
        <v>0</v>
      </c>
      <c r="BD400" s="433">
        <f t="shared" si="188"/>
        <v>0</v>
      </c>
      <c r="BE400" s="432">
        <v>0</v>
      </c>
      <c r="BF400" s="432">
        <v>0</v>
      </c>
      <c r="BG400" s="432">
        <v>0</v>
      </c>
      <c r="BH400" s="432">
        <v>0</v>
      </c>
      <c r="BI400" s="432">
        <v>0</v>
      </c>
      <c r="BJ400" s="432">
        <v>0</v>
      </c>
      <c r="BK400" s="432">
        <v>0</v>
      </c>
      <c r="BL400" s="432">
        <v>0</v>
      </c>
      <c r="BM400" s="432">
        <v>0</v>
      </c>
      <c r="BN400" s="432">
        <v>0</v>
      </c>
      <c r="BO400" s="432">
        <v>0</v>
      </c>
      <c r="BP400" s="432">
        <v>0</v>
      </c>
      <c r="BQ400" s="432">
        <v>0</v>
      </c>
      <c r="BR400" s="433">
        <f t="shared" si="189"/>
        <v>0</v>
      </c>
      <c r="BS400" s="432">
        <v>0</v>
      </c>
      <c r="BT400" s="432">
        <v>0</v>
      </c>
      <c r="BU400" s="432">
        <v>0</v>
      </c>
      <c r="BV400" s="432">
        <v>0</v>
      </c>
      <c r="BW400" s="432">
        <v>0</v>
      </c>
      <c r="BX400" s="432">
        <v>0</v>
      </c>
      <c r="BY400" s="432">
        <v>0</v>
      </c>
      <c r="BZ400" s="432">
        <v>0</v>
      </c>
      <c r="CA400" s="432">
        <v>0</v>
      </c>
      <c r="CB400" s="432">
        <v>0</v>
      </c>
      <c r="CC400" s="432">
        <v>0</v>
      </c>
      <c r="CD400" s="432">
        <v>0</v>
      </c>
      <c r="CE400" s="432">
        <v>0</v>
      </c>
      <c r="CF400" s="433">
        <f t="shared" si="190"/>
        <v>0</v>
      </c>
      <c r="CG400" s="432">
        <v>0</v>
      </c>
      <c r="CH400" s="432">
        <v>0</v>
      </c>
      <c r="CI400" s="432">
        <v>0</v>
      </c>
      <c r="CJ400" s="432">
        <v>0</v>
      </c>
      <c r="CK400" s="432">
        <v>0</v>
      </c>
      <c r="CL400" s="432">
        <v>0</v>
      </c>
      <c r="CM400" s="432">
        <v>0</v>
      </c>
      <c r="CN400" s="432">
        <v>0</v>
      </c>
      <c r="CO400" s="432">
        <v>0</v>
      </c>
      <c r="CP400" s="432">
        <v>0</v>
      </c>
      <c r="CQ400" s="432">
        <v>0</v>
      </c>
      <c r="CR400" s="432">
        <v>0</v>
      </c>
      <c r="CS400" s="432">
        <v>0</v>
      </c>
      <c r="CT400" s="433">
        <f t="shared" si="191"/>
        <v>0</v>
      </c>
      <c r="CU400" s="432">
        <v>0</v>
      </c>
      <c r="CV400" s="432">
        <v>0</v>
      </c>
      <c r="CW400" s="432">
        <v>0</v>
      </c>
      <c r="CX400" s="432">
        <v>0</v>
      </c>
      <c r="CY400" s="432">
        <v>0</v>
      </c>
      <c r="CZ400" s="432">
        <v>0</v>
      </c>
      <c r="DA400" s="432">
        <v>0</v>
      </c>
      <c r="DB400" s="432">
        <v>0</v>
      </c>
      <c r="DC400" s="432">
        <v>0</v>
      </c>
      <c r="DD400" s="432">
        <v>0</v>
      </c>
      <c r="DE400" s="432">
        <v>0</v>
      </c>
      <c r="DF400" s="432">
        <v>0</v>
      </c>
      <c r="DG400" s="432">
        <v>0</v>
      </c>
      <c r="DH400" s="433">
        <f t="shared" si="192"/>
        <v>0</v>
      </c>
    </row>
    <row r="401" spans="1:112" ht="12" hidden="1" customHeight="1" outlineLevel="1">
      <c r="A401" s="434"/>
      <c r="T401" s="437" t="s">
        <v>911</v>
      </c>
      <c r="X401" s="417" t="str">
        <f>T401</f>
        <v>898 - NV</v>
      </c>
      <c r="AA401" s="260">
        <f t="shared" si="186"/>
        <v>898</v>
      </c>
      <c r="AB401" s="1" t="s">
        <v>366</v>
      </c>
      <c r="AC401" s="432"/>
      <c r="AD401" s="432"/>
      <c r="AE401" s="432"/>
      <c r="AF401" s="432"/>
      <c r="AG401" s="432"/>
      <c r="AH401" s="432"/>
      <c r="AI401" s="432"/>
      <c r="AJ401" s="432"/>
      <c r="AK401" s="432"/>
      <c r="AL401" s="432"/>
      <c r="AM401" s="432"/>
      <c r="AN401" s="432"/>
      <c r="AO401" s="432"/>
      <c r="AP401" s="433">
        <f t="shared" si="187"/>
        <v>0</v>
      </c>
      <c r="AQ401" s="432"/>
      <c r="AR401" s="432"/>
      <c r="AS401" s="432"/>
      <c r="AT401" s="432"/>
      <c r="AU401" s="432"/>
      <c r="AV401" s="432"/>
      <c r="AW401" s="432"/>
      <c r="AX401" s="432"/>
      <c r="AY401" s="432"/>
      <c r="AZ401" s="432"/>
      <c r="BA401" s="432"/>
      <c r="BB401" s="432"/>
      <c r="BC401" s="432"/>
      <c r="BD401" s="433">
        <f t="shared" si="188"/>
        <v>0</v>
      </c>
      <c r="BE401" s="432"/>
      <c r="BF401" s="432"/>
      <c r="BG401" s="432"/>
      <c r="BH401" s="432"/>
      <c r="BI401" s="432"/>
      <c r="BJ401" s="432"/>
      <c r="BK401" s="432"/>
      <c r="BL401" s="432"/>
      <c r="BM401" s="432"/>
      <c r="BN401" s="432"/>
      <c r="BO401" s="432"/>
      <c r="BP401" s="432"/>
      <c r="BQ401" s="432"/>
      <c r="BR401" s="433">
        <f t="shared" si="189"/>
        <v>0</v>
      </c>
      <c r="BS401" s="432"/>
      <c r="BT401" s="432"/>
      <c r="BU401" s="432"/>
      <c r="BV401" s="432"/>
      <c r="BW401" s="432"/>
      <c r="BX401" s="432"/>
      <c r="BY401" s="432"/>
      <c r="BZ401" s="432"/>
      <c r="CA401" s="432"/>
      <c r="CB401" s="432"/>
      <c r="CC401" s="432"/>
      <c r="CD401" s="432"/>
      <c r="CE401" s="432"/>
      <c r="CF401" s="433">
        <f t="shared" si="190"/>
        <v>0</v>
      </c>
      <c r="CG401" s="432"/>
      <c r="CH401" s="432"/>
      <c r="CI401" s="432"/>
      <c r="CJ401" s="432"/>
      <c r="CK401" s="432"/>
      <c r="CL401" s="432"/>
      <c r="CM401" s="432"/>
      <c r="CN401" s="432"/>
      <c r="CO401" s="432"/>
      <c r="CP401" s="432"/>
      <c r="CQ401" s="432"/>
      <c r="CR401" s="432"/>
      <c r="CS401" s="432"/>
      <c r="CT401" s="433">
        <f t="shared" si="191"/>
        <v>0</v>
      </c>
      <c r="CU401" s="432"/>
      <c r="CV401" s="432"/>
      <c r="CW401" s="432"/>
      <c r="CX401" s="432"/>
      <c r="CY401" s="432"/>
      <c r="CZ401" s="432"/>
      <c r="DA401" s="432"/>
      <c r="DB401" s="432"/>
      <c r="DC401" s="432"/>
      <c r="DD401" s="432"/>
      <c r="DE401" s="432"/>
      <c r="DF401" s="432"/>
      <c r="DG401" s="432"/>
      <c r="DH401" s="433">
        <f t="shared" si="192"/>
        <v>0</v>
      </c>
    </row>
    <row r="402" spans="1:112" ht="12" hidden="1" customHeight="1" outlineLevel="1">
      <c r="A402" s="434"/>
      <c r="T402" s="437" t="s">
        <v>912</v>
      </c>
      <c r="X402" s="417" t="str">
        <f t="shared" si="193"/>
        <v>899 - NV</v>
      </c>
      <c r="AA402" s="260">
        <f t="shared" si="186"/>
        <v>899</v>
      </c>
      <c r="AB402" s="1" t="s">
        <v>367</v>
      </c>
      <c r="AC402" s="432">
        <v>0</v>
      </c>
      <c r="AD402" s="432">
        <v>0</v>
      </c>
      <c r="AE402" s="432">
        <v>0</v>
      </c>
      <c r="AF402" s="432">
        <v>0</v>
      </c>
      <c r="AG402" s="432">
        <v>0</v>
      </c>
      <c r="AH402" s="432">
        <v>0</v>
      </c>
      <c r="AI402" s="432">
        <v>0</v>
      </c>
      <c r="AJ402" s="432">
        <v>0</v>
      </c>
      <c r="AK402" s="432">
        <v>0</v>
      </c>
      <c r="AL402" s="432">
        <v>0</v>
      </c>
      <c r="AM402" s="432">
        <v>0</v>
      </c>
      <c r="AN402" s="432">
        <v>0</v>
      </c>
      <c r="AO402" s="432">
        <v>0</v>
      </c>
      <c r="AP402" s="433">
        <f t="shared" si="187"/>
        <v>0</v>
      </c>
      <c r="AQ402" s="432">
        <v>0</v>
      </c>
      <c r="AR402" s="432">
        <v>0</v>
      </c>
      <c r="AS402" s="432">
        <v>0</v>
      </c>
      <c r="AT402" s="432">
        <v>0</v>
      </c>
      <c r="AU402" s="432">
        <v>0</v>
      </c>
      <c r="AV402" s="432">
        <v>0</v>
      </c>
      <c r="AW402" s="432">
        <v>0</v>
      </c>
      <c r="AX402" s="432">
        <v>0</v>
      </c>
      <c r="AY402" s="432">
        <v>0</v>
      </c>
      <c r="AZ402" s="432">
        <v>0</v>
      </c>
      <c r="BA402" s="432">
        <v>0</v>
      </c>
      <c r="BB402" s="432">
        <v>0</v>
      </c>
      <c r="BC402" s="432">
        <v>0</v>
      </c>
      <c r="BD402" s="433">
        <f t="shared" si="188"/>
        <v>0</v>
      </c>
      <c r="BE402" s="432">
        <v>0</v>
      </c>
      <c r="BF402" s="432">
        <v>0</v>
      </c>
      <c r="BG402" s="432">
        <v>0</v>
      </c>
      <c r="BH402" s="432">
        <v>0</v>
      </c>
      <c r="BI402" s="432">
        <v>0</v>
      </c>
      <c r="BJ402" s="432">
        <v>0</v>
      </c>
      <c r="BK402" s="432">
        <v>0</v>
      </c>
      <c r="BL402" s="432">
        <v>0</v>
      </c>
      <c r="BM402" s="432">
        <v>0</v>
      </c>
      <c r="BN402" s="432">
        <v>0</v>
      </c>
      <c r="BO402" s="432">
        <v>0</v>
      </c>
      <c r="BP402" s="432">
        <v>0</v>
      </c>
      <c r="BQ402" s="432">
        <v>0</v>
      </c>
      <c r="BR402" s="433">
        <f t="shared" si="189"/>
        <v>0</v>
      </c>
      <c r="BS402" s="432">
        <v>0</v>
      </c>
      <c r="BT402" s="432">
        <v>0</v>
      </c>
      <c r="BU402" s="432">
        <v>0</v>
      </c>
      <c r="BV402" s="432">
        <v>0</v>
      </c>
      <c r="BW402" s="432">
        <v>0</v>
      </c>
      <c r="BX402" s="432">
        <v>0</v>
      </c>
      <c r="BY402" s="432">
        <v>0</v>
      </c>
      <c r="BZ402" s="432">
        <v>0</v>
      </c>
      <c r="CA402" s="432">
        <v>0</v>
      </c>
      <c r="CB402" s="432">
        <v>0</v>
      </c>
      <c r="CC402" s="432">
        <v>0</v>
      </c>
      <c r="CD402" s="432">
        <v>0</v>
      </c>
      <c r="CE402" s="432">
        <v>0</v>
      </c>
      <c r="CF402" s="433">
        <f t="shared" si="190"/>
        <v>0</v>
      </c>
      <c r="CG402" s="432">
        <v>0</v>
      </c>
      <c r="CH402" s="432">
        <v>0</v>
      </c>
      <c r="CI402" s="432">
        <v>0</v>
      </c>
      <c r="CJ402" s="432">
        <v>0</v>
      </c>
      <c r="CK402" s="432">
        <v>0</v>
      </c>
      <c r="CL402" s="432">
        <v>0</v>
      </c>
      <c r="CM402" s="432">
        <v>0</v>
      </c>
      <c r="CN402" s="432">
        <v>0</v>
      </c>
      <c r="CO402" s="432">
        <v>0</v>
      </c>
      <c r="CP402" s="432">
        <v>0</v>
      </c>
      <c r="CQ402" s="432">
        <v>0</v>
      </c>
      <c r="CR402" s="432">
        <v>0</v>
      </c>
      <c r="CS402" s="432">
        <v>0</v>
      </c>
      <c r="CT402" s="433">
        <f t="shared" si="191"/>
        <v>0</v>
      </c>
      <c r="CU402" s="432">
        <v>0</v>
      </c>
      <c r="CV402" s="432">
        <v>0</v>
      </c>
      <c r="CW402" s="432">
        <v>0</v>
      </c>
      <c r="CX402" s="432">
        <v>0</v>
      </c>
      <c r="CY402" s="432">
        <v>0</v>
      </c>
      <c r="CZ402" s="432">
        <v>0</v>
      </c>
      <c r="DA402" s="432">
        <v>0</v>
      </c>
      <c r="DB402" s="432">
        <v>0</v>
      </c>
      <c r="DC402" s="432">
        <v>0</v>
      </c>
      <c r="DD402" s="432">
        <v>0</v>
      </c>
      <c r="DE402" s="432">
        <v>0</v>
      </c>
      <c r="DF402" s="432">
        <v>0</v>
      </c>
      <c r="DG402" s="432">
        <v>0</v>
      </c>
      <c r="DH402" s="433">
        <f t="shared" si="192"/>
        <v>0</v>
      </c>
    </row>
    <row r="403" spans="1:112" ht="12" hidden="1" customHeight="1" outlineLevel="1">
      <c r="A403" s="434"/>
      <c r="AA403" s="260" t="str">
        <f t="shared" si="186"/>
        <v/>
      </c>
      <c r="AC403" s="432"/>
      <c r="AD403" s="432"/>
      <c r="AE403" s="432"/>
      <c r="AF403" s="432"/>
      <c r="AG403" s="432"/>
      <c r="AH403" s="432"/>
      <c r="AI403" s="432"/>
      <c r="AJ403" s="432"/>
      <c r="AK403" s="432"/>
      <c r="AL403" s="432"/>
      <c r="AM403" s="432"/>
      <c r="AN403" s="432"/>
      <c r="AO403" s="432"/>
      <c r="AP403" s="433"/>
      <c r="AQ403" s="432"/>
      <c r="AR403" s="432"/>
      <c r="AS403" s="432"/>
      <c r="AT403" s="432"/>
      <c r="AU403" s="432"/>
      <c r="AV403" s="432"/>
      <c r="AW403" s="432"/>
      <c r="AX403" s="432"/>
      <c r="AY403" s="432"/>
      <c r="AZ403" s="432"/>
      <c r="BA403" s="432"/>
      <c r="BB403" s="432"/>
      <c r="BC403" s="432"/>
      <c r="BD403" s="433"/>
      <c r="BE403" s="432"/>
      <c r="BF403" s="432"/>
      <c r="BG403" s="432"/>
      <c r="BH403" s="432"/>
      <c r="BI403" s="432"/>
      <c r="BJ403" s="432"/>
      <c r="BK403" s="432"/>
      <c r="BL403" s="432"/>
      <c r="BM403" s="432"/>
      <c r="BN403" s="432"/>
      <c r="BO403" s="432"/>
      <c r="BP403" s="432"/>
      <c r="BQ403" s="432"/>
      <c r="BR403" s="433"/>
      <c r="BS403" s="432"/>
      <c r="BT403" s="432"/>
      <c r="BU403" s="432"/>
      <c r="BV403" s="432"/>
      <c r="BW403" s="432"/>
      <c r="BX403" s="432"/>
      <c r="BY403" s="432"/>
      <c r="BZ403" s="432"/>
      <c r="CA403" s="432"/>
      <c r="CB403" s="432"/>
      <c r="CC403" s="432"/>
      <c r="CD403" s="432"/>
      <c r="CE403" s="432"/>
      <c r="CF403" s="433"/>
      <c r="CG403" s="432"/>
      <c r="CH403" s="432"/>
      <c r="CI403" s="432"/>
      <c r="CJ403" s="432"/>
      <c r="CK403" s="432"/>
      <c r="CL403" s="432"/>
      <c r="CM403" s="432"/>
      <c r="CN403" s="432"/>
      <c r="CO403" s="432"/>
      <c r="CP403" s="432"/>
      <c r="CQ403" s="432"/>
      <c r="CR403" s="432"/>
      <c r="CS403" s="432"/>
      <c r="CT403" s="433"/>
      <c r="CU403" s="432"/>
      <c r="CV403" s="432"/>
      <c r="CW403" s="432"/>
      <c r="CX403" s="432"/>
      <c r="CY403" s="432"/>
      <c r="CZ403" s="432"/>
      <c r="DA403" s="432"/>
      <c r="DB403" s="432"/>
      <c r="DC403" s="432"/>
      <c r="DD403" s="432"/>
      <c r="DE403" s="432"/>
      <c r="DF403" s="432"/>
      <c r="DG403" s="432"/>
      <c r="DH403" s="433"/>
    </row>
    <row r="404" spans="1:112" ht="12" customHeight="1" collapsed="1">
      <c r="A404" s="434"/>
      <c r="AA404" s="425"/>
      <c r="AB404" s="1" t="str">
        <f>AA388</f>
        <v>Debt Service and Miscellaneous</v>
      </c>
      <c r="AC404" s="4">
        <f t="shared" ref="AC404:AO404" si="194">SUM(AC389:AC403)</f>
        <v>0</v>
      </c>
      <c r="AD404" s="4">
        <f t="shared" si="194"/>
        <v>0</v>
      </c>
      <c r="AE404" s="4">
        <f t="shared" si="194"/>
        <v>0</v>
      </c>
      <c r="AF404" s="4">
        <f t="shared" si="194"/>
        <v>0</v>
      </c>
      <c r="AG404" s="4">
        <f t="shared" si="194"/>
        <v>0</v>
      </c>
      <c r="AH404" s="4">
        <f t="shared" si="194"/>
        <v>0</v>
      </c>
      <c r="AI404" s="4">
        <f t="shared" si="194"/>
        <v>145.833333333333</v>
      </c>
      <c r="AJ404" s="4">
        <f t="shared" si="194"/>
        <v>20.8333333333333</v>
      </c>
      <c r="AK404" s="4">
        <f t="shared" si="194"/>
        <v>20.8333333333333</v>
      </c>
      <c r="AL404" s="4">
        <f t="shared" si="194"/>
        <v>20.8333333333333</v>
      </c>
      <c r="AM404" s="4">
        <f t="shared" si="194"/>
        <v>20.8333333333333</v>
      </c>
      <c r="AN404" s="4">
        <f t="shared" si="194"/>
        <v>20.8333333333333</v>
      </c>
      <c r="AO404" s="4">
        <f t="shared" si="194"/>
        <v>250</v>
      </c>
      <c r="AP404" s="433">
        <f t="shared" si="187"/>
        <v>4.5474735088646412E-13</v>
      </c>
      <c r="AQ404" s="4">
        <f t="shared" ref="AQ404:BC404" si="195">SUM(AQ389:AQ403)</f>
        <v>2104.1666666666633</v>
      </c>
      <c r="AR404" s="4">
        <f t="shared" si="195"/>
        <v>2104.1666666666633</v>
      </c>
      <c r="AS404" s="4">
        <f t="shared" si="195"/>
        <v>2104.1666666666633</v>
      </c>
      <c r="AT404" s="4">
        <f t="shared" si="195"/>
        <v>2104.1666666666633</v>
      </c>
      <c r="AU404" s="4">
        <f t="shared" si="195"/>
        <v>2104.1666666666633</v>
      </c>
      <c r="AV404" s="4">
        <f t="shared" si="195"/>
        <v>2104.1666666666633</v>
      </c>
      <c r="AW404" s="4">
        <f t="shared" si="195"/>
        <v>2104.1666666666633</v>
      </c>
      <c r="AX404" s="4">
        <f t="shared" si="195"/>
        <v>2104.1666666666633</v>
      </c>
      <c r="AY404" s="4">
        <f t="shared" si="195"/>
        <v>2104.1666666666633</v>
      </c>
      <c r="AZ404" s="4">
        <f t="shared" si="195"/>
        <v>2104.1666666666633</v>
      </c>
      <c r="BA404" s="4">
        <f t="shared" si="195"/>
        <v>2104.1666666666633</v>
      </c>
      <c r="BB404" s="4">
        <f t="shared" si="195"/>
        <v>2104.1666666666633</v>
      </c>
      <c r="BC404" s="4">
        <f t="shared" si="195"/>
        <v>25250</v>
      </c>
      <c r="BD404" s="433">
        <f t="shared" si="188"/>
        <v>3.2741809263825417E-11</v>
      </c>
      <c r="BE404" s="4">
        <f t="shared" ref="BE404:BQ404" si="196">SUM(BE389:BE403)</f>
        <v>1687.5000000000032</v>
      </c>
      <c r="BF404" s="4">
        <f t="shared" si="196"/>
        <v>1687.5000000000032</v>
      </c>
      <c r="BG404" s="4">
        <f t="shared" si="196"/>
        <v>1687.5000000000032</v>
      </c>
      <c r="BH404" s="4">
        <f t="shared" si="196"/>
        <v>1687.5000000000032</v>
      </c>
      <c r="BI404" s="4">
        <f t="shared" si="196"/>
        <v>1687.5000000000032</v>
      </c>
      <c r="BJ404" s="4">
        <f t="shared" si="196"/>
        <v>1687.5000000000032</v>
      </c>
      <c r="BK404" s="4">
        <f t="shared" si="196"/>
        <v>1687.5000000000032</v>
      </c>
      <c r="BL404" s="4">
        <f t="shared" si="196"/>
        <v>1687.5000000000032</v>
      </c>
      <c r="BM404" s="4">
        <f t="shared" si="196"/>
        <v>1687.5000000000032</v>
      </c>
      <c r="BN404" s="4">
        <f t="shared" si="196"/>
        <v>1687.5000000000032</v>
      </c>
      <c r="BO404" s="4">
        <f t="shared" si="196"/>
        <v>1687.5000000000032</v>
      </c>
      <c r="BP404" s="4">
        <f t="shared" si="196"/>
        <v>1687.5000000000032</v>
      </c>
      <c r="BQ404" s="4">
        <f t="shared" si="196"/>
        <v>20250</v>
      </c>
      <c r="BR404" s="433">
        <f t="shared" si="189"/>
        <v>-4.0017766878008842E-11</v>
      </c>
      <c r="BS404" s="4">
        <f t="shared" ref="BS404:CE404" si="197">SUM(BS389:BS403)</f>
        <v>1270.8333333333333</v>
      </c>
      <c r="BT404" s="4">
        <f t="shared" si="197"/>
        <v>1270.8333333333333</v>
      </c>
      <c r="BU404" s="4">
        <f t="shared" si="197"/>
        <v>1270.8333333333333</v>
      </c>
      <c r="BV404" s="4">
        <f t="shared" si="197"/>
        <v>1270.8333333333333</v>
      </c>
      <c r="BW404" s="4">
        <f t="shared" si="197"/>
        <v>1270.8333333333333</v>
      </c>
      <c r="BX404" s="4">
        <f t="shared" si="197"/>
        <v>1270.8333333333333</v>
      </c>
      <c r="BY404" s="4">
        <f t="shared" si="197"/>
        <v>1270.8333333333333</v>
      </c>
      <c r="BZ404" s="4">
        <f t="shared" si="197"/>
        <v>1270.8333333333333</v>
      </c>
      <c r="CA404" s="4">
        <f t="shared" si="197"/>
        <v>1270.8333333333333</v>
      </c>
      <c r="CB404" s="4">
        <f t="shared" si="197"/>
        <v>1270.8333333333333</v>
      </c>
      <c r="CC404" s="4">
        <f t="shared" si="197"/>
        <v>1270.8333333333333</v>
      </c>
      <c r="CD404" s="4">
        <f t="shared" si="197"/>
        <v>1270.8333333333333</v>
      </c>
      <c r="CE404" s="4">
        <f t="shared" si="197"/>
        <v>15250</v>
      </c>
      <c r="CF404" s="433">
        <f t="shared" si="190"/>
        <v>0</v>
      </c>
      <c r="CG404" s="4">
        <f t="shared" ref="CG404:CS404" si="198">SUM(CG389:CG403)</f>
        <v>1270.8333333333333</v>
      </c>
      <c r="CH404" s="4">
        <f t="shared" si="198"/>
        <v>1270.8333333333333</v>
      </c>
      <c r="CI404" s="4">
        <f t="shared" si="198"/>
        <v>1270.8333333333333</v>
      </c>
      <c r="CJ404" s="4">
        <f t="shared" si="198"/>
        <v>1270.8333333333333</v>
      </c>
      <c r="CK404" s="4">
        <f t="shared" si="198"/>
        <v>1270.8333333333333</v>
      </c>
      <c r="CL404" s="4">
        <f t="shared" si="198"/>
        <v>1270.8333333333333</v>
      </c>
      <c r="CM404" s="4">
        <f t="shared" si="198"/>
        <v>1270.8333333333333</v>
      </c>
      <c r="CN404" s="4">
        <f t="shared" si="198"/>
        <v>1270.8333333333333</v>
      </c>
      <c r="CO404" s="4">
        <f t="shared" si="198"/>
        <v>1270.8333333333333</v>
      </c>
      <c r="CP404" s="4">
        <f t="shared" si="198"/>
        <v>1270.8333333333333</v>
      </c>
      <c r="CQ404" s="4">
        <f t="shared" si="198"/>
        <v>1270.8333333333333</v>
      </c>
      <c r="CR404" s="4">
        <f t="shared" si="198"/>
        <v>1270.8333333333333</v>
      </c>
      <c r="CS404" s="4">
        <f t="shared" si="198"/>
        <v>15250</v>
      </c>
      <c r="CT404" s="433">
        <f t="shared" si="191"/>
        <v>0</v>
      </c>
      <c r="CU404" s="4">
        <f t="shared" ref="CU404:DG404" si="199">SUM(CU389:CU403)</f>
        <v>1270.8333333333333</v>
      </c>
      <c r="CV404" s="4">
        <f t="shared" si="199"/>
        <v>1270.8333333333333</v>
      </c>
      <c r="CW404" s="4">
        <f t="shared" si="199"/>
        <v>1270.8333333333333</v>
      </c>
      <c r="CX404" s="4">
        <f t="shared" si="199"/>
        <v>1270.8333333333333</v>
      </c>
      <c r="CY404" s="4">
        <f t="shared" si="199"/>
        <v>1270.8333333333333</v>
      </c>
      <c r="CZ404" s="4">
        <f t="shared" si="199"/>
        <v>1270.8333333333333</v>
      </c>
      <c r="DA404" s="4">
        <f t="shared" si="199"/>
        <v>1270.8333333333333</v>
      </c>
      <c r="DB404" s="4">
        <f t="shared" si="199"/>
        <v>1270.8333333333333</v>
      </c>
      <c r="DC404" s="4">
        <f t="shared" si="199"/>
        <v>1270.8333333333333</v>
      </c>
      <c r="DD404" s="4">
        <f t="shared" si="199"/>
        <v>1270.8333333333333</v>
      </c>
      <c r="DE404" s="4">
        <f t="shared" si="199"/>
        <v>1270.8333333333333</v>
      </c>
      <c r="DF404" s="4">
        <f t="shared" si="199"/>
        <v>1270.8333333333333</v>
      </c>
      <c r="DG404" s="4">
        <f t="shared" si="199"/>
        <v>15250</v>
      </c>
      <c r="DH404" s="433">
        <f t="shared" si="192"/>
        <v>0</v>
      </c>
    </row>
    <row r="405" spans="1:112" ht="12" hidden="1" customHeight="1" outlineLevel="1">
      <c r="AA405" s="425"/>
      <c r="AB405" s="436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33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33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33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33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33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33"/>
    </row>
    <row r="406" spans="1:112" ht="12" hidden="1" customHeight="1" outlineLevel="1">
      <c r="A406" s="434"/>
      <c r="AA406" s="431" t="str">
        <f>[1]MYP!H93</f>
        <v>Other Items - Expense</v>
      </c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33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33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33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33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33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33"/>
    </row>
    <row r="407" spans="1:112" ht="12" hidden="1" customHeight="1" outlineLevel="1">
      <c r="A407" s="434"/>
      <c r="T407" s="437" t="s">
        <v>913</v>
      </c>
      <c r="X407" s="417" t="str">
        <f>T407</f>
        <v>Expense Group 9 - (Bottom Level)</v>
      </c>
      <c r="AA407" s="260" t="str">
        <f t="shared" ref="AA407:AA412" si="200">IFERROR(_xlfn.NUMBERVALUE(LEFT(T407,FIND("-",T407)-2)),"")</f>
        <v/>
      </c>
      <c r="AC407" s="432">
        <v>0</v>
      </c>
      <c r="AD407" s="432">
        <v>0</v>
      </c>
      <c r="AE407" s="432">
        <v>0</v>
      </c>
      <c r="AF407" s="432">
        <v>0</v>
      </c>
      <c r="AG407" s="432">
        <v>0</v>
      </c>
      <c r="AH407" s="432">
        <v>0</v>
      </c>
      <c r="AI407" s="432">
        <v>0</v>
      </c>
      <c r="AJ407" s="432">
        <v>0</v>
      </c>
      <c r="AK407" s="432">
        <v>0</v>
      </c>
      <c r="AL407" s="432">
        <v>0</v>
      </c>
      <c r="AM407" s="432">
        <v>0</v>
      </c>
      <c r="AN407" s="432">
        <v>0</v>
      </c>
      <c r="AO407" s="432">
        <v>0</v>
      </c>
      <c r="AP407" s="433">
        <f t="shared" ref="AP407:AP411" si="201">AO407-SUM(AC407:AN407)</f>
        <v>0</v>
      </c>
      <c r="AQ407" s="432">
        <v>0</v>
      </c>
      <c r="AR407" s="432">
        <v>0</v>
      </c>
      <c r="AS407" s="432">
        <v>0</v>
      </c>
      <c r="AT407" s="432">
        <v>0</v>
      </c>
      <c r="AU407" s="432">
        <v>0</v>
      </c>
      <c r="AV407" s="432">
        <v>0</v>
      </c>
      <c r="AW407" s="432">
        <v>0</v>
      </c>
      <c r="AX407" s="432">
        <v>0</v>
      </c>
      <c r="AY407" s="432">
        <v>0</v>
      </c>
      <c r="AZ407" s="432">
        <v>0</v>
      </c>
      <c r="BA407" s="432">
        <v>0</v>
      </c>
      <c r="BB407" s="432">
        <v>0</v>
      </c>
      <c r="BC407" s="432">
        <v>0</v>
      </c>
      <c r="BD407" s="433">
        <f t="shared" ref="BD407:BD411" si="202">BC407-SUM(AQ407:BB407)</f>
        <v>0</v>
      </c>
      <c r="BE407" s="432">
        <v>0</v>
      </c>
      <c r="BF407" s="432">
        <v>0</v>
      </c>
      <c r="BG407" s="432">
        <v>0</v>
      </c>
      <c r="BH407" s="432">
        <v>0</v>
      </c>
      <c r="BI407" s="432">
        <v>0</v>
      </c>
      <c r="BJ407" s="432">
        <v>0</v>
      </c>
      <c r="BK407" s="432">
        <v>0</v>
      </c>
      <c r="BL407" s="432">
        <v>0</v>
      </c>
      <c r="BM407" s="432">
        <v>0</v>
      </c>
      <c r="BN407" s="432">
        <v>0</v>
      </c>
      <c r="BO407" s="432">
        <v>0</v>
      </c>
      <c r="BP407" s="432">
        <v>0</v>
      </c>
      <c r="BQ407" s="432">
        <v>0</v>
      </c>
      <c r="BR407" s="433">
        <f t="shared" ref="BR407:BR411" si="203">BQ407-SUM(BE407:BP407)</f>
        <v>0</v>
      </c>
      <c r="BS407" s="432">
        <v>0</v>
      </c>
      <c r="BT407" s="432">
        <v>0</v>
      </c>
      <c r="BU407" s="432">
        <v>0</v>
      </c>
      <c r="BV407" s="432">
        <v>0</v>
      </c>
      <c r="BW407" s="432">
        <v>0</v>
      </c>
      <c r="BX407" s="432">
        <v>0</v>
      </c>
      <c r="BY407" s="432">
        <v>0</v>
      </c>
      <c r="BZ407" s="432">
        <v>0</v>
      </c>
      <c r="CA407" s="432">
        <v>0</v>
      </c>
      <c r="CB407" s="432">
        <v>0</v>
      </c>
      <c r="CC407" s="432">
        <v>0</v>
      </c>
      <c r="CD407" s="432">
        <v>0</v>
      </c>
      <c r="CE407" s="432">
        <v>0</v>
      </c>
      <c r="CF407" s="433">
        <f t="shared" ref="CF407:CF411" si="204">CE407-SUM(BS407:CD407)</f>
        <v>0</v>
      </c>
      <c r="CG407" s="432">
        <v>0</v>
      </c>
      <c r="CH407" s="432">
        <v>0</v>
      </c>
      <c r="CI407" s="432">
        <v>0</v>
      </c>
      <c r="CJ407" s="432">
        <v>0</v>
      </c>
      <c r="CK407" s="432">
        <v>0</v>
      </c>
      <c r="CL407" s="432">
        <v>0</v>
      </c>
      <c r="CM407" s="432">
        <v>0</v>
      </c>
      <c r="CN407" s="432">
        <v>0</v>
      </c>
      <c r="CO407" s="432">
        <v>0</v>
      </c>
      <c r="CP407" s="432">
        <v>0</v>
      </c>
      <c r="CQ407" s="432">
        <v>0</v>
      </c>
      <c r="CR407" s="432">
        <v>0</v>
      </c>
      <c r="CS407" s="432">
        <v>0</v>
      </c>
      <c r="CT407" s="433">
        <f t="shared" ref="CT407:CT411" si="205">CS407-SUM(CG407:CR407)</f>
        <v>0</v>
      </c>
      <c r="CU407" s="432">
        <v>0</v>
      </c>
      <c r="CV407" s="432">
        <v>0</v>
      </c>
      <c r="CW407" s="432">
        <v>0</v>
      </c>
      <c r="CX407" s="432">
        <v>0</v>
      </c>
      <c r="CY407" s="432">
        <v>0</v>
      </c>
      <c r="CZ407" s="432">
        <v>0</v>
      </c>
      <c r="DA407" s="432">
        <v>0</v>
      </c>
      <c r="DB407" s="432">
        <v>0</v>
      </c>
      <c r="DC407" s="432">
        <v>0</v>
      </c>
      <c r="DD407" s="432">
        <v>0</v>
      </c>
      <c r="DE407" s="432">
        <v>0</v>
      </c>
      <c r="DF407" s="432">
        <v>0</v>
      </c>
      <c r="DG407" s="432">
        <v>0</v>
      </c>
      <c r="DH407" s="433">
        <f t="shared" ref="DH407:DH411" si="206">DG407-SUM(CU407:DF407)</f>
        <v>0</v>
      </c>
    </row>
    <row r="408" spans="1:112" ht="12" hidden="1" customHeight="1" outlineLevel="1">
      <c r="A408" s="434"/>
      <c r="T408" s="437" t="s">
        <v>914</v>
      </c>
      <c r="X408" s="417" t="str">
        <f t="shared" ref="X408:X411" si="207">T408</f>
        <v>900 - NV</v>
      </c>
      <c r="AA408" s="260">
        <f t="shared" si="200"/>
        <v>900</v>
      </c>
      <c r="AB408" s="1" t="s">
        <v>151</v>
      </c>
      <c r="AC408" s="432"/>
      <c r="AD408" s="432"/>
      <c r="AE408" s="432"/>
      <c r="AF408" s="432"/>
      <c r="AG408" s="432"/>
      <c r="AH408" s="432"/>
      <c r="AI408" s="432"/>
      <c r="AJ408" s="432"/>
      <c r="AK408" s="432"/>
      <c r="AL408" s="432"/>
      <c r="AM408" s="432"/>
      <c r="AN408" s="432"/>
      <c r="AO408" s="432">
        <v>0</v>
      </c>
      <c r="AP408" s="433">
        <f t="shared" si="201"/>
        <v>0</v>
      </c>
      <c r="AQ408" s="432"/>
      <c r="AR408" s="432"/>
      <c r="AS408" s="432"/>
      <c r="AT408" s="432"/>
      <c r="AU408" s="432"/>
      <c r="AV408" s="432"/>
      <c r="AW408" s="432"/>
      <c r="AX408" s="432"/>
      <c r="AY408" s="432"/>
      <c r="AZ408" s="432"/>
      <c r="BA408" s="432"/>
      <c r="BB408" s="432"/>
      <c r="BC408" s="432">
        <v>0</v>
      </c>
      <c r="BD408" s="433">
        <f t="shared" si="202"/>
        <v>0</v>
      </c>
      <c r="BE408" s="432"/>
      <c r="BF408" s="432"/>
      <c r="BG408" s="432"/>
      <c r="BH408" s="432"/>
      <c r="BI408" s="432"/>
      <c r="BJ408" s="432"/>
      <c r="BK408" s="432"/>
      <c r="BL408" s="432"/>
      <c r="BM408" s="432"/>
      <c r="BN408" s="432"/>
      <c r="BO408" s="432"/>
      <c r="BP408" s="432"/>
      <c r="BQ408" s="432">
        <v>0</v>
      </c>
      <c r="BR408" s="433">
        <f t="shared" si="203"/>
        <v>0</v>
      </c>
      <c r="BS408" s="432"/>
      <c r="BT408" s="432"/>
      <c r="BU408" s="432"/>
      <c r="BV408" s="432"/>
      <c r="BW408" s="432"/>
      <c r="BX408" s="432"/>
      <c r="BY408" s="432"/>
      <c r="BZ408" s="432"/>
      <c r="CA408" s="432"/>
      <c r="CB408" s="432"/>
      <c r="CC408" s="432"/>
      <c r="CD408" s="432"/>
      <c r="CE408" s="432">
        <v>0</v>
      </c>
      <c r="CF408" s="433">
        <f t="shared" si="204"/>
        <v>0</v>
      </c>
      <c r="CG408" s="432"/>
      <c r="CH408" s="432"/>
      <c r="CI408" s="432"/>
      <c r="CJ408" s="432"/>
      <c r="CK408" s="432"/>
      <c r="CL408" s="432"/>
      <c r="CM408" s="432"/>
      <c r="CN408" s="432"/>
      <c r="CO408" s="432"/>
      <c r="CP408" s="432"/>
      <c r="CQ408" s="432"/>
      <c r="CR408" s="432"/>
      <c r="CS408" s="432">
        <v>0</v>
      </c>
      <c r="CT408" s="433">
        <f t="shared" si="205"/>
        <v>0</v>
      </c>
      <c r="CU408" s="432"/>
      <c r="CV408" s="432"/>
      <c r="CW408" s="432"/>
      <c r="CX408" s="432"/>
      <c r="CY408" s="432"/>
      <c r="CZ408" s="432"/>
      <c r="DA408" s="432"/>
      <c r="DB408" s="432"/>
      <c r="DC408" s="432"/>
      <c r="DD408" s="432"/>
      <c r="DE408" s="432"/>
      <c r="DF408" s="432"/>
      <c r="DG408" s="432">
        <v>0</v>
      </c>
      <c r="DH408" s="433">
        <f t="shared" si="206"/>
        <v>0</v>
      </c>
    </row>
    <row r="409" spans="1:112" ht="12" hidden="1" customHeight="1" outlineLevel="1">
      <c r="A409" s="434"/>
      <c r="T409" s="437" t="s">
        <v>915</v>
      </c>
      <c r="X409" s="417" t="str">
        <f t="shared" si="207"/>
        <v>910 - NV</v>
      </c>
      <c r="AA409" s="260">
        <f t="shared" si="200"/>
        <v>910</v>
      </c>
      <c r="AB409" s="1" t="s">
        <v>368</v>
      </c>
      <c r="AC409" s="432"/>
      <c r="AD409" s="432"/>
      <c r="AE409" s="432"/>
      <c r="AF409" s="432"/>
      <c r="AG409" s="432"/>
      <c r="AH409" s="432"/>
      <c r="AI409" s="432"/>
      <c r="AJ409" s="432"/>
      <c r="AK409" s="432"/>
      <c r="AL409" s="432"/>
      <c r="AM409" s="432"/>
      <c r="AN409" s="432"/>
      <c r="AO409" s="432">
        <v>0</v>
      </c>
      <c r="AP409" s="433">
        <f t="shared" si="201"/>
        <v>0</v>
      </c>
      <c r="AQ409" s="432"/>
      <c r="AR409" s="432"/>
      <c r="AS409" s="432"/>
      <c r="AT409" s="432"/>
      <c r="AU409" s="432"/>
      <c r="AV409" s="432"/>
      <c r="AW409" s="432"/>
      <c r="AX409" s="432"/>
      <c r="AY409" s="432"/>
      <c r="AZ409" s="432"/>
      <c r="BA409" s="432"/>
      <c r="BB409" s="432"/>
      <c r="BC409" s="432">
        <v>0</v>
      </c>
      <c r="BD409" s="433">
        <f t="shared" si="202"/>
        <v>0</v>
      </c>
      <c r="BE409" s="432"/>
      <c r="BF409" s="432"/>
      <c r="BG409" s="432"/>
      <c r="BH409" s="432"/>
      <c r="BI409" s="432"/>
      <c r="BJ409" s="432"/>
      <c r="BK409" s="432"/>
      <c r="BL409" s="432"/>
      <c r="BM409" s="432"/>
      <c r="BN409" s="432"/>
      <c r="BO409" s="432"/>
      <c r="BP409" s="432"/>
      <c r="BQ409" s="432">
        <v>0</v>
      </c>
      <c r="BR409" s="433">
        <f t="shared" si="203"/>
        <v>0</v>
      </c>
      <c r="BS409" s="432"/>
      <c r="BT409" s="432"/>
      <c r="BU409" s="432"/>
      <c r="BV409" s="432"/>
      <c r="BW409" s="432"/>
      <c r="BX409" s="432"/>
      <c r="BY409" s="432"/>
      <c r="BZ409" s="432"/>
      <c r="CA409" s="432"/>
      <c r="CB409" s="432"/>
      <c r="CC409" s="432"/>
      <c r="CD409" s="432"/>
      <c r="CE409" s="432">
        <v>0</v>
      </c>
      <c r="CF409" s="433">
        <f t="shared" si="204"/>
        <v>0</v>
      </c>
      <c r="CG409" s="432"/>
      <c r="CH409" s="432"/>
      <c r="CI409" s="432"/>
      <c r="CJ409" s="432"/>
      <c r="CK409" s="432"/>
      <c r="CL409" s="432"/>
      <c r="CM409" s="432"/>
      <c r="CN409" s="432"/>
      <c r="CO409" s="432"/>
      <c r="CP409" s="432"/>
      <c r="CQ409" s="432"/>
      <c r="CR409" s="432"/>
      <c r="CS409" s="432">
        <v>0</v>
      </c>
      <c r="CT409" s="433">
        <f t="shared" si="205"/>
        <v>0</v>
      </c>
      <c r="CU409" s="432"/>
      <c r="CV409" s="432"/>
      <c r="CW409" s="432"/>
      <c r="CX409" s="432"/>
      <c r="CY409" s="432"/>
      <c r="CZ409" s="432"/>
      <c r="DA409" s="432"/>
      <c r="DB409" s="432"/>
      <c r="DC409" s="432"/>
      <c r="DD409" s="432"/>
      <c r="DE409" s="432"/>
      <c r="DF409" s="432"/>
      <c r="DG409" s="432">
        <v>0</v>
      </c>
      <c r="DH409" s="433">
        <f t="shared" si="206"/>
        <v>0</v>
      </c>
    </row>
    <row r="410" spans="1:112" ht="12" hidden="1" customHeight="1" outlineLevel="1">
      <c r="A410" s="434"/>
      <c r="T410" s="437" t="s">
        <v>916</v>
      </c>
      <c r="X410" s="417" t="str">
        <f t="shared" si="207"/>
        <v>940 - NV</v>
      </c>
      <c r="AA410" s="260">
        <f t="shared" si="200"/>
        <v>940</v>
      </c>
      <c r="AB410" s="1" t="s">
        <v>369</v>
      </c>
      <c r="AC410" s="432"/>
      <c r="AD410" s="432"/>
      <c r="AE410" s="432"/>
      <c r="AF410" s="432"/>
      <c r="AG410" s="432"/>
      <c r="AH410" s="432"/>
      <c r="AI410" s="432"/>
      <c r="AJ410" s="432"/>
      <c r="AK410" s="432"/>
      <c r="AL410" s="432"/>
      <c r="AM410" s="432"/>
      <c r="AN410" s="432"/>
      <c r="AO410" s="432">
        <v>0</v>
      </c>
      <c r="AP410" s="433">
        <f t="shared" si="201"/>
        <v>0</v>
      </c>
      <c r="AQ410" s="432"/>
      <c r="AR410" s="432"/>
      <c r="AS410" s="432"/>
      <c r="AT410" s="432"/>
      <c r="AU410" s="432"/>
      <c r="AV410" s="432"/>
      <c r="AW410" s="432"/>
      <c r="AX410" s="432"/>
      <c r="AY410" s="432"/>
      <c r="AZ410" s="432"/>
      <c r="BA410" s="432"/>
      <c r="BB410" s="432"/>
      <c r="BC410" s="432">
        <v>0</v>
      </c>
      <c r="BD410" s="433">
        <f t="shared" si="202"/>
        <v>0</v>
      </c>
      <c r="BE410" s="432"/>
      <c r="BF410" s="432"/>
      <c r="BG410" s="432"/>
      <c r="BH410" s="432"/>
      <c r="BI410" s="432"/>
      <c r="BJ410" s="432"/>
      <c r="BK410" s="432"/>
      <c r="BL410" s="432"/>
      <c r="BM410" s="432"/>
      <c r="BN410" s="432"/>
      <c r="BO410" s="432"/>
      <c r="BP410" s="432"/>
      <c r="BQ410" s="432">
        <v>0</v>
      </c>
      <c r="BR410" s="433">
        <f t="shared" si="203"/>
        <v>0</v>
      </c>
      <c r="BS410" s="432"/>
      <c r="BT410" s="432"/>
      <c r="BU410" s="432"/>
      <c r="BV410" s="432"/>
      <c r="BW410" s="432"/>
      <c r="BX410" s="432"/>
      <c r="BY410" s="432"/>
      <c r="BZ410" s="432"/>
      <c r="CA410" s="432"/>
      <c r="CB410" s="432"/>
      <c r="CC410" s="432"/>
      <c r="CD410" s="432"/>
      <c r="CE410" s="432">
        <v>0</v>
      </c>
      <c r="CF410" s="433">
        <f t="shared" si="204"/>
        <v>0</v>
      </c>
      <c r="CG410" s="432"/>
      <c r="CH410" s="432"/>
      <c r="CI410" s="432"/>
      <c r="CJ410" s="432"/>
      <c r="CK410" s="432"/>
      <c r="CL410" s="432"/>
      <c r="CM410" s="432"/>
      <c r="CN410" s="432"/>
      <c r="CO410" s="432"/>
      <c r="CP410" s="432"/>
      <c r="CQ410" s="432"/>
      <c r="CR410" s="432"/>
      <c r="CS410" s="432">
        <v>0</v>
      </c>
      <c r="CT410" s="433">
        <f t="shared" si="205"/>
        <v>0</v>
      </c>
      <c r="CU410" s="432"/>
      <c r="CV410" s="432"/>
      <c r="CW410" s="432"/>
      <c r="CX410" s="432"/>
      <c r="CY410" s="432"/>
      <c r="CZ410" s="432"/>
      <c r="DA410" s="432"/>
      <c r="DB410" s="432"/>
      <c r="DC410" s="432"/>
      <c r="DD410" s="432"/>
      <c r="DE410" s="432"/>
      <c r="DF410" s="432"/>
      <c r="DG410" s="432">
        <v>0</v>
      </c>
      <c r="DH410" s="433">
        <f t="shared" si="206"/>
        <v>0</v>
      </c>
    </row>
    <row r="411" spans="1:112" ht="12" hidden="1" customHeight="1" outlineLevel="1">
      <c r="A411" s="434"/>
      <c r="T411" s="437" t="s">
        <v>917</v>
      </c>
      <c r="X411" s="417" t="str">
        <f t="shared" si="207"/>
        <v>999.1 - NV</v>
      </c>
      <c r="AA411" s="260">
        <f t="shared" si="200"/>
        <v>999.1</v>
      </c>
      <c r="AB411" s="1" t="s">
        <v>370</v>
      </c>
      <c r="AC411" s="432"/>
      <c r="AD411" s="432"/>
      <c r="AE411" s="432"/>
      <c r="AF411" s="432"/>
      <c r="AG411" s="432"/>
      <c r="AH411" s="432"/>
      <c r="AI411" s="432"/>
      <c r="AJ411" s="432"/>
      <c r="AK411" s="432"/>
      <c r="AL411" s="432"/>
      <c r="AM411" s="432"/>
      <c r="AN411" s="432"/>
      <c r="AO411" s="432">
        <v>0</v>
      </c>
      <c r="AP411" s="433">
        <f t="shared" si="201"/>
        <v>0</v>
      </c>
      <c r="AQ411" s="432"/>
      <c r="AR411" s="432"/>
      <c r="AS411" s="432"/>
      <c r="AT411" s="432"/>
      <c r="AU411" s="432"/>
      <c r="AV411" s="432"/>
      <c r="AW411" s="432"/>
      <c r="AX411" s="432"/>
      <c r="AY411" s="432"/>
      <c r="AZ411" s="432"/>
      <c r="BA411" s="432"/>
      <c r="BB411" s="432"/>
      <c r="BC411" s="432">
        <v>0</v>
      </c>
      <c r="BD411" s="433">
        <f t="shared" si="202"/>
        <v>0</v>
      </c>
      <c r="BE411" s="432"/>
      <c r="BF411" s="432"/>
      <c r="BG411" s="432"/>
      <c r="BH411" s="432"/>
      <c r="BI411" s="432"/>
      <c r="BJ411" s="432"/>
      <c r="BK411" s="432"/>
      <c r="BL411" s="432"/>
      <c r="BM411" s="432"/>
      <c r="BN411" s="432"/>
      <c r="BO411" s="432"/>
      <c r="BP411" s="432"/>
      <c r="BQ411" s="432">
        <v>0</v>
      </c>
      <c r="BR411" s="433">
        <f t="shared" si="203"/>
        <v>0</v>
      </c>
      <c r="BS411" s="432"/>
      <c r="BT411" s="432"/>
      <c r="BU411" s="432"/>
      <c r="BV411" s="432"/>
      <c r="BW411" s="432"/>
      <c r="BX411" s="432"/>
      <c r="BY411" s="432"/>
      <c r="BZ411" s="432"/>
      <c r="CA411" s="432"/>
      <c r="CB411" s="432"/>
      <c r="CC411" s="432"/>
      <c r="CD411" s="432"/>
      <c r="CE411" s="432">
        <v>0</v>
      </c>
      <c r="CF411" s="433">
        <f t="shared" si="204"/>
        <v>0</v>
      </c>
      <c r="CG411" s="432"/>
      <c r="CH411" s="432"/>
      <c r="CI411" s="432"/>
      <c r="CJ411" s="432"/>
      <c r="CK411" s="432"/>
      <c r="CL411" s="432"/>
      <c r="CM411" s="432"/>
      <c r="CN411" s="432"/>
      <c r="CO411" s="432"/>
      <c r="CP411" s="432"/>
      <c r="CQ411" s="432"/>
      <c r="CR411" s="432"/>
      <c r="CS411" s="432">
        <v>0</v>
      </c>
      <c r="CT411" s="433">
        <f t="shared" si="205"/>
        <v>0</v>
      </c>
      <c r="CU411" s="432"/>
      <c r="CV411" s="432"/>
      <c r="CW411" s="432"/>
      <c r="CX411" s="432"/>
      <c r="CY411" s="432"/>
      <c r="CZ411" s="432"/>
      <c r="DA411" s="432"/>
      <c r="DB411" s="432"/>
      <c r="DC411" s="432"/>
      <c r="DD411" s="432"/>
      <c r="DE411" s="432"/>
      <c r="DF411" s="432"/>
      <c r="DG411" s="432">
        <v>0</v>
      </c>
      <c r="DH411" s="433">
        <f t="shared" si="206"/>
        <v>0</v>
      </c>
    </row>
    <row r="412" spans="1:112" ht="12" hidden="1" customHeight="1" outlineLevel="1">
      <c r="A412" s="434"/>
      <c r="AA412" s="260" t="str">
        <f t="shared" si="200"/>
        <v/>
      </c>
      <c r="AC412" s="432"/>
      <c r="AD412" s="432"/>
      <c r="AE412" s="432"/>
      <c r="AF412" s="432"/>
      <c r="AG412" s="432"/>
      <c r="AH412" s="432"/>
      <c r="AI412" s="432"/>
      <c r="AJ412" s="432"/>
      <c r="AK412" s="432"/>
      <c r="AL412" s="432"/>
      <c r="AM412" s="432"/>
      <c r="AN412" s="432"/>
      <c r="AO412" s="432"/>
      <c r="AP412" s="433"/>
      <c r="AQ412" s="432"/>
      <c r="AR412" s="432"/>
      <c r="AS412" s="432"/>
      <c r="AT412" s="432"/>
      <c r="AU412" s="432"/>
      <c r="AV412" s="432"/>
      <c r="AW412" s="432"/>
      <c r="AX412" s="432"/>
      <c r="AY412" s="432"/>
      <c r="AZ412" s="432"/>
      <c r="BA412" s="432"/>
      <c r="BB412" s="432"/>
      <c r="BC412" s="432"/>
      <c r="BD412" s="433"/>
      <c r="BE412" s="432"/>
      <c r="BF412" s="432"/>
      <c r="BG412" s="432"/>
      <c r="BH412" s="432"/>
      <c r="BI412" s="432"/>
      <c r="BJ412" s="432"/>
      <c r="BK412" s="432"/>
      <c r="BL412" s="432"/>
      <c r="BM412" s="432"/>
      <c r="BN412" s="432"/>
      <c r="BO412" s="432"/>
      <c r="BP412" s="432"/>
      <c r="BQ412" s="432"/>
      <c r="BR412" s="433"/>
      <c r="BS412" s="432"/>
      <c r="BT412" s="432"/>
      <c r="BU412" s="432"/>
      <c r="BV412" s="432"/>
      <c r="BW412" s="432"/>
      <c r="BX412" s="432"/>
      <c r="BY412" s="432"/>
      <c r="BZ412" s="432"/>
      <c r="CA412" s="432"/>
      <c r="CB412" s="432"/>
      <c r="CC412" s="432"/>
      <c r="CD412" s="432"/>
      <c r="CE412" s="432"/>
      <c r="CF412" s="433"/>
      <c r="CG412" s="432"/>
      <c r="CH412" s="432"/>
      <c r="CI412" s="432"/>
      <c r="CJ412" s="432"/>
      <c r="CK412" s="432"/>
      <c r="CL412" s="432"/>
      <c r="CM412" s="432"/>
      <c r="CN412" s="432"/>
      <c r="CO412" s="432"/>
      <c r="CP412" s="432"/>
      <c r="CQ412" s="432"/>
      <c r="CR412" s="432"/>
      <c r="CS412" s="432"/>
      <c r="CT412" s="433"/>
      <c r="CU412" s="432"/>
      <c r="CV412" s="432"/>
      <c r="CW412" s="432"/>
      <c r="CX412" s="432"/>
      <c r="CY412" s="432"/>
      <c r="CZ412" s="432"/>
      <c r="DA412" s="432"/>
      <c r="DB412" s="432"/>
      <c r="DC412" s="432"/>
      <c r="DD412" s="432"/>
      <c r="DE412" s="432"/>
      <c r="DF412" s="432"/>
      <c r="DG412" s="432"/>
      <c r="DH412" s="433"/>
    </row>
    <row r="413" spans="1:112" ht="12" customHeight="1" collapsed="1">
      <c r="A413" s="434"/>
      <c r="AA413" s="425"/>
      <c r="AB413" s="1" t="str">
        <f>AA406</f>
        <v>Other Items - Expense</v>
      </c>
      <c r="AC413" s="4">
        <f t="shared" ref="AC413:AO413" si="208">SUM(AC407:AC412)</f>
        <v>0</v>
      </c>
      <c r="AD413" s="4">
        <f t="shared" si="208"/>
        <v>0</v>
      </c>
      <c r="AE413" s="4">
        <f t="shared" si="208"/>
        <v>0</v>
      </c>
      <c r="AF413" s="4">
        <f t="shared" si="208"/>
        <v>0</v>
      </c>
      <c r="AG413" s="4">
        <f t="shared" si="208"/>
        <v>0</v>
      </c>
      <c r="AH413" s="4">
        <f t="shared" si="208"/>
        <v>0</v>
      </c>
      <c r="AI413" s="4">
        <f t="shared" si="208"/>
        <v>0</v>
      </c>
      <c r="AJ413" s="4">
        <f t="shared" si="208"/>
        <v>0</v>
      </c>
      <c r="AK413" s="4">
        <f t="shared" si="208"/>
        <v>0</v>
      </c>
      <c r="AL413" s="4">
        <f t="shared" si="208"/>
        <v>0</v>
      </c>
      <c r="AM413" s="4">
        <f t="shared" si="208"/>
        <v>0</v>
      </c>
      <c r="AN413" s="4">
        <f t="shared" si="208"/>
        <v>0</v>
      </c>
      <c r="AO413" s="4">
        <f t="shared" si="208"/>
        <v>0</v>
      </c>
      <c r="AP413" s="433">
        <f t="shared" ref="AP413" si="209">AO413-SUM(AC413:AN413)</f>
        <v>0</v>
      </c>
      <c r="AQ413" s="4">
        <f t="shared" ref="AQ413:BC413" si="210">SUM(AQ407:AQ412)</f>
        <v>0</v>
      </c>
      <c r="AR413" s="4">
        <f t="shared" si="210"/>
        <v>0</v>
      </c>
      <c r="AS413" s="4">
        <f t="shared" si="210"/>
        <v>0</v>
      </c>
      <c r="AT413" s="4">
        <f t="shared" si="210"/>
        <v>0</v>
      </c>
      <c r="AU413" s="4">
        <f t="shared" si="210"/>
        <v>0</v>
      </c>
      <c r="AV413" s="4">
        <f t="shared" si="210"/>
        <v>0</v>
      </c>
      <c r="AW413" s="4">
        <f t="shared" si="210"/>
        <v>0</v>
      </c>
      <c r="AX413" s="4">
        <f t="shared" si="210"/>
        <v>0</v>
      </c>
      <c r="AY413" s="4">
        <f t="shared" si="210"/>
        <v>0</v>
      </c>
      <c r="AZ413" s="4">
        <f t="shared" si="210"/>
        <v>0</v>
      </c>
      <c r="BA413" s="4">
        <f t="shared" si="210"/>
        <v>0</v>
      </c>
      <c r="BB413" s="4">
        <f t="shared" si="210"/>
        <v>0</v>
      </c>
      <c r="BC413" s="4">
        <f t="shared" si="210"/>
        <v>0</v>
      </c>
      <c r="BD413" s="433">
        <f t="shared" ref="BD413" si="211">BC413-SUM(AQ413:BB413)</f>
        <v>0</v>
      </c>
      <c r="BE413" s="4">
        <f t="shared" ref="BE413:BQ413" si="212">SUM(BE407:BE412)</f>
        <v>0</v>
      </c>
      <c r="BF413" s="4">
        <f t="shared" si="212"/>
        <v>0</v>
      </c>
      <c r="BG413" s="4">
        <f t="shared" si="212"/>
        <v>0</v>
      </c>
      <c r="BH413" s="4">
        <f t="shared" si="212"/>
        <v>0</v>
      </c>
      <c r="BI413" s="4">
        <f t="shared" si="212"/>
        <v>0</v>
      </c>
      <c r="BJ413" s="4">
        <f t="shared" si="212"/>
        <v>0</v>
      </c>
      <c r="BK413" s="4">
        <f t="shared" si="212"/>
        <v>0</v>
      </c>
      <c r="BL413" s="4">
        <f t="shared" si="212"/>
        <v>0</v>
      </c>
      <c r="BM413" s="4">
        <f t="shared" si="212"/>
        <v>0</v>
      </c>
      <c r="BN413" s="4">
        <f t="shared" si="212"/>
        <v>0</v>
      </c>
      <c r="BO413" s="4">
        <f t="shared" si="212"/>
        <v>0</v>
      </c>
      <c r="BP413" s="4">
        <f t="shared" si="212"/>
        <v>0</v>
      </c>
      <c r="BQ413" s="4">
        <f t="shared" si="212"/>
        <v>0</v>
      </c>
      <c r="BR413" s="433">
        <f t="shared" ref="BR413" si="213">BQ413-SUM(BE413:BP413)</f>
        <v>0</v>
      </c>
      <c r="BS413" s="4">
        <f t="shared" ref="BS413:CE413" si="214">SUM(BS407:BS412)</f>
        <v>0</v>
      </c>
      <c r="BT413" s="4">
        <f t="shared" si="214"/>
        <v>0</v>
      </c>
      <c r="BU413" s="4">
        <f t="shared" si="214"/>
        <v>0</v>
      </c>
      <c r="BV413" s="4">
        <f t="shared" si="214"/>
        <v>0</v>
      </c>
      <c r="BW413" s="4">
        <f t="shared" si="214"/>
        <v>0</v>
      </c>
      <c r="BX413" s="4">
        <f t="shared" si="214"/>
        <v>0</v>
      </c>
      <c r="BY413" s="4">
        <f t="shared" si="214"/>
        <v>0</v>
      </c>
      <c r="BZ413" s="4">
        <f t="shared" si="214"/>
        <v>0</v>
      </c>
      <c r="CA413" s="4">
        <f t="shared" si="214"/>
        <v>0</v>
      </c>
      <c r="CB413" s="4">
        <f t="shared" si="214"/>
        <v>0</v>
      </c>
      <c r="CC413" s="4">
        <f t="shared" si="214"/>
        <v>0</v>
      </c>
      <c r="CD413" s="4">
        <f t="shared" si="214"/>
        <v>0</v>
      </c>
      <c r="CE413" s="4">
        <f t="shared" si="214"/>
        <v>0</v>
      </c>
      <c r="CF413" s="433">
        <f t="shared" ref="CF413" si="215">CE413-SUM(BS413:CD413)</f>
        <v>0</v>
      </c>
      <c r="CG413" s="4">
        <f t="shared" ref="CG413:CS413" si="216">SUM(CG407:CG412)</f>
        <v>0</v>
      </c>
      <c r="CH413" s="4">
        <f t="shared" si="216"/>
        <v>0</v>
      </c>
      <c r="CI413" s="4">
        <f t="shared" si="216"/>
        <v>0</v>
      </c>
      <c r="CJ413" s="4">
        <f t="shared" si="216"/>
        <v>0</v>
      </c>
      <c r="CK413" s="4">
        <f t="shared" si="216"/>
        <v>0</v>
      </c>
      <c r="CL413" s="4">
        <f t="shared" si="216"/>
        <v>0</v>
      </c>
      <c r="CM413" s="4">
        <f t="shared" si="216"/>
        <v>0</v>
      </c>
      <c r="CN413" s="4">
        <f t="shared" si="216"/>
        <v>0</v>
      </c>
      <c r="CO413" s="4">
        <f t="shared" si="216"/>
        <v>0</v>
      </c>
      <c r="CP413" s="4">
        <f t="shared" si="216"/>
        <v>0</v>
      </c>
      <c r="CQ413" s="4">
        <f t="shared" si="216"/>
        <v>0</v>
      </c>
      <c r="CR413" s="4">
        <f t="shared" si="216"/>
        <v>0</v>
      </c>
      <c r="CS413" s="4">
        <f t="shared" si="216"/>
        <v>0</v>
      </c>
      <c r="CT413" s="433">
        <f t="shared" ref="CT413" si="217">CS413-SUM(CG413:CR413)</f>
        <v>0</v>
      </c>
      <c r="CU413" s="4">
        <f t="shared" ref="CU413:DG413" si="218">SUM(CU407:CU412)</f>
        <v>0</v>
      </c>
      <c r="CV413" s="4">
        <f t="shared" si="218"/>
        <v>0</v>
      </c>
      <c r="CW413" s="4">
        <f t="shared" si="218"/>
        <v>0</v>
      </c>
      <c r="CX413" s="4">
        <f t="shared" si="218"/>
        <v>0</v>
      </c>
      <c r="CY413" s="4">
        <f t="shared" si="218"/>
        <v>0</v>
      </c>
      <c r="CZ413" s="4">
        <f t="shared" si="218"/>
        <v>0</v>
      </c>
      <c r="DA413" s="4">
        <f t="shared" si="218"/>
        <v>0</v>
      </c>
      <c r="DB413" s="4">
        <f t="shared" si="218"/>
        <v>0</v>
      </c>
      <c r="DC413" s="4">
        <f t="shared" si="218"/>
        <v>0</v>
      </c>
      <c r="DD413" s="4">
        <f t="shared" si="218"/>
        <v>0</v>
      </c>
      <c r="DE413" s="4">
        <f t="shared" si="218"/>
        <v>0</v>
      </c>
      <c r="DF413" s="4">
        <f t="shared" si="218"/>
        <v>0</v>
      </c>
      <c r="DG413" s="4">
        <f t="shared" si="218"/>
        <v>0</v>
      </c>
      <c r="DH413" s="433">
        <f t="shared" ref="DH413" si="219">DG413-SUM(CU413:DF413)</f>
        <v>0</v>
      </c>
    </row>
    <row r="414" spans="1:112" ht="12" customHeight="1">
      <c r="AA414" s="425"/>
      <c r="AB414" s="436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33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33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33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33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33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33"/>
    </row>
    <row r="415" spans="1:112" ht="12" customHeight="1">
      <c r="AA415" s="5" t="s">
        <v>560</v>
      </c>
      <c r="AB415" s="438" t="s">
        <v>28</v>
      </c>
      <c r="AC415" s="427">
        <f t="shared" ref="AC415:AO415" si="220">SUM(AC258,AC274,AC299,AC320,AC354,AC371,AC386,AC404,AC413)</f>
        <v>24060.120000000003</v>
      </c>
      <c r="AD415" s="427">
        <f t="shared" si="220"/>
        <v>21608.309999999998</v>
      </c>
      <c r="AE415" s="427">
        <f t="shared" si="220"/>
        <v>18714.099999999999</v>
      </c>
      <c r="AF415" s="427">
        <f t="shared" si="220"/>
        <v>17659.099999999999</v>
      </c>
      <c r="AG415" s="427">
        <f t="shared" si="220"/>
        <v>37818.85</v>
      </c>
      <c r="AH415" s="427">
        <f t="shared" si="220"/>
        <v>22973.119999999999</v>
      </c>
      <c r="AI415" s="427">
        <f t="shared" si="220"/>
        <v>45803.014999999999</v>
      </c>
      <c r="AJ415" s="427">
        <f t="shared" si="220"/>
        <v>38540.625000000007</v>
      </c>
      <c r="AK415" s="427">
        <f t="shared" si="220"/>
        <v>34245.625000000007</v>
      </c>
      <c r="AL415" s="427">
        <f t="shared" si="220"/>
        <v>99120.625</v>
      </c>
      <c r="AM415" s="427">
        <f t="shared" si="220"/>
        <v>30097.175000000003</v>
      </c>
      <c r="AN415" s="427">
        <f t="shared" si="220"/>
        <v>109147.175</v>
      </c>
      <c r="AO415" s="427">
        <f t="shared" si="220"/>
        <v>543188.53999999748</v>
      </c>
      <c r="AP415" s="439">
        <f>AO415-SUM(AC415:AN415)</f>
        <v>43400.699999997509</v>
      </c>
      <c r="AQ415" s="427">
        <f t="shared" ref="AQ415:BC415" si="221">SUM(AQ258,AQ274,AQ299,AQ320,AQ354,AQ371,AQ386,AQ404,AQ413)</f>
        <v>124764.43820741154</v>
      </c>
      <c r="AR415" s="427">
        <f t="shared" si="221"/>
        <v>115444.84240720618</v>
      </c>
      <c r="AS415" s="427">
        <f t="shared" si="221"/>
        <v>108854.66731824054</v>
      </c>
      <c r="AT415" s="427">
        <f t="shared" si="221"/>
        <v>105806.33398490721</v>
      </c>
      <c r="AU415" s="427">
        <f t="shared" si="221"/>
        <v>115667.41835990721</v>
      </c>
      <c r="AV415" s="427">
        <f t="shared" si="221"/>
        <v>112274.78398490722</v>
      </c>
      <c r="AW415" s="427">
        <f t="shared" si="221"/>
        <v>113084.78398490722</v>
      </c>
      <c r="AX415" s="427">
        <f t="shared" si="221"/>
        <v>116477.41835990721</v>
      </c>
      <c r="AY415" s="427">
        <f t="shared" si="221"/>
        <v>113084.78398490722</v>
      </c>
      <c r="AZ415" s="427">
        <f t="shared" si="221"/>
        <v>113084.78398490722</v>
      </c>
      <c r="BA415" s="427">
        <f t="shared" si="221"/>
        <v>116477.41835990721</v>
      </c>
      <c r="BB415" s="427">
        <f t="shared" si="221"/>
        <v>94307.283984907219</v>
      </c>
      <c r="BC415" s="427">
        <f t="shared" si="221"/>
        <v>1406193.5170270104</v>
      </c>
      <c r="BD415" s="439">
        <f>BC415-SUM(AQ415:BB415)</f>
        <v>56864.560104987351</v>
      </c>
      <c r="BE415" s="427">
        <f t="shared" ref="BE415:BQ415" si="222">SUM(BE258,BE274,BE299,BE320,BE354,BE371,BE386,BE404,BE413)</f>
        <v>143309.74583879689</v>
      </c>
      <c r="BF415" s="427">
        <f t="shared" si="222"/>
        <v>148781.92246195918</v>
      </c>
      <c r="BG415" s="427">
        <f t="shared" si="222"/>
        <v>140828.0262015425</v>
      </c>
      <c r="BH415" s="427">
        <f t="shared" si="222"/>
        <v>144200.7137015425</v>
      </c>
      <c r="BI415" s="427">
        <f t="shared" si="222"/>
        <v>162481.74429529248</v>
      </c>
      <c r="BJ415" s="427">
        <f t="shared" si="222"/>
        <v>157291.01370154248</v>
      </c>
      <c r="BK415" s="427">
        <f t="shared" si="222"/>
        <v>158506.01370154248</v>
      </c>
      <c r="BL415" s="427">
        <f t="shared" si="222"/>
        <v>163696.74429529248</v>
      </c>
      <c r="BM415" s="427">
        <f t="shared" si="222"/>
        <v>158506.01370154248</v>
      </c>
      <c r="BN415" s="427">
        <f t="shared" si="222"/>
        <v>158506.01370154248</v>
      </c>
      <c r="BO415" s="427">
        <f t="shared" si="222"/>
        <v>163696.74429529248</v>
      </c>
      <c r="BP415" s="427">
        <f t="shared" si="222"/>
        <v>133872.7512015425</v>
      </c>
      <c r="BQ415" s="427">
        <f t="shared" si="222"/>
        <v>1920056.2394416665</v>
      </c>
      <c r="BR415" s="439">
        <f>BQ415-SUM(BE415:BP415)</f>
        <v>86378.792344235349</v>
      </c>
      <c r="BS415" s="427">
        <f t="shared" ref="BS415:CE415" si="223">SUM(BS258,BS274,BS299,BS320,BS354,BS371,BS386,BS404,BS413)</f>
        <v>187773.40205752812</v>
      </c>
      <c r="BT415" s="427">
        <f t="shared" si="223"/>
        <v>208718.41623822696</v>
      </c>
      <c r="BU415" s="427">
        <f t="shared" si="223"/>
        <v>198259.44029739362</v>
      </c>
      <c r="BV415" s="427">
        <f t="shared" si="223"/>
        <v>199824.61321406029</v>
      </c>
      <c r="BW415" s="427">
        <f t="shared" si="223"/>
        <v>224933.53182156032</v>
      </c>
      <c r="BX415" s="427">
        <f t="shared" si="223"/>
        <v>217874.13821406031</v>
      </c>
      <c r="BY415" s="427">
        <f t="shared" si="223"/>
        <v>219494.13821406031</v>
      </c>
      <c r="BZ415" s="427">
        <f t="shared" si="223"/>
        <v>226553.53182156032</v>
      </c>
      <c r="CA415" s="427">
        <f t="shared" si="223"/>
        <v>219494.13821406031</v>
      </c>
      <c r="CB415" s="427">
        <f t="shared" si="223"/>
        <v>219494.13821406031</v>
      </c>
      <c r="CC415" s="427">
        <f t="shared" si="223"/>
        <v>226553.53182156032</v>
      </c>
      <c r="CD415" s="427">
        <f t="shared" si="223"/>
        <v>187179.07571406031</v>
      </c>
      <c r="CE415" s="427">
        <f t="shared" si="223"/>
        <v>2658035.5232726918</v>
      </c>
      <c r="CF415" s="439">
        <f>CE415-SUM(BS415:CD415)</f>
        <v>121883.42743050074</v>
      </c>
      <c r="CG415" s="427">
        <f t="shared" ref="CG415:CS415" si="224">SUM(CG258,CG274,CG299,CG320,CG354,CG371,CG386,CG404,CG413)</f>
        <v>226836.10735097376</v>
      </c>
      <c r="CH415" s="427">
        <f t="shared" si="224"/>
        <v>262573.97961292928</v>
      </c>
      <c r="CI415" s="427">
        <f t="shared" si="224"/>
        <v>249459.12876336678</v>
      </c>
      <c r="CJ415" s="427">
        <f t="shared" si="224"/>
        <v>251366.02218784596</v>
      </c>
      <c r="CK415" s="427">
        <f t="shared" si="224"/>
        <v>283375.49903740844</v>
      </c>
      <c r="CL415" s="427">
        <f t="shared" si="224"/>
        <v>274374.77218784596</v>
      </c>
      <c r="CM415" s="427">
        <f t="shared" si="224"/>
        <v>276399.77218784596</v>
      </c>
      <c r="CN415" s="427">
        <f t="shared" si="224"/>
        <v>285400.49903740844</v>
      </c>
      <c r="CO415" s="427">
        <f t="shared" si="224"/>
        <v>276399.77218784596</v>
      </c>
      <c r="CP415" s="427">
        <f t="shared" si="224"/>
        <v>276399.77218784596</v>
      </c>
      <c r="CQ415" s="427">
        <f t="shared" si="224"/>
        <v>285400.49903740844</v>
      </c>
      <c r="CR415" s="427">
        <f t="shared" si="224"/>
        <v>235871.36818784595</v>
      </c>
      <c r="CS415" s="427">
        <f t="shared" si="224"/>
        <v>3339228.0381888212</v>
      </c>
      <c r="CT415" s="439">
        <f>CS415-SUM(CG415:CR415)</f>
        <v>155370.84622225026</v>
      </c>
      <c r="CU415" s="427">
        <f t="shared" ref="CU415:DG415" si="225">SUM(CU258,CU274,CU299,CU320,CU354,CU371,CU386,CU404,CU413)</f>
        <v>264337.97637076722</v>
      </c>
      <c r="CV415" s="427">
        <f t="shared" si="225"/>
        <v>310970.11662336875</v>
      </c>
      <c r="CW415" s="427">
        <f t="shared" si="225"/>
        <v>295125.60295950429</v>
      </c>
      <c r="CX415" s="427">
        <f t="shared" si="225"/>
        <v>297390.77103828028</v>
      </c>
      <c r="CY415" s="427">
        <f t="shared" si="225"/>
        <v>337013.51070214476</v>
      </c>
      <c r="CZ415" s="427">
        <f t="shared" si="225"/>
        <v>325996.62103828025</v>
      </c>
      <c r="DA415" s="427">
        <f t="shared" si="225"/>
        <v>328426.62103828025</v>
      </c>
      <c r="DB415" s="427">
        <f t="shared" si="225"/>
        <v>339443.51070214476</v>
      </c>
      <c r="DC415" s="427">
        <f t="shared" si="225"/>
        <v>328426.62103828025</v>
      </c>
      <c r="DD415" s="427">
        <f t="shared" si="225"/>
        <v>328426.62103828025</v>
      </c>
      <c r="DE415" s="427">
        <f t="shared" si="225"/>
        <v>339443.51070214476</v>
      </c>
      <c r="DF415" s="427">
        <f t="shared" si="225"/>
        <v>279026.76730078028</v>
      </c>
      <c r="DG415" s="427">
        <f t="shared" si="225"/>
        <v>3960819.6473376015</v>
      </c>
      <c r="DH415" s="439">
        <f>DG415-SUM(CU415:DF415)</f>
        <v>186791.39678534446</v>
      </c>
    </row>
    <row r="416" spans="1:112" ht="12" customHeight="1">
      <c r="AA416" s="5" t="s">
        <v>560</v>
      </c>
      <c r="AB416" s="1" t="s">
        <v>560</v>
      </c>
      <c r="AC416" s="4" t="s">
        <v>560</v>
      </c>
      <c r="AD416" s="4" t="s">
        <v>560</v>
      </c>
      <c r="AE416" s="4" t="s">
        <v>560</v>
      </c>
      <c r="AF416" s="4" t="s">
        <v>560</v>
      </c>
      <c r="AG416" s="4" t="s">
        <v>560</v>
      </c>
      <c r="AH416" s="4" t="s">
        <v>560</v>
      </c>
      <c r="AI416" s="4" t="s">
        <v>560</v>
      </c>
      <c r="AJ416" s="4" t="s">
        <v>560</v>
      </c>
      <c r="AK416" s="4" t="s">
        <v>560</v>
      </c>
      <c r="AL416" s="4" t="s">
        <v>560</v>
      </c>
      <c r="AM416" s="4" t="s">
        <v>560</v>
      </c>
      <c r="AN416" s="4" t="s">
        <v>560</v>
      </c>
      <c r="AO416" s="4" t="s">
        <v>560</v>
      </c>
      <c r="AP416" s="12" t="s">
        <v>560</v>
      </c>
      <c r="AQ416" s="4" t="s">
        <v>560</v>
      </c>
      <c r="AR416" s="4" t="s">
        <v>560</v>
      </c>
      <c r="AS416" s="4" t="s">
        <v>560</v>
      </c>
      <c r="AT416" s="4" t="s">
        <v>560</v>
      </c>
      <c r="AU416" s="4" t="s">
        <v>560</v>
      </c>
      <c r="AV416" s="4" t="s">
        <v>560</v>
      </c>
      <c r="AW416" s="4" t="s">
        <v>560</v>
      </c>
      <c r="AX416" s="4" t="s">
        <v>560</v>
      </c>
      <c r="AY416" s="4" t="s">
        <v>560</v>
      </c>
      <c r="AZ416" s="4" t="s">
        <v>560</v>
      </c>
      <c r="BA416" s="4" t="s">
        <v>560</v>
      </c>
      <c r="BB416" s="4" t="s">
        <v>560</v>
      </c>
      <c r="BC416" s="4" t="s">
        <v>560</v>
      </c>
      <c r="BD416" s="12" t="s">
        <v>560</v>
      </c>
      <c r="BE416" s="4" t="s">
        <v>560</v>
      </c>
      <c r="BF416" s="4" t="s">
        <v>560</v>
      </c>
      <c r="BG416" s="4" t="s">
        <v>560</v>
      </c>
      <c r="BH416" s="4" t="s">
        <v>560</v>
      </c>
      <c r="BI416" s="4" t="s">
        <v>560</v>
      </c>
      <c r="BJ416" s="4" t="s">
        <v>560</v>
      </c>
      <c r="BK416" s="4" t="s">
        <v>560</v>
      </c>
      <c r="BL416" s="4" t="s">
        <v>560</v>
      </c>
      <c r="BM416" s="4" t="s">
        <v>560</v>
      </c>
      <c r="BN416" s="4" t="s">
        <v>560</v>
      </c>
      <c r="BO416" s="4" t="s">
        <v>560</v>
      </c>
      <c r="BP416" s="4" t="s">
        <v>560</v>
      </c>
      <c r="BQ416" s="4" t="s">
        <v>560</v>
      </c>
      <c r="BR416" s="12" t="s">
        <v>560</v>
      </c>
      <c r="BS416" s="4" t="s">
        <v>560</v>
      </c>
      <c r="BT416" s="4" t="s">
        <v>560</v>
      </c>
      <c r="BU416" s="4" t="s">
        <v>560</v>
      </c>
      <c r="BV416" s="4" t="s">
        <v>560</v>
      </c>
      <c r="BW416" s="4" t="s">
        <v>560</v>
      </c>
      <c r="BX416" s="4" t="s">
        <v>560</v>
      </c>
      <c r="BY416" s="4" t="s">
        <v>560</v>
      </c>
      <c r="BZ416" s="4" t="s">
        <v>560</v>
      </c>
      <c r="CA416" s="4" t="s">
        <v>560</v>
      </c>
      <c r="CB416" s="4" t="s">
        <v>560</v>
      </c>
      <c r="CC416" s="4" t="s">
        <v>560</v>
      </c>
      <c r="CD416" s="4" t="s">
        <v>560</v>
      </c>
      <c r="CE416" s="4" t="s">
        <v>560</v>
      </c>
      <c r="CF416" s="12" t="s">
        <v>560</v>
      </c>
      <c r="CG416" s="4" t="s">
        <v>560</v>
      </c>
      <c r="CH416" s="4" t="s">
        <v>560</v>
      </c>
      <c r="CI416" s="4" t="s">
        <v>560</v>
      </c>
      <c r="CJ416" s="4" t="s">
        <v>560</v>
      </c>
      <c r="CK416" s="4" t="s">
        <v>560</v>
      </c>
      <c r="CL416" s="4" t="s">
        <v>560</v>
      </c>
      <c r="CM416" s="4" t="s">
        <v>560</v>
      </c>
      <c r="CN416" s="4" t="s">
        <v>560</v>
      </c>
      <c r="CO416" s="4" t="s">
        <v>560</v>
      </c>
      <c r="CP416" s="4" t="s">
        <v>560</v>
      </c>
      <c r="CQ416" s="4" t="s">
        <v>560</v>
      </c>
      <c r="CR416" s="4" t="s">
        <v>560</v>
      </c>
      <c r="CS416" s="4" t="s">
        <v>560</v>
      </c>
      <c r="CT416" s="12" t="s">
        <v>560</v>
      </c>
      <c r="CU416" s="4" t="s">
        <v>560</v>
      </c>
      <c r="CV416" s="4" t="s">
        <v>560</v>
      </c>
      <c r="CW416" s="4" t="s">
        <v>560</v>
      </c>
      <c r="CX416" s="4" t="s">
        <v>560</v>
      </c>
      <c r="CY416" s="4" t="s">
        <v>560</v>
      </c>
      <c r="CZ416" s="4" t="s">
        <v>560</v>
      </c>
      <c r="DA416" s="4" t="s">
        <v>560</v>
      </c>
      <c r="DB416" s="4" t="s">
        <v>560</v>
      </c>
      <c r="DC416" s="4" t="s">
        <v>560</v>
      </c>
      <c r="DD416" s="4" t="s">
        <v>560</v>
      </c>
      <c r="DE416" s="4" t="s">
        <v>560</v>
      </c>
      <c r="DF416" s="4" t="s">
        <v>560</v>
      </c>
      <c r="DG416" s="4" t="s">
        <v>560</v>
      </c>
      <c r="DH416" s="12" t="s">
        <v>560</v>
      </c>
    </row>
    <row r="417" spans="1:112" ht="12" customHeight="1">
      <c r="AA417" s="15" t="s">
        <v>918</v>
      </c>
      <c r="AB417" s="441"/>
      <c r="AC417" s="8">
        <f t="shared" ref="AC417:AO417" si="226">AC195-AC415</f>
        <v>-52840.160000000003</v>
      </c>
      <c r="AD417" s="8">
        <f t="shared" si="226"/>
        <v>-21465.51</v>
      </c>
      <c r="AE417" s="8">
        <f t="shared" si="226"/>
        <v>15526.54</v>
      </c>
      <c r="AF417" s="8">
        <f t="shared" si="226"/>
        <v>-17563.8</v>
      </c>
      <c r="AG417" s="8">
        <f t="shared" si="226"/>
        <v>84769.489999999991</v>
      </c>
      <c r="AH417" s="8">
        <f t="shared" si="226"/>
        <v>-6878.48</v>
      </c>
      <c r="AI417" s="8">
        <f t="shared" si="226"/>
        <v>-26841.974999999999</v>
      </c>
      <c r="AJ417" s="8">
        <f t="shared" si="226"/>
        <v>-13430.625000000007</v>
      </c>
      <c r="AK417" s="8">
        <f t="shared" si="226"/>
        <v>864.37499999999272</v>
      </c>
      <c r="AL417" s="8">
        <f t="shared" si="226"/>
        <v>-22756.625</v>
      </c>
      <c r="AM417" s="8">
        <f t="shared" si="226"/>
        <v>35515.824999999997</v>
      </c>
      <c r="AN417" s="8">
        <f t="shared" si="226"/>
        <v>-13263.175000000003</v>
      </c>
      <c r="AO417" s="8">
        <f t="shared" si="226"/>
        <v>-25296.579999997455</v>
      </c>
      <c r="AP417" s="442">
        <f>AO417-SUM(AC417:AN417)</f>
        <v>13067.540000002562</v>
      </c>
      <c r="AQ417" s="8">
        <f t="shared" ref="AQ417:BC417" si="227">AQ195-AQ415</f>
        <v>-134407.43955862272</v>
      </c>
      <c r="AR417" s="8">
        <f t="shared" si="227"/>
        <v>136374.03259279381</v>
      </c>
      <c r="AS417" s="8">
        <f t="shared" si="227"/>
        <v>-97201.734581948433</v>
      </c>
      <c r="AT417" s="8">
        <f t="shared" si="227"/>
        <v>-105806.33398490721</v>
      </c>
      <c r="AU417" s="8">
        <f t="shared" si="227"/>
        <v>296671.17832889245</v>
      </c>
      <c r="AV417" s="8">
        <f t="shared" si="227"/>
        <v>-98088.559201874799</v>
      </c>
      <c r="AW417" s="8">
        <f t="shared" si="227"/>
        <v>-98146.366775569695</v>
      </c>
      <c r="AX417" s="8">
        <f t="shared" si="227"/>
        <v>169171.16475243121</v>
      </c>
      <c r="AY417" s="8">
        <f t="shared" si="227"/>
        <v>-95892.763372568807</v>
      </c>
      <c r="AZ417" s="8">
        <f t="shared" si="227"/>
        <v>-87375.165918315513</v>
      </c>
      <c r="BA417" s="8">
        <f t="shared" si="227"/>
        <v>179364.40681444737</v>
      </c>
      <c r="BB417" s="8">
        <f t="shared" si="227"/>
        <v>-56782.879606104318</v>
      </c>
      <c r="BC417" s="8">
        <f t="shared" si="227"/>
        <v>27569.012972989585</v>
      </c>
      <c r="BD417" s="442">
        <f>BC417-SUM(AQ417:BB417)</f>
        <v>19689.473484336217</v>
      </c>
      <c r="BE417" s="8">
        <f t="shared" ref="BE417:BQ417" si="228">BE195-BE415</f>
        <v>-128355.16250546357</v>
      </c>
      <c r="BF417" s="8">
        <f t="shared" si="228"/>
        <v>143011.62587137416</v>
      </c>
      <c r="BG417" s="8">
        <f t="shared" si="228"/>
        <v>-125623.44286820917</v>
      </c>
      <c r="BH417" s="8">
        <f t="shared" si="228"/>
        <v>-129246.13036820917</v>
      </c>
      <c r="BI417" s="8">
        <f t="shared" si="228"/>
        <v>419040.56903804088</v>
      </c>
      <c r="BJ417" s="8">
        <f t="shared" si="228"/>
        <v>-129196.63036820915</v>
      </c>
      <c r="BK417" s="8">
        <f t="shared" si="228"/>
        <v>-130661.63036820915</v>
      </c>
      <c r="BL417" s="8">
        <f t="shared" si="228"/>
        <v>279406.08653804084</v>
      </c>
      <c r="BM417" s="8">
        <f t="shared" si="228"/>
        <v>-130411.63036820915</v>
      </c>
      <c r="BN417" s="8">
        <f t="shared" si="228"/>
        <v>-130661.63036820915</v>
      </c>
      <c r="BO417" s="8">
        <f t="shared" si="228"/>
        <v>279406.08653804084</v>
      </c>
      <c r="BP417" s="8">
        <f t="shared" si="228"/>
        <v>-105778.36786820917</v>
      </c>
      <c r="BQ417" s="8">
        <f t="shared" si="228"/>
        <v>50330.550558333518</v>
      </c>
      <c r="BR417" s="442">
        <f>BQ417-SUM(BE417:BP417)</f>
        <v>-60599.192344235518</v>
      </c>
      <c r="BS417" s="8">
        <f t="shared" ref="BS417:CE417" si="229">BS195-BS415</f>
        <v>-167395.06872419477</v>
      </c>
      <c r="BT417" s="8">
        <f t="shared" si="229"/>
        <v>235223.53354510633</v>
      </c>
      <c r="BU417" s="8">
        <f t="shared" si="229"/>
        <v>-177631.10696406028</v>
      </c>
      <c r="BV417" s="8">
        <f t="shared" si="229"/>
        <v>-179446.27988072694</v>
      </c>
      <c r="BW417" s="8">
        <f t="shared" si="229"/>
        <v>142069.56986177302</v>
      </c>
      <c r="BX417" s="8">
        <f t="shared" si="229"/>
        <v>8191.0913192730222</v>
      </c>
      <c r="BY417" s="8">
        <f t="shared" si="229"/>
        <v>6321.0913192730222</v>
      </c>
      <c r="BZ417" s="8">
        <f t="shared" si="229"/>
        <v>-738.302288226987</v>
      </c>
      <c r="CA417" s="8">
        <f t="shared" si="229"/>
        <v>6571.0913192730222</v>
      </c>
      <c r="CB417" s="8">
        <f t="shared" si="229"/>
        <v>6321.0913192730222</v>
      </c>
      <c r="CC417" s="8">
        <f t="shared" si="229"/>
        <v>-738.302288226987</v>
      </c>
      <c r="CD417" s="8">
        <f t="shared" si="229"/>
        <v>38886.153819273022</v>
      </c>
      <c r="CE417" s="8">
        <f t="shared" si="229"/>
        <v>18374.431127308402</v>
      </c>
      <c r="CF417" s="442">
        <f>CE417-SUM(BS417:CD417)</f>
        <v>100739.86876949988</v>
      </c>
      <c r="CG417" s="8">
        <f t="shared" ref="CG417:CS417" si="230">CG195-CG415</f>
        <v>-201034.02401764042</v>
      </c>
      <c r="CH417" s="8">
        <f t="shared" si="230"/>
        <v>-44756.390155595931</v>
      </c>
      <c r="CI417" s="8">
        <f t="shared" si="230"/>
        <v>-31391.539306033432</v>
      </c>
      <c r="CJ417" s="8">
        <f t="shared" si="230"/>
        <v>-33548.432730512606</v>
      </c>
      <c r="CK417" s="8">
        <f t="shared" si="230"/>
        <v>147940.59654392488</v>
      </c>
      <c r="CL417" s="8">
        <f t="shared" si="230"/>
        <v>13179.693800487381</v>
      </c>
      <c r="CM417" s="8">
        <f t="shared" si="230"/>
        <v>10904.693800487381</v>
      </c>
      <c r="CN417" s="8">
        <f t="shared" si="230"/>
        <v>1903.9669509248924</v>
      </c>
      <c r="CO417" s="8">
        <f t="shared" si="230"/>
        <v>11154.693800487381</v>
      </c>
      <c r="CP417" s="8">
        <f t="shared" si="230"/>
        <v>10904.693800487381</v>
      </c>
      <c r="CQ417" s="8">
        <f t="shared" si="230"/>
        <v>1903.9669509248924</v>
      </c>
      <c r="CR417" s="8">
        <f t="shared" si="230"/>
        <v>51683.09780048739</v>
      </c>
      <c r="CS417" s="8">
        <f t="shared" si="230"/>
        <v>66459.553671178874</v>
      </c>
      <c r="CT417" s="442">
        <f>CS417-SUM(CG417:CR417)</f>
        <v>127614.53643274962</v>
      </c>
      <c r="CU417" s="8">
        <f t="shared" ref="CU417:DG417" si="231">CU195-CU415</f>
        <v>-232843.39303743388</v>
      </c>
      <c r="CV417" s="8">
        <f t="shared" si="231"/>
        <v>-34655.762981935404</v>
      </c>
      <c r="CW417" s="8">
        <f t="shared" si="231"/>
        <v>-18561.249318070943</v>
      </c>
      <c r="CX417" s="8">
        <f t="shared" si="231"/>
        <v>-21076.417396846926</v>
      </c>
      <c r="CY417" s="8">
        <f t="shared" si="231"/>
        <v>160936.25918576861</v>
      </c>
      <c r="CZ417" s="8">
        <f t="shared" si="231"/>
        <v>25311.28666477307</v>
      </c>
      <c r="DA417" s="8">
        <f t="shared" si="231"/>
        <v>22631.28666477307</v>
      </c>
      <c r="DB417" s="8">
        <f t="shared" si="231"/>
        <v>11614.397000908561</v>
      </c>
      <c r="DC417" s="8">
        <f t="shared" si="231"/>
        <v>22881.28666477307</v>
      </c>
      <c r="DD417" s="8">
        <f t="shared" si="231"/>
        <v>22631.28666477307</v>
      </c>
      <c r="DE417" s="8">
        <f t="shared" si="231"/>
        <v>11614.397000908561</v>
      </c>
      <c r="DF417" s="8">
        <f t="shared" si="231"/>
        <v>72281.140402273042</v>
      </c>
      <c r="DG417" s="8">
        <f t="shared" si="231"/>
        <v>201316.04509903863</v>
      </c>
      <c r="DH417" s="442">
        <f>DG417-SUM(CU417:DF417)</f>
        <v>158551.52758437471</v>
      </c>
    </row>
    <row r="418" spans="1:112" ht="12" customHeight="1">
      <c r="AA418" s="5" t="s">
        <v>560</v>
      </c>
      <c r="AB418" s="1" t="s">
        <v>560</v>
      </c>
      <c r="AC418" s="4" t="s">
        <v>560</v>
      </c>
      <c r="AD418" s="4" t="s">
        <v>560</v>
      </c>
      <c r="AE418" s="4" t="s">
        <v>560</v>
      </c>
      <c r="AF418" s="4" t="s">
        <v>560</v>
      </c>
      <c r="AG418" s="4" t="s">
        <v>560</v>
      </c>
      <c r="AH418" s="4" t="s">
        <v>560</v>
      </c>
      <c r="AI418" s="4" t="s">
        <v>560</v>
      </c>
      <c r="AJ418" s="4" t="s">
        <v>560</v>
      </c>
      <c r="AK418" s="4" t="s">
        <v>560</v>
      </c>
      <c r="AL418" s="4" t="s">
        <v>560</v>
      </c>
      <c r="AM418" s="4" t="s">
        <v>560</v>
      </c>
      <c r="AN418" s="4" t="s">
        <v>560</v>
      </c>
      <c r="AO418" s="4" t="s">
        <v>560</v>
      </c>
      <c r="AP418" s="12" t="s">
        <v>560</v>
      </c>
      <c r="AQ418" s="4" t="s">
        <v>560</v>
      </c>
      <c r="AR418" s="4" t="s">
        <v>560</v>
      </c>
      <c r="AS418" s="4" t="s">
        <v>560</v>
      </c>
      <c r="AT418" s="4" t="s">
        <v>560</v>
      </c>
      <c r="AU418" s="4" t="s">
        <v>560</v>
      </c>
      <c r="AV418" s="4" t="s">
        <v>560</v>
      </c>
      <c r="AW418" s="4" t="s">
        <v>560</v>
      </c>
      <c r="AX418" s="4" t="s">
        <v>560</v>
      </c>
      <c r="AY418" s="4" t="s">
        <v>560</v>
      </c>
      <c r="AZ418" s="4" t="s">
        <v>560</v>
      </c>
      <c r="BA418" s="4" t="s">
        <v>560</v>
      </c>
      <c r="BB418" s="4" t="s">
        <v>560</v>
      </c>
      <c r="BC418" s="4" t="s">
        <v>560</v>
      </c>
      <c r="BD418" s="12" t="s">
        <v>560</v>
      </c>
      <c r="BE418" s="4" t="s">
        <v>560</v>
      </c>
      <c r="BF418" s="4" t="s">
        <v>560</v>
      </c>
      <c r="BG418" s="4" t="s">
        <v>560</v>
      </c>
      <c r="BH418" s="4" t="s">
        <v>560</v>
      </c>
      <c r="BI418" s="4" t="s">
        <v>560</v>
      </c>
      <c r="BJ418" s="4" t="s">
        <v>560</v>
      </c>
      <c r="BK418" s="4" t="s">
        <v>560</v>
      </c>
      <c r="BL418" s="4" t="s">
        <v>560</v>
      </c>
      <c r="BM418" s="4" t="s">
        <v>560</v>
      </c>
      <c r="BN418" s="4" t="s">
        <v>560</v>
      </c>
      <c r="BO418" s="4" t="s">
        <v>560</v>
      </c>
      <c r="BP418" s="4" t="s">
        <v>560</v>
      </c>
      <c r="BQ418" s="4" t="s">
        <v>560</v>
      </c>
      <c r="BR418" s="12" t="s">
        <v>560</v>
      </c>
      <c r="BS418" s="4" t="s">
        <v>560</v>
      </c>
      <c r="BT418" s="4" t="s">
        <v>560</v>
      </c>
      <c r="BU418" s="4" t="s">
        <v>560</v>
      </c>
      <c r="BV418" s="4" t="s">
        <v>560</v>
      </c>
      <c r="BW418" s="4" t="s">
        <v>560</v>
      </c>
      <c r="BX418" s="4" t="s">
        <v>560</v>
      </c>
      <c r="BY418" s="4" t="s">
        <v>560</v>
      </c>
      <c r="BZ418" s="4" t="s">
        <v>560</v>
      </c>
      <c r="CA418" s="4" t="s">
        <v>560</v>
      </c>
      <c r="CB418" s="4" t="s">
        <v>560</v>
      </c>
      <c r="CC418" s="4" t="s">
        <v>560</v>
      </c>
      <c r="CD418" s="4" t="s">
        <v>560</v>
      </c>
      <c r="CE418" s="4" t="s">
        <v>560</v>
      </c>
      <c r="CF418" s="12" t="s">
        <v>560</v>
      </c>
      <c r="CG418" s="4" t="s">
        <v>560</v>
      </c>
      <c r="CH418" s="4" t="s">
        <v>560</v>
      </c>
      <c r="CI418" s="4" t="s">
        <v>560</v>
      </c>
      <c r="CJ418" s="4" t="s">
        <v>560</v>
      </c>
      <c r="CK418" s="4" t="s">
        <v>560</v>
      </c>
      <c r="CL418" s="4" t="s">
        <v>560</v>
      </c>
      <c r="CM418" s="4" t="s">
        <v>560</v>
      </c>
      <c r="CN418" s="4" t="s">
        <v>560</v>
      </c>
      <c r="CO418" s="4" t="s">
        <v>560</v>
      </c>
      <c r="CP418" s="4" t="s">
        <v>560</v>
      </c>
      <c r="CQ418" s="4" t="s">
        <v>560</v>
      </c>
      <c r="CR418" s="4" t="s">
        <v>560</v>
      </c>
      <c r="CS418" s="4" t="s">
        <v>560</v>
      </c>
      <c r="CT418" s="12" t="s">
        <v>560</v>
      </c>
      <c r="CU418" s="4" t="s">
        <v>560</v>
      </c>
      <c r="CV418" s="4" t="s">
        <v>560</v>
      </c>
      <c r="CW418" s="4" t="s">
        <v>560</v>
      </c>
      <c r="CX418" s="4" t="s">
        <v>560</v>
      </c>
      <c r="CY418" s="4" t="s">
        <v>560</v>
      </c>
      <c r="CZ418" s="4" t="s">
        <v>560</v>
      </c>
      <c r="DA418" s="4" t="s">
        <v>560</v>
      </c>
      <c r="DB418" s="4" t="s">
        <v>560</v>
      </c>
      <c r="DC418" s="4" t="s">
        <v>560</v>
      </c>
      <c r="DD418" s="4" t="s">
        <v>560</v>
      </c>
      <c r="DE418" s="4" t="s">
        <v>560</v>
      </c>
      <c r="DF418" s="4" t="s">
        <v>560</v>
      </c>
      <c r="DG418" s="4" t="s">
        <v>560</v>
      </c>
      <c r="DH418" s="12" t="s">
        <v>560</v>
      </c>
    </row>
    <row r="419" spans="1:112" ht="12" customHeight="1">
      <c r="A419" s="434" t="str">
        <f>IF(SUMPRODUCT(ABS(AC419:DF419))=0,"#hiderow","#showrow")</f>
        <v>#showrow</v>
      </c>
      <c r="U419" s="408" t="s">
        <v>919</v>
      </c>
      <c r="AA419" s="5" t="s">
        <v>560</v>
      </c>
      <c r="AB419" s="436" t="s">
        <v>920</v>
      </c>
      <c r="AC419" s="432">
        <v>28875.34</v>
      </c>
      <c r="AD419" s="432">
        <v>0</v>
      </c>
      <c r="AE419" s="432">
        <v>0</v>
      </c>
      <c r="AF419" s="432">
        <v>0</v>
      </c>
      <c r="AG419" s="432">
        <v>0</v>
      </c>
      <c r="AH419" s="432">
        <v>0</v>
      </c>
      <c r="AI419" s="432">
        <v>0</v>
      </c>
      <c r="AJ419" s="432">
        <v>0</v>
      </c>
      <c r="AK419" s="432">
        <v>0</v>
      </c>
      <c r="AL419" s="432">
        <v>0</v>
      </c>
      <c r="AM419" s="432">
        <v>0</v>
      </c>
      <c r="AN419" s="432">
        <v>0</v>
      </c>
      <c r="AO419" s="432"/>
      <c r="AP419" s="12"/>
      <c r="AQ419" s="432">
        <v>0</v>
      </c>
      <c r="AR419" s="432">
        <v>0</v>
      </c>
      <c r="AS419" s="432">
        <v>0</v>
      </c>
      <c r="AT419" s="432">
        <v>0</v>
      </c>
      <c r="AU419" s="432">
        <v>0</v>
      </c>
      <c r="AV419" s="432">
        <v>0</v>
      </c>
      <c r="AW419" s="432">
        <v>0</v>
      </c>
      <c r="AX419" s="432">
        <v>0</v>
      </c>
      <c r="AY419" s="432">
        <v>0</v>
      </c>
      <c r="AZ419" s="432">
        <v>0</v>
      </c>
      <c r="BA419" s="432">
        <v>0</v>
      </c>
      <c r="BB419" s="432">
        <v>0</v>
      </c>
      <c r="BC419" s="432"/>
      <c r="BD419" s="12"/>
      <c r="BE419" s="432">
        <v>0</v>
      </c>
      <c r="BF419" s="432">
        <v>0</v>
      </c>
      <c r="BG419" s="432">
        <v>0</v>
      </c>
      <c r="BH419" s="432">
        <v>0</v>
      </c>
      <c r="BI419" s="432">
        <v>0</v>
      </c>
      <c r="BJ419" s="432">
        <v>0</v>
      </c>
      <c r="BK419" s="432">
        <v>0</v>
      </c>
      <c r="BL419" s="432">
        <v>0</v>
      </c>
      <c r="BM419" s="432">
        <v>0</v>
      </c>
      <c r="BN419" s="432">
        <v>0</v>
      </c>
      <c r="BO419" s="432">
        <v>0</v>
      </c>
      <c r="BP419" s="432">
        <v>0</v>
      </c>
      <c r="BQ419" s="432"/>
      <c r="BR419" s="12"/>
      <c r="BS419" s="432">
        <v>0</v>
      </c>
      <c r="BT419" s="432">
        <v>0</v>
      </c>
      <c r="BU419" s="432">
        <v>0</v>
      </c>
      <c r="BV419" s="432">
        <v>0</v>
      </c>
      <c r="BW419" s="432">
        <v>0</v>
      </c>
      <c r="BX419" s="432">
        <v>0</v>
      </c>
      <c r="BY419" s="432">
        <v>0</v>
      </c>
      <c r="BZ419" s="432">
        <v>0</v>
      </c>
      <c r="CA419" s="432">
        <v>0</v>
      </c>
      <c r="CB419" s="432">
        <v>0</v>
      </c>
      <c r="CC419" s="432">
        <v>0</v>
      </c>
      <c r="CD419" s="432">
        <v>0</v>
      </c>
      <c r="CE419" s="432"/>
      <c r="CF419" s="12"/>
      <c r="CG419" s="432">
        <v>0</v>
      </c>
      <c r="CH419" s="432">
        <v>0</v>
      </c>
      <c r="CI419" s="432">
        <v>0</v>
      </c>
      <c r="CJ419" s="432">
        <v>0</v>
      </c>
      <c r="CK419" s="432">
        <v>0</v>
      </c>
      <c r="CL419" s="432">
        <v>0</v>
      </c>
      <c r="CM419" s="432">
        <v>0</v>
      </c>
      <c r="CN419" s="432">
        <v>0</v>
      </c>
      <c r="CO419" s="432">
        <v>0</v>
      </c>
      <c r="CP419" s="432">
        <v>0</v>
      </c>
      <c r="CQ419" s="432">
        <v>0</v>
      </c>
      <c r="CR419" s="432">
        <v>0</v>
      </c>
      <c r="CS419" s="432"/>
      <c r="CT419" s="12"/>
      <c r="CU419" s="432">
        <v>0</v>
      </c>
      <c r="CV419" s="432">
        <v>0</v>
      </c>
      <c r="CW419" s="432">
        <v>0</v>
      </c>
      <c r="CX419" s="432">
        <v>0</v>
      </c>
      <c r="CY419" s="432">
        <v>0</v>
      </c>
      <c r="CZ419" s="432">
        <v>0</v>
      </c>
      <c r="DA419" s="432">
        <v>0</v>
      </c>
      <c r="DB419" s="432">
        <v>0</v>
      </c>
      <c r="DC419" s="432">
        <v>0</v>
      </c>
      <c r="DD419" s="432">
        <v>0</v>
      </c>
      <c r="DE419" s="432">
        <v>0</v>
      </c>
      <c r="DF419" s="432">
        <v>0</v>
      </c>
      <c r="DG419" s="432"/>
      <c r="DH419" s="12"/>
    </row>
    <row r="420" spans="1:112" ht="12" customHeight="1">
      <c r="A420" s="434" t="str">
        <f t="shared" ref="A420:A430" si="232">IF(SUMPRODUCT(ABS(AC420:DF420))=0,"#hiderow","#showrow")</f>
        <v>#showrow</v>
      </c>
      <c r="U420" s="408" t="s">
        <v>921</v>
      </c>
      <c r="AA420" s="5" t="s">
        <v>560</v>
      </c>
      <c r="AB420" s="436" t="s">
        <v>922</v>
      </c>
      <c r="AC420" s="432">
        <v>840</v>
      </c>
      <c r="AD420" s="432">
        <v>0</v>
      </c>
      <c r="AE420" s="432">
        <v>0</v>
      </c>
      <c r="AF420" s="432">
        <v>0</v>
      </c>
      <c r="AG420" s="432">
        <v>0</v>
      </c>
      <c r="AH420" s="432">
        <v>0</v>
      </c>
      <c r="AI420" s="432">
        <v>0</v>
      </c>
      <c r="AJ420" s="432">
        <v>0</v>
      </c>
      <c r="AK420" s="432">
        <v>0</v>
      </c>
      <c r="AL420" s="432">
        <v>0</v>
      </c>
      <c r="AM420" s="432">
        <v>0</v>
      </c>
      <c r="AN420" s="432">
        <v>0</v>
      </c>
      <c r="AO420" s="432"/>
      <c r="AP420" s="12"/>
      <c r="AQ420" s="432">
        <v>55734.12</v>
      </c>
      <c r="AR420" s="432">
        <v>55734.12</v>
      </c>
      <c r="AS420" s="432">
        <v>0</v>
      </c>
      <c r="AT420" s="432">
        <v>0</v>
      </c>
      <c r="AU420" s="432">
        <v>0</v>
      </c>
      <c r="AV420" s="432">
        <v>0</v>
      </c>
      <c r="AW420" s="432">
        <v>0</v>
      </c>
      <c r="AX420" s="432">
        <v>0</v>
      </c>
      <c r="AY420" s="432">
        <v>0</v>
      </c>
      <c r="AZ420" s="432">
        <v>0</v>
      </c>
      <c r="BA420" s="432">
        <v>0</v>
      </c>
      <c r="BB420" s="432">
        <v>0</v>
      </c>
      <c r="BC420" s="432"/>
      <c r="BD420" s="12"/>
      <c r="BE420" s="432">
        <v>-11416.4207053383</v>
      </c>
      <c r="BF420" s="432">
        <v>-11416.4207053383</v>
      </c>
      <c r="BG420" s="432">
        <v>0</v>
      </c>
      <c r="BH420" s="432">
        <v>0</v>
      </c>
      <c r="BI420" s="432">
        <v>0</v>
      </c>
      <c r="BJ420" s="432">
        <v>0</v>
      </c>
      <c r="BK420" s="432">
        <v>0</v>
      </c>
      <c r="BL420" s="432">
        <v>0</v>
      </c>
      <c r="BM420" s="432">
        <v>0</v>
      </c>
      <c r="BN420" s="432">
        <v>0</v>
      </c>
      <c r="BO420" s="432">
        <v>0</v>
      </c>
      <c r="BP420" s="432">
        <v>0</v>
      </c>
      <c r="BQ420" s="432"/>
      <c r="BR420" s="12"/>
      <c r="BS420" s="432">
        <v>12889.8</v>
      </c>
      <c r="BT420" s="432">
        <v>12889.8</v>
      </c>
      <c r="BU420" s="432">
        <v>0</v>
      </c>
      <c r="BV420" s="432">
        <v>0</v>
      </c>
      <c r="BW420" s="432">
        <v>0</v>
      </c>
      <c r="BX420" s="432">
        <v>0</v>
      </c>
      <c r="BY420" s="432">
        <v>0</v>
      </c>
      <c r="BZ420" s="432">
        <v>0</v>
      </c>
      <c r="CA420" s="432">
        <v>0</v>
      </c>
      <c r="CB420" s="432">
        <v>0</v>
      </c>
      <c r="CC420" s="432">
        <v>0</v>
      </c>
      <c r="CD420" s="432">
        <v>0</v>
      </c>
      <c r="CE420" s="432"/>
      <c r="CF420" s="12"/>
      <c r="CG420" s="432">
        <v>111311.64810000001</v>
      </c>
      <c r="CH420" s="432">
        <v>111311.64810000001</v>
      </c>
      <c r="CI420" s="432">
        <v>0</v>
      </c>
      <c r="CJ420" s="432">
        <v>0</v>
      </c>
      <c r="CK420" s="432">
        <v>0</v>
      </c>
      <c r="CL420" s="432">
        <v>0</v>
      </c>
      <c r="CM420" s="432">
        <v>0</v>
      </c>
      <c r="CN420" s="432">
        <v>0</v>
      </c>
      <c r="CO420" s="432">
        <v>0</v>
      </c>
      <c r="CP420" s="432">
        <v>0</v>
      </c>
      <c r="CQ420" s="432">
        <v>0</v>
      </c>
      <c r="CR420" s="432">
        <v>0</v>
      </c>
      <c r="CS420" s="432"/>
      <c r="CT420" s="12"/>
      <c r="CU420" s="432">
        <v>141492.69132750001</v>
      </c>
      <c r="CV420" s="432">
        <v>141492.69132750001</v>
      </c>
      <c r="CW420" s="432">
        <v>0</v>
      </c>
      <c r="CX420" s="432">
        <v>0</v>
      </c>
      <c r="CY420" s="432">
        <v>0</v>
      </c>
      <c r="CZ420" s="432">
        <v>0</v>
      </c>
      <c r="DA420" s="432">
        <v>0</v>
      </c>
      <c r="DB420" s="432">
        <v>0</v>
      </c>
      <c r="DC420" s="432">
        <v>0</v>
      </c>
      <c r="DD420" s="432">
        <v>0</v>
      </c>
      <c r="DE420" s="432">
        <v>0</v>
      </c>
      <c r="DF420" s="432">
        <v>0</v>
      </c>
      <c r="DG420" s="432"/>
      <c r="DH420" s="12"/>
    </row>
    <row r="421" spans="1:112" ht="12" customHeight="1">
      <c r="A421" s="434" t="str">
        <f t="shared" si="232"/>
        <v>#showrow</v>
      </c>
      <c r="U421" s="408" t="s">
        <v>923</v>
      </c>
      <c r="AA421" s="5"/>
      <c r="AB421" s="436" t="s">
        <v>924</v>
      </c>
      <c r="AC421" s="432">
        <v>0</v>
      </c>
      <c r="AD421" s="432">
        <v>0</v>
      </c>
      <c r="AE421" s="432">
        <v>0</v>
      </c>
      <c r="AF421" s="432">
        <v>0</v>
      </c>
      <c r="AG421" s="432">
        <v>-17000</v>
      </c>
      <c r="AH421" s="432">
        <v>0</v>
      </c>
      <c r="AI421" s="432">
        <v>0</v>
      </c>
      <c r="AJ421" s="432">
        <v>0</v>
      </c>
      <c r="AK421" s="432">
        <v>0</v>
      </c>
      <c r="AL421" s="432">
        <v>0</v>
      </c>
      <c r="AM421" s="432">
        <v>0</v>
      </c>
      <c r="AN421" s="432">
        <v>0</v>
      </c>
      <c r="AO421" s="432"/>
      <c r="AP421" s="12"/>
      <c r="AQ421" s="432">
        <v>17000</v>
      </c>
      <c r="AR421" s="432">
        <v>0</v>
      </c>
      <c r="AS421" s="432">
        <v>0</v>
      </c>
      <c r="AT421" s="432">
        <v>0</v>
      </c>
      <c r="AU421" s="432">
        <v>0</v>
      </c>
      <c r="AV421" s="432">
        <v>0</v>
      </c>
      <c r="AW421" s="432">
        <v>0</v>
      </c>
      <c r="AX421" s="432">
        <v>0</v>
      </c>
      <c r="AY421" s="432">
        <v>0</v>
      </c>
      <c r="AZ421" s="432">
        <v>0</v>
      </c>
      <c r="BA421" s="432">
        <v>0</v>
      </c>
      <c r="BB421" s="432">
        <v>0</v>
      </c>
      <c r="BC421" s="432"/>
      <c r="BD421" s="12"/>
      <c r="BE421" s="432">
        <v>0</v>
      </c>
      <c r="BF421" s="432">
        <v>0</v>
      </c>
      <c r="BG421" s="432">
        <v>0</v>
      </c>
      <c r="BH421" s="432">
        <v>0</v>
      </c>
      <c r="BI421" s="432">
        <v>0</v>
      </c>
      <c r="BJ421" s="432">
        <v>0</v>
      </c>
      <c r="BK421" s="432">
        <v>0</v>
      </c>
      <c r="BL421" s="432">
        <v>0</v>
      </c>
      <c r="BM421" s="432">
        <v>0</v>
      </c>
      <c r="BN421" s="432">
        <v>0</v>
      </c>
      <c r="BO421" s="432">
        <v>0</v>
      </c>
      <c r="BP421" s="432">
        <v>0</v>
      </c>
      <c r="BQ421" s="432"/>
      <c r="BR421" s="12"/>
      <c r="BS421" s="432">
        <v>0</v>
      </c>
      <c r="BT421" s="432">
        <v>0</v>
      </c>
      <c r="BU421" s="432">
        <v>0</v>
      </c>
      <c r="BV421" s="432">
        <v>0</v>
      </c>
      <c r="BW421" s="432">
        <v>0</v>
      </c>
      <c r="BX421" s="432">
        <v>0</v>
      </c>
      <c r="BY421" s="432">
        <v>0</v>
      </c>
      <c r="BZ421" s="432">
        <v>0</v>
      </c>
      <c r="CA421" s="432">
        <v>0</v>
      </c>
      <c r="CB421" s="432">
        <v>0</v>
      </c>
      <c r="CC421" s="432">
        <v>0</v>
      </c>
      <c r="CD421" s="432">
        <v>0</v>
      </c>
      <c r="CE421" s="432"/>
      <c r="CF421" s="12"/>
      <c r="CG421" s="432">
        <v>0</v>
      </c>
      <c r="CH421" s="432">
        <v>0</v>
      </c>
      <c r="CI421" s="432">
        <v>0</v>
      </c>
      <c r="CJ421" s="432">
        <v>0</v>
      </c>
      <c r="CK421" s="432">
        <v>0</v>
      </c>
      <c r="CL421" s="432">
        <v>0</v>
      </c>
      <c r="CM421" s="432">
        <v>0</v>
      </c>
      <c r="CN421" s="432">
        <v>0</v>
      </c>
      <c r="CO421" s="432">
        <v>0</v>
      </c>
      <c r="CP421" s="432">
        <v>0</v>
      </c>
      <c r="CQ421" s="432">
        <v>0</v>
      </c>
      <c r="CR421" s="432">
        <v>0</v>
      </c>
      <c r="CS421" s="432"/>
      <c r="CT421" s="12"/>
      <c r="CU421" s="432">
        <v>0</v>
      </c>
      <c r="CV421" s="432">
        <v>0</v>
      </c>
      <c r="CW421" s="432">
        <v>0</v>
      </c>
      <c r="CX421" s="432">
        <v>0</v>
      </c>
      <c r="CY421" s="432">
        <v>0</v>
      </c>
      <c r="CZ421" s="432">
        <v>0</v>
      </c>
      <c r="DA421" s="432">
        <v>0</v>
      </c>
      <c r="DB421" s="432">
        <v>0</v>
      </c>
      <c r="DC421" s="432">
        <v>0</v>
      </c>
      <c r="DD421" s="432">
        <v>0</v>
      </c>
      <c r="DE421" s="432">
        <v>0</v>
      </c>
      <c r="DF421" s="432">
        <v>0</v>
      </c>
      <c r="DG421" s="432"/>
      <c r="DH421" s="12"/>
    </row>
    <row r="422" spans="1:112" ht="12" customHeight="1">
      <c r="A422" s="434" t="str">
        <f t="shared" si="232"/>
        <v>#showrow</v>
      </c>
      <c r="U422" s="408" t="s">
        <v>925</v>
      </c>
      <c r="AA422" s="5" t="s">
        <v>560</v>
      </c>
      <c r="AB422" s="436" t="s">
        <v>926</v>
      </c>
      <c r="AC422" s="432">
        <v>0</v>
      </c>
      <c r="AD422" s="432">
        <v>0</v>
      </c>
      <c r="AE422" s="432">
        <v>0</v>
      </c>
      <c r="AF422" s="432">
        <v>0</v>
      </c>
      <c r="AG422" s="432">
        <v>0</v>
      </c>
      <c r="AH422" s="432">
        <v>0</v>
      </c>
      <c r="AI422" s="432">
        <v>0</v>
      </c>
      <c r="AJ422" s="432">
        <v>0</v>
      </c>
      <c r="AK422" s="432">
        <v>0</v>
      </c>
      <c r="AL422" s="432">
        <v>0</v>
      </c>
      <c r="AM422" s="432">
        <v>0</v>
      </c>
      <c r="AN422" s="432">
        <v>0</v>
      </c>
      <c r="AO422" s="432"/>
      <c r="AP422" s="12"/>
      <c r="AQ422" s="432">
        <v>347.222222222222</v>
      </c>
      <c r="AR422" s="432">
        <v>-24652.777777777799</v>
      </c>
      <c r="AS422" s="432">
        <v>347.222222222222</v>
      </c>
      <c r="AT422" s="432">
        <v>347.222222222222</v>
      </c>
      <c r="AU422" s="432">
        <v>347.222222222222</v>
      </c>
      <c r="AV422" s="432">
        <v>347.222222222222</v>
      </c>
      <c r="AW422" s="432">
        <v>347.222222222222</v>
      </c>
      <c r="AX422" s="432">
        <v>347.222222222222</v>
      </c>
      <c r="AY422" s="432">
        <v>347.222222222222</v>
      </c>
      <c r="AZ422" s="432">
        <v>347.222222222222</v>
      </c>
      <c r="BA422" s="432">
        <v>347.222222222222</v>
      </c>
      <c r="BB422" s="432">
        <v>347.222222222222</v>
      </c>
      <c r="BC422" s="432"/>
      <c r="BD422" s="12"/>
      <c r="BE422" s="432">
        <v>694.444444444444</v>
      </c>
      <c r="BF422" s="432">
        <v>-24305.555555555598</v>
      </c>
      <c r="BG422" s="432">
        <v>694.444444444444</v>
      </c>
      <c r="BH422" s="432">
        <v>694.444444444444</v>
      </c>
      <c r="BI422" s="432">
        <v>694.444444444444</v>
      </c>
      <c r="BJ422" s="432">
        <v>694.444444444444</v>
      </c>
      <c r="BK422" s="432">
        <v>694.444444444444</v>
      </c>
      <c r="BL422" s="432">
        <v>694.444444444444</v>
      </c>
      <c r="BM422" s="432">
        <v>694.444444444444</v>
      </c>
      <c r="BN422" s="432">
        <v>694.444444444444</v>
      </c>
      <c r="BO422" s="432">
        <v>694.444444444444</v>
      </c>
      <c r="BP422" s="432">
        <v>694.444444444444</v>
      </c>
      <c r="BQ422" s="432"/>
      <c r="BR422" s="12"/>
      <c r="BS422" s="432">
        <v>694.444444444444</v>
      </c>
      <c r="BT422" s="432">
        <v>-24305.555555555598</v>
      </c>
      <c r="BU422" s="432">
        <v>694.444444444444</v>
      </c>
      <c r="BV422" s="432">
        <v>694.444444444444</v>
      </c>
      <c r="BW422" s="432">
        <v>694.444444444444</v>
      </c>
      <c r="BX422" s="432">
        <v>694.444444444444</v>
      </c>
      <c r="BY422" s="432">
        <v>694.444444444444</v>
      </c>
      <c r="BZ422" s="432">
        <v>694.444444444444</v>
      </c>
      <c r="CA422" s="432">
        <v>694.444444444444</v>
      </c>
      <c r="CB422" s="432">
        <v>694.444444444444</v>
      </c>
      <c r="CC422" s="432">
        <v>694.444444444444</v>
      </c>
      <c r="CD422" s="432">
        <v>694.444444444444</v>
      </c>
      <c r="CE422" s="432"/>
      <c r="CF422" s="12"/>
      <c r="CG422" s="432">
        <v>694.444444444444</v>
      </c>
      <c r="CH422" s="432">
        <v>694.444444444444</v>
      </c>
      <c r="CI422" s="432">
        <v>694.444444444444</v>
      </c>
      <c r="CJ422" s="432">
        <v>694.444444444444</v>
      </c>
      <c r="CK422" s="432">
        <v>694.444444444444</v>
      </c>
      <c r="CL422" s="432">
        <v>694.444444444444</v>
      </c>
      <c r="CM422" s="432">
        <v>694.444444444444</v>
      </c>
      <c r="CN422" s="432">
        <v>694.444444444444</v>
      </c>
      <c r="CO422" s="432">
        <v>694.444444444444</v>
      </c>
      <c r="CP422" s="432">
        <v>694.444444444444</v>
      </c>
      <c r="CQ422" s="432">
        <v>694.444444444444</v>
      </c>
      <c r="CR422" s="432">
        <v>694.444444444444</v>
      </c>
      <c r="CS422" s="432"/>
      <c r="CT422" s="12"/>
      <c r="CU422" s="432">
        <v>694.444444444444</v>
      </c>
      <c r="CV422" s="432">
        <v>694.444444444444</v>
      </c>
      <c r="CW422" s="432">
        <v>694.444444444444</v>
      </c>
      <c r="CX422" s="432">
        <v>694.444444444444</v>
      </c>
      <c r="CY422" s="432">
        <v>694.444444444444</v>
      </c>
      <c r="CZ422" s="432">
        <v>694.444444444444</v>
      </c>
      <c r="DA422" s="432">
        <v>694.444444444444</v>
      </c>
      <c r="DB422" s="432">
        <v>694.444444444444</v>
      </c>
      <c r="DC422" s="432">
        <v>694.444444444444</v>
      </c>
      <c r="DD422" s="432">
        <v>694.444444444444</v>
      </c>
      <c r="DE422" s="432">
        <v>694.444444444444</v>
      </c>
      <c r="DF422" s="432">
        <v>694.444444444444</v>
      </c>
      <c r="DG422" s="432"/>
      <c r="DH422" s="12"/>
    </row>
    <row r="423" spans="1:112" ht="12" hidden="1" customHeight="1">
      <c r="A423" s="434" t="str">
        <f t="shared" si="232"/>
        <v>#hiderow</v>
      </c>
      <c r="U423" s="415" t="s">
        <v>927</v>
      </c>
      <c r="AA423" s="5"/>
      <c r="AB423" s="436" t="s">
        <v>928</v>
      </c>
      <c r="AC423" s="432">
        <v>0</v>
      </c>
      <c r="AD423" s="432">
        <v>0</v>
      </c>
      <c r="AE423" s="432">
        <v>0</v>
      </c>
      <c r="AF423" s="432">
        <v>0</v>
      </c>
      <c r="AG423" s="432">
        <v>0</v>
      </c>
      <c r="AH423" s="432">
        <v>0</v>
      </c>
      <c r="AI423" s="432">
        <v>0</v>
      </c>
      <c r="AJ423" s="432">
        <v>0</v>
      </c>
      <c r="AK423" s="432">
        <v>0</v>
      </c>
      <c r="AL423" s="432">
        <v>0</v>
      </c>
      <c r="AM423" s="432">
        <v>0</v>
      </c>
      <c r="AN423" s="432">
        <v>0</v>
      </c>
      <c r="AO423" s="432"/>
      <c r="AP423" s="12"/>
      <c r="AQ423" s="432">
        <v>0</v>
      </c>
      <c r="AR423" s="432">
        <v>0</v>
      </c>
      <c r="AS423" s="432">
        <v>0</v>
      </c>
      <c r="AT423" s="432">
        <v>0</v>
      </c>
      <c r="AU423" s="432">
        <v>0</v>
      </c>
      <c r="AV423" s="432">
        <v>0</v>
      </c>
      <c r="AW423" s="432">
        <v>0</v>
      </c>
      <c r="AX423" s="432">
        <v>0</v>
      </c>
      <c r="AY423" s="432">
        <v>0</v>
      </c>
      <c r="AZ423" s="432">
        <v>0</v>
      </c>
      <c r="BA423" s="432">
        <v>0</v>
      </c>
      <c r="BB423" s="432">
        <v>0</v>
      </c>
      <c r="BC423" s="432"/>
      <c r="BD423" s="12"/>
      <c r="BE423" s="432">
        <v>0</v>
      </c>
      <c r="BF423" s="432">
        <v>0</v>
      </c>
      <c r="BG423" s="432">
        <v>0</v>
      </c>
      <c r="BH423" s="432">
        <v>0</v>
      </c>
      <c r="BI423" s="432">
        <v>0</v>
      </c>
      <c r="BJ423" s="432">
        <v>0</v>
      </c>
      <c r="BK423" s="432">
        <v>0</v>
      </c>
      <c r="BL423" s="432">
        <v>0</v>
      </c>
      <c r="BM423" s="432">
        <v>0</v>
      </c>
      <c r="BN423" s="432">
        <v>0</v>
      </c>
      <c r="BO423" s="432">
        <v>0</v>
      </c>
      <c r="BP423" s="432">
        <v>0</v>
      </c>
      <c r="BQ423" s="432"/>
      <c r="BR423" s="12"/>
      <c r="BS423" s="432">
        <v>0</v>
      </c>
      <c r="BT423" s="432">
        <v>0</v>
      </c>
      <c r="BU423" s="432">
        <v>0</v>
      </c>
      <c r="BV423" s="432">
        <v>0</v>
      </c>
      <c r="BW423" s="432">
        <v>0</v>
      </c>
      <c r="BX423" s="432">
        <v>0</v>
      </c>
      <c r="BY423" s="432">
        <v>0</v>
      </c>
      <c r="BZ423" s="432">
        <v>0</v>
      </c>
      <c r="CA423" s="432">
        <v>0</v>
      </c>
      <c r="CB423" s="432">
        <v>0</v>
      </c>
      <c r="CC423" s="432">
        <v>0</v>
      </c>
      <c r="CD423" s="432">
        <v>0</v>
      </c>
      <c r="CE423" s="432"/>
      <c r="CF423" s="12"/>
      <c r="CG423" s="432">
        <v>0</v>
      </c>
      <c r="CH423" s="432">
        <v>0</v>
      </c>
      <c r="CI423" s="432">
        <v>0</v>
      </c>
      <c r="CJ423" s="432">
        <v>0</v>
      </c>
      <c r="CK423" s="432">
        <v>0</v>
      </c>
      <c r="CL423" s="432">
        <v>0</v>
      </c>
      <c r="CM423" s="432">
        <v>0</v>
      </c>
      <c r="CN423" s="432">
        <v>0</v>
      </c>
      <c r="CO423" s="432">
        <v>0</v>
      </c>
      <c r="CP423" s="432">
        <v>0</v>
      </c>
      <c r="CQ423" s="432">
        <v>0</v>
      </c>
      <c r="CR423" s="432">
        <v>0</v>
      </c>
      <c r="CS423" s="432"/>
      <c r="CT423" s="12"/>
      <c r="CU423" s="432">
        <v>0</v>
      </c>
      <c r="CV423" s="432">
        <v>0</v>
      </c>
      <c r="CW423" s="432">
        <v>0</v>
      </c>
      <c r="CX423" s="432">
        <v>0</v>
      </c>
      <c r="CY423" s="432">
        <v>0</v>
      </c>
      <c r="CZ423" s="432">
        <v>0</v>
      </c>
      <c r="DA423" s="432">
        <v>0</v>
      </c>
      <c r="DB423" s="432">
        <v>0</v>
      </c>
      <c r="DC423" s="432">
        <v>0</v>
      </c>
      <c r="DD423" s="432">
        <v>0</v>
      </c>
      <c r="DE423" s="432">
        <v>0</v>
      </c>
      <c r="DF423" s="432">
        <v>0</v>
      </c>
      <c r="DG423" s="432"/>
      <c r="DH423" s="12"/>
    </row>
    <row r="424" spans="1:112" ht="12" hidden="1" customHeight="1">
      <c r="A424" s="434" t="str">
        <f t="shared" si="232"/>
        <v>#hiderow</v>
      </c>
      <c r="U424" s="408" t="s">
        <v>929</v>
      </c>
      <c r="AA424" s="5" t="s">
        <v>560</v>
      </c>
      <c r="AB424" s="436" t="s">
        <v>929</v>
      </c>
      <c r="AC424" s="432">
        <v>0</v>
      </c>
      <c r="AD424" s="432">
        <v>0</v>
      </c>
      <c r="AE424" s="432">
        <v>0</v>
      </c>
      <c r="AF424" s="432">
        <v>0</v>
      </c>
      <c r="AG424" s="432">
        <v>0</v>
      </c>
      <c r="AH424" s="432">
        <v>0</v>
      </c>
      <c r="AI424" s="432">
        <v>0</v>
      </c>
      <c r="AJ424" s="432">
        <v>0</v>
      </c>
      <c r="AK424" s="432">
        <v>0</v>
      </c>
      <c r="AL424" s="432">
        <v>0</v>
      </c>
      <c r="AM424" s="432">
        <v>0</v>
      </c>
      <c r="AN424" s="432">
        <v>0</v>
      </c>
      <c r="AO424" s="432"/>
      <c r="AP424" s="12"/>
      <c r="AQ424" s="432">
        <v>0</v>
      </c>
      <c r="AR424" s="432">
        <v>0</v>
      </c>
      <c r="AS424" s="432">
        <v>0</v>
      </c>
      <c r="AT424" s="432">
        <v>0</v>
      </c>
      <c r="AU424" s="432">
        <v>0</v>
      </c>
      <c r="AV424" s="432">
        <v>0</v>
      </c>
      <c r="AW424" s="432">
        <v>0</v>
      </c>
      <c r="AX424" s="432">
        <v>0</v>
      </c>
      <c r="AY424" s="432">
        <v>0</v>
      </c>
      <c r="AZ424" s="432">
        <v>0</v>
      </c>
      <c r="BA424" s="432">
        <v>0</v>
      </c>
      <c r="BB424" s="432">
        <v>0</v>
      </c>
      <c r="BC424" s="432"/>
      <c r="BD424" s="12"/>
      <c r="BE424" s="432">
        <v>0</v>
      </c>
      <c r="BF424" s="432">
        <v>0</v>
      </c>
      <c r="BG424" s="432">
        <v>0</v>
      </c>
      <c r="BH424" s="432">
        <v>0</v>
      </c>
      <c r="BI424" s="432">
        <v>0</v>
      </c>
      <c r="BJ424" s="432">
        <v>0</v>
      </c>
      <c r="BK424" s="432">
        <v>0</v>
      </c>
      <c r="BL424" s="432">
        <v>0</v>
      </c>
      <c r="BM424" s="432">
        <v>0</v>
      </c>
      <c r="BN424" s="432">
        <v>0</v>
      </c>
      <c r="BO424" s="432">
        <v>0</v>
      </c>
      <c r="BP424" s="432">
        <v>0</v>
      </c>
      <c r="BQ424" s="432"/>
      <c r="BR424" s="12"/>
      <c r="BS424" s="432">
        <v>0</v>
      </c>
      <c r="BT424" s="432">
        <v>0</v>
      </c>
      <c r="BU424" s="432">
        <v>0</v>
      </c>
      <c r="BV424" s="432">
        <v>0</v>
      </c>
      <c r="BW424" s="432">
        <v>0</v>
      </c>
      <c r="BX424" s="432">
        <v>0</v>
      </c>
      <c r="BY424" s="432">
        <v>0</v>
      </c>
      <c r="BZ424" s="432">
        <v>0</v>
      </c>
      <c r="CA424" s="432">
        <v>0</v>
      </c>
      <c r="CB424" s="432">
        <v>0</v>
      </c>
      <c r="CC424" s="432">
        <v>0</v>
      </c>
      <c r="CD424" s="432">
        <v>0</v>
      </c>
      <c r="CE424" s="432"/>
      <c r="CF424" s="12"/>
      <c r="CG424" s="432">
        <v>0</v>
      </c>
      <c r="CH424" s="432">
        <v>0</v>
      </c>
      <c r="CI424" s="432">
        <v>0</v>
      </c>
      <c r="CJ424" s="432">
        <v>0</v>
      </c>
      <c r="CK424" s="432">
        <v>0</v>
      </c>
      <c r="CL424" s="432">
        <v>0</v>
      </c>
      <c r="CM424" s="432">
        <v>0</v>
      </c>
      <c r="CN424" s="432">
        <v>0</v>
      </c>
      <c r="CO424" s="432">
        <v>0</v>
      </c>
      <c r="CP424" s="432">
        <v>0</v>
      </c>
      <c r="CQ424" s="432">
        <v>0</v>
      </c>
      <c r="CR424" s="432">
        <v>0</v>
      </c>
      <c r="CS424" s="432"/>
      <c r="CT424" s="12"/>
      <c r="CU424" s="432">
        <v>0</v>
      </c>
      <c r="CV424" s="432">
        <v>0</v>
      </c>
      <c r="CW424" s="432">
        <v>0</v>
      </c>
      <c r="CX424" s="432">
        <v>0</v>
      </c>
      <c r="CY424" s="432">
        <v>0</v>
      </c>
      <c r="CZ424" s="432">
        <v>0</v>
      </c>
      <c r="DA424" s="432">
        <v>0</v>
      </c>
      <c r="DB424" s="432">
        <v>0</v>
      </c>
      <c r="DC424" s="432">
        <v>0</v>
      </c>
      <c r="DD424" s="432">
        <v>0</v>
      </c>
      <c r="DE424" s="432">
        <v>0</v>
      </c>
      <c r="DF424" s="432">
        <v>0</v>
      </c>
      <c r="DG424" s="432"/>
      <c r="DH424" s="12"/>
    </row>
    <row r="425" spans="1:112" ht="12" customHeight="1">
      <c r="A425" s="434" t="str">
        <f t="shared" si="232"/>
        <v>#showrow</v>
      </c>
      <c r="U425" s="408" t="s">
        <v>930</v>
      </c>
      <c r="AA425" s="5" t="s">
        <v>560</v>
      </c>
      <c r="AB425" s="436" t="s">
        <v>931</v>
      </c>
      <c r="AC425" s="432">
        <v>5400</v>
      </c>
      <c r="AD425" s="432">
        <v>1083.3399999999999</v>
      </c>
      <c r="AE425" s="432">
        <v>916.66</v>
      </c>
      <c r="AF425" s="432">
        <v>-2000</v>
      </c>
      <c r="AG425" s="432">
        <v>0</v>
      </c>
      <c r="AH425" s="432">
        <v>0</v>
      </c>
      <c r="AI425" s="432">
        <v>0</v>
      </c>
      <c r="AJ425" s="432">
        <v>0</v>
      </c>
      <c r="AK425" s="432">
        <v>0</v>
      </c>
      <c r="AL425" s="432">
        <v>0</v>
      </c>
      <c r="AM425" s="432">
        <v>0</v>
      </c>
      <c r="AN425" s="432">
        <v>0</v>
      </c>
      <c r="AO425" s="432"/>
      <c r="AP425" s="12"/>
      <c r="AQ425" s="432">
        <v>0</v>
      </c>
      <c r="AR425" s="432">
        <v>0</v>
      </c>
      <c r="AS425" s="432">
        <v>0</v>
      </c>
      <c r="AT425" s="432">
        <v>0</v>
      </c>
      <c r="AU425" s="432">
        <v>0</v>
      </c>
      <c r="AV425" s="432">
        <v>0</v>
      </c>
      <c r="AW425" s="432">
        <v>0</v>
      </c>
      <c r="AX425" s="432">
        <v>0</v>
      </c>
      <c r="AY425" s="432">
        <v>0</v>
      </c>
      <c r="AZ425" s="432">
        <v>0</v>
      </c>
      <c r="BA425" s="432">
        <v>0</v>
      </c>
      <c r="BB425" s="432">
        <v>0</v>
      </c>
      <c r="BC425" s="432"/>
      <c r="BD425" s="12"/>
      <c r="BE425" s="432">
        <v>0</v>
      </c>
      <c r="BF425" s="432">
        <v>0</v>
      </c>
      <c r="BG425" s="432">
        <v>0</v>
      </c>
      <c r="BH425" s="432">
        <v>0</v>
      </c>
      <c r="BI425" s="432">
        <v>0</v>
      </c>
      <c r="BJ425" s="432">
        <v>0</v>
      </c>
      <c r="BK425" s="432">
        <v>0</v>
      </c>
      <c r="BL425" s="432">
        <v>0</v>
      </c>
      <c r="BM425" s="432">
        <v>0</v>
      </c>
      <c r="BN425" s="432">
        <v>0</v>
      </c>
      <c r="BO425" s="432">
        <v>0</v>
      </c>
      <c r="BP425" s="432">
        <v>0</v>
      </c>
      <c r="BQ425" s="432"/>
      <c r="BR425" s="12"/>
      <c r="BS425" s="432">
        <v>0</v>
      </c>
      <c r="BT425" s="432">
        <v>0</v>
      </c>
      <c r="BU425" s="432">
        <v>0</v>
      </c>
      <c r="BV425" s="432">
        <v>0</v>
      </c>
      <c r="BW425" s="432">
        <v>0</v>
      </c>
      <c r="BX425" s="432">
        <v>0</v>
      </c>
      <c r="BY425" s="432">
        <v>0</v>
      </c>
      <c r="BZ425" s="432">
        <v>0</v>
      </c>
      <c r="CA425" s="432">
        <v>0</v>
      </c>
      <c r="CB425" s="432">
        <v>0</v>
      </c>
      <c r="CC425" s="432">
        <v>0</v>
      </c>
      <c r="CD425" s="432">
        <v>0</v>
      </c>
      <c r="CE425" s="432"/>
      <c r="CF425" s="12"/>
      <c r="CG425" s="432">
        <v>0</v>
      </c>
      <c r="CH425" s="432">
        <v>0</v>
      </c>
      <c r="CI425" s="432">
        <v>0</v>
      </c>
      <c r="CJ425" s="432">
        <v>0</v>
      </c>
      <c r="CK425" s="432">
        <v>0</v>
      </c>
      <c r="CL425" s="432">
        <v>0</v>
      </c>
      <c r="CM425" s="432">
        <v>0</v>
      </c>
      <c r="CN425" s="432">
        <v>0</v>
      </c>
      <c r="CO425" s="432">
        <v>0</v>
      </c>
      <c r="CP425" s="432">
        <v>0</v>
      </c>
      <c r="CQ425" s="432">
        <v>0</v>
      </c>
      <c r="CR425" s="432">
        <v>0</v>
      </c>
      <c r="CS425" s="432"/>
      <c r="CT425" s="12"/>
      <c r="CU425" s="432">
        <v>0</v>
      </c>
      <c r="CV425" s="432">
        <v>0</v>
      </c>
      <c r="CW425" s="432">
        <v>0</v>
      </c>
      <c r="CX425" s="432">
        <v>0</v>
      </c>
      <c r="CY425" s="432">
        <v>0</v>
      </c>
      <c r="CZ425" s="432">
        <v>0</v>
      </c>
      <c r="DA425" s="432">
        <v>0</v>
      </c>
      <c r="DB425" s="432">
        <v>0</v>
      </c>
      <c r="DC425" s="432">
        <v>0</v>
      </c>
      <c r="DD425" s="432">
        <v>0</v>
      </c>
      <c r="DE425" s="432">
        <v>0</v>
      </c>
      <c r="DF425" s="432">
        <v>0</v>
      </c>
      <c r="DG425" s="432"/>
      <c r="DH425" s="12"/>
    </row>
    <row r="426" spans="1:112" ht="12" customHeight="1">
      <c r="A426" s="434" t="str">
        <f t="shared" si="232"/>
        <v>#showrow</v>
      </c>
      <c r="U426" s="408" t="s">
        <v>932</v>
      </c>
      <c r="AA426" s="5" t="s">
        <v>560</v>
      </c>
      <c r="AB426" s="436" t="s">
        <v>933</v>
      </c>
      <c r="AC426" s="432">
        <v>0</v>
      </c>
      <c r="AD426" s="432">
        <v>0</v>
      </c>
      <c r="AE426" s="432">
        <v>0</v>
      </c>
      <c r="AF426" s="432">
        <v>0</v>
      </c>
      <c r="AG426" s="432">
        <v>0</v>
      </c>
      <c r="AH426" s="432">
        <v>-10996.88</v>
      </c>
      <c r="AI426" s="432">
        <v>10996.88</v>
      </c>
      <c r="AJ426" s="432">
        <v>0</v>
      </c>
      <c r="AK426" s="432">
        <v>0</v>
      </c>
      <c r="AL426" s="432">
        <v>0</v>
      </c>
      <c r="AM426" s="432">
        <v>0</v>
      </c>
      <c r="AN426" s="432">
        <v>0</v>
      </c>
      <c r="AO426" s="432"/>
      <c r="AP426" s="12"/>
      <c r="AQ426" s="432">
        <v>6809.6500000000897</v>
      </c>
      <c r="AR426" s="432">
        <v>6809.6500000000897</v>
      </c>
      <c r="AS426" s="432">
        <v>0</v>
      </c>
      <c r="AT426" s="432">
        <v>0</v>
      </c>
      <c r="AU426" s="432">
        <v>0</v>
      </c>
      <c r="AV426" s="432">
        <v>0</v>
      </c>
      <c r="AW426" s="432">
        <v>0</v>
      </c>
      <c r="AX426" s="432">
        <v>0</v>
      </c>
      <c r="AY426" s="432">
        <v>0</v>
      </c>
      <c r="AZ426" s="432">
        <v>0</v>
      </c>
      <c r="BA426" s="432">
        <v>0</v>
      </c>
      <c r="BB426" s="432">
        <v>0</v>
      </c>
      <c r="BC426" s="432"/>
      <c r="BD426" s="12"/>
      <c r="BE426" s="432">
        <v>-10149.7883858268</v>
      </c>
      <c r="BF426" s="432">
        <v>-10149.7883858268</v>
      </c>
      <c r="BG426" s="432">
        <v>0</v>
      </c>
      <c r="BH426" s="432">
        <v>0</v>
      </c>
      <c r="BI426" s="432">
        <v>0</v>
      </c>
      <c r="BJ426" s="432">
        <v>0</v>
      </c>
      <c r="BK426" s="432">
        <v>0</v>
      </c>
      <c r="BL426" s="432">
        <v>0</v>
      </c>
      <c r="BM426" s="432">
        <v>0</v>
      </c>
      <c r="BN426" s="432">
        <v>0</v>
      </c>
      <c r="BO426" s="432">
        <v>0</v>
      </c>
      <c r="BP426" s="432">
        <v>0</v>
      </c>
      <c r="BQ426" s="432"/>
      <c r="BR426" s="12"/>
      <c r="BS426" s="432">
        <v>-16645.1397137846</v>
      </c>
      <c r="BT426" s="432">
        <v>-16645.1397137846</v>
      </c>
      <c r="BU426" s="432">
        <v>0</v>
      </c>
      <c r="BV426" s="432">
        <v>0</v>
      </c>
      <c r="BW426" s="432">
        <v>0</v>
      </c>
      <c r="BX426" s="432">
        <v>0</v>
      </c>
      <c r="BY426" s="432">
        <v>0</v>
      </c>
      <c r="BZ426" s="432">
        <v>0</v>
      </c>
      <c r="CA426" s="432">
        <v>0</v>
      </c>
      <c r="CB426" s="432">
        <v>0</v>
      </c>
      <c r="CC426" s="432">
        <v>0</v>
      </c>
      <c r="CD426" s="432">
        <v>0</v>
      </c>
      <c r="CE426" s="432"/>
      <c r="CF426" s="12"/>
      <c r="CG426" s="432">
        <v>-26984.857465249999</v>
      </c>
      <c r="CH426" s="432">
        <v>-26984.857465249999</v>
      </c>
      <c r="CI426" s="432">
        <v>0</v>
      </c>
      <c r="CJ426" s="432">
        <v>0</v>
      </c>
      <c r="CK426" s="432">
        <v>0</v>
      </c>
      <c r="CL426" s="432">
        <v>0</v>
      </c>
      <c r="CM426" s="432">
        <v>0</v>
      </c>
      <c r="CN426" s="432">
        <v>0</v>
      </c>
      <c r="CO426" s="432">
        <v>0</v>
      </c>
      <c r="CP426" s="432">
        <v>0</v>
      </c>
      <c r="CQ426" s="432">
        <v>0</v>
      </c>
      <c r="CR426" s="432">
        <v>0</v>
      </c>
      <c r="CS426" s="432"/>
      <c r="CT426" s="12"/>
      <c r="CU426" s="432">
        <v>-36088.904654099999</v>
      </c>
      <c r="CV426" s="432">
        <v>-36088.904654099999</v>
      </c>
      <c r="CW426" s="432">
        <v>0</v>
      </c>
      <c r="CX426" s="432">
        <v>0</v>
      </c>
      <c r="CY426" s="432">
        <v>0</v>
      </c>
      <c r="CZ426" s="432">
        <v>0</v>
      </c>
      <c r="DA426" s="432">
        <v>0</v>
      </c>
      <c r="DB426" s="432">
        <v>0</v>
      </c>
      <c r="DC426" s="432">
        <v>0</v>
      </c>
      <c r="DD426" s="432">
        <v>0</v>
      </c>
      <c r="DE426" s="432">
        <v>0</v>
      </c>
      <c r="DF426" s="432">
        <v>0</v>
      </c>
      <c r="DG426" s="432"/>
      <c r="DH426" s="12"/>
    </row>
    <row r="427" spans="1:112" ht="12" customHeight="1">
      <c r="A427" s="434" t="str">
        <f t="shared" si="232"/>
        <v>#showrow</v>
      </c>
      <c r="U427" s="408" t="s">
        <v>934</v>
      </c>
      <c r="AA427" s="5" t="s">
        <v>560</v>
      </c>
      <c r="AB427" s="436" t="s">
        <v>935</v>
      </c>
      <c r="AC427" s="432">
        <v>0</v>
      </c>
      <c r="AD427" s="432">
        <v>0</v>
      </c>
      <c r="AE427" s="432">
        <v>0</v>
      </c>
      <c r="AF427" s="432">
        <v>0</v>
      </c>
      <c r="AG427" s="432">
        <v>0</v>
      </c>
      <c r="AH427" s="432">
        <v>0</v>
      </c>
      <c r="AI427" s="432">
        <v>0</v>
      </c>
      <c r="AJ427" s="432">
        <v>0</v>
      </c>
      <c r="AK427" s="432">
        <v>0</v>
      </c>
      <c r="AL427" s="432">
        <v>0</v>
      </c>
      <c r="AM427" s="432">
        <v>0</v>
      </c>
      <c r="AN427" s="432">
        <v>0</v>
      </c>
      <c r="AO427" s="432"/>
      <c r="AP427" s="12"/>
      <c r="AQ427" s="432">
        <v>75000</v>
      </c>
      <c r="AR427" s="432">
        <v>-75000</v>
      </c>
      <c r="AS427" s="432"/>
      <c r="AT427" s="432">
        <v>75000</v>
      </c>
      <c r="AU427" s="432">
        <v>-75000</v>
      </c>
      <c r="AV427" s="432">
        <v>0</v>
      </c>
      <c r="AW427" s="432"/>
      <c r="AX427" s="432"/>
      <c r="AY427" s="432">
        <v>0</v>
      </c>
      <c r="AZ427" s="432"/>
      <c r="BA427" s="432"/>
      <c r="BB427" s="432">
        <v>0</v>
      </c>
      <c r="BC427" s="432"/>
      <c r="BD427" s="12"/>
      <c r="BE427" s="432">
        <v>0</v>
      </c>
      <c r="BF427" s="432">
        <v>0</v>
      </c>
      <c r="BG427" s="432">
        <v>0</v>
      </c>
      <c r="BH427" s="432">
        <v>0</v>
      </c>
      <c r="BI427" s="432">
        <v>0</v>
      </c>
      <c r="BJ427" s="432">
        <v>0</v>
      </c>
      <c r="BK427" s="432">
        <v>0</v>
      </c>
      <c r="BL427" s="432">
        <v>0</v>
      </c>
      <c r="BM427" s="432">
        <v>0</v>
      </c>
      <c r="BN427" s="432">
        <v>0</v>
      </c>
      <c r="BO427" s="432">
        <v>0</v>
      </c>
      <c r="BP427" s="432">
        <v>0</v>
      </c>
      <c r="BQ427" s="432"/>
      <c r="BR427" s="12"/>
      <c r="BS427" s="432">
        <v>0</v>
      </c>
      <c r="BT427" s="432">
        <v>0</v>
      </c>
      <c r="BU427" s="432">
        <v>0</v>
      </c>
      <c r="BV427" s="432">
        <v>0</v>
      </c>
      <c r="BW427" s="432">
        <v>0</v>
      </c>
      <c r="BX427" s="432">
        <v>0</v>
      </c>
      <c r="BY427" s="432">
        <v>0</v>
      </c>
      <c r="BZ427" s="432">
        <v>0</v>
      </c>
      <c r="CA427" s="432">
        <v>0</v>
      </c>
      <c r="CB427" s="432">
        <v>0</v>
      </c>
      <c r="CC427" s="432">
        <v>0</v>
      </c>
      <c r="CD427" s="432">
        <v>0</v>
      </c>
      <c r="CE427" s="432"/>
      <c r="CF427" s="12"/>
      <c r="CG427" s="432">
        <v>0</v>
      </c>
      <c r="CH427" s="432">
        <v>0</v>
      </c>
      <c r="CI427" s="432">
        <v>0</v>
      </c>
      <c r="CJ427" s="432">
        <v>0</v>
      </c>
      <c r="CK427" s="432">
        <v>0</v>
      </c>
      <c r="CL427" s="432">
        <v>0</v>
      </c>
      <c r="CM427" s="432">
        <v>0</v>
      </c>
      <c r="CN427" s="432">
        <v>0</v>
      </c>
      <c r="CO427" s="432">
        <v>0</v>
      </c>
      <c r="CP427" s="432">
        <v>0</v>
      </c>
      <c r="CQ427" s="432">
        <v>0</v>
      </c>
      <c r="CR427" s="432">
        <v>0</v>
      </c>
      <c r="CS427" s="432"/>
      <c r="CT427" s="12"/>
      <c r="CU427" s="432">
        <v>0</v>
      </c>
      <c r="CV427" s="432">
        <v>0</v>
      </c>
      <c r="CW427" s="432">
        <v>0</v>
      </c>
      <c r="CX427" s="432">
        <v>0</v>
      </c>
      <c r="CY427" s="432">
        <v>0</v>
      </c>
      <c r="CZ427" s="432">
        <v>0</v>
      </c>
      <c r="DA427" s="432">
        <v>0</v>
      </c>
      <c r="DB427" s="432">
        <v>0</v>
      </c>
      <c r="DC427" s="432">
        <v>0</v>
      </c>
      <c r="DD427" s="432">
        <v>0</v>
      </c>
      <c r="DE427" s="432">
        <v>0</v>
      </c>
      <c r="DF427" s="432">
        <v>0</v>
      </c>
      <c r="DG427" s="432"/>
      <c r="DH427" s="12"/>
    </row>
    <row r="428" spans="1:112" ht="12" customHeight="1">
      <c r="A428" s="434" t="str">
        <f t="shared" si="232"/>
        <v>#showrow</v>
      </c>
      <c r="U428" s="408" t="s">
        <v>936</v>
      </c>
      <c r="AA428" s="5" t="s">
        <v>560</v>
      </c>
      <c r="AB428" s="436" t="s">
        <v>937</v>
      </c>
      <c r="AC428" s="432">
        <v>0</v>
      </c>
      <c r="AD428" s="432">
        <v>-6083.34</v>
      </c>
      <c r="AE428" s="432">
        <v>0</v>
      </c>
      <c r="AF428" s="432">
        <v>0</v>
      </c>
      <c r="AG428" s="432">
        <v>0</v>
      </c>
      <c r="AH428" s="432">
        <v>-4074.12</v>
      </c>
      <c r="AI428" s="432">
        <v>4074.12</v>
      </c>
      <c r="AJ428" s="432">
        <v>0</v>
      </c>
      <c r="AK428" s="432">
        <v>0</v>
      </c>
      <c r="AL428" s="432">
        <v>0</v>
      </c>
      <c r="AM428" s="432">
        <v>0</v>
      </c>
      <c r="AN428" s="432">
        <v>0</v>
      </c>
      <c r="AO428" s="432"/>
      <c r="AP428" s="12"/>
      <c r="AQ428" s="432">
        <v>0</v>
      </c>
      <c r="AR428" s="432">
        <v>0</v>
      </c>
      <c r="AS428" s="432">
        <v>0</v>
      </c>
      <c r="AT428" s="432">
        <v>0</v>
      </c>
      <c r="AU428" s="432">
        <v>0</v>
      </c>
      <c r="AV428" s="432">
        <v>0</v>
      </c>
      <c r="AW428" s="432">
        <v>0</v>
      </c>
      <c r="AX428" s="432">
        <v>0</v>
      </c>
      <c r="AY428" s="432">
        <v>0</v>
      </c>
      <c r="AZ428" s="432">
        <v>0</v>
      </c>
      <c r="BA428" s="432">
        <v>0</v>
      </c>
      <c r="BB428" s="432">
        <v>0</v>
      </c>
      <c r="BC428" s="432"/>
      <c r="BD428" s="12"/>
      <c r="BE428" s="432">
        <v>0</v>
      </c>
      <c r="BF428" s="432">
        <v>0</v>
      </c>
      <c r="BG428" s="432">
        <v>0</v>
      </c>
      <c r="BH428" s="432">
        <v>0</v>
      </c>
      <c r="BI428" s="432">
        <v>0</v>
      </c>
      <c r="BJ428" s="432">
        <v>0</v>
      </c>
      <c r="BK428" s="432">
        <v>0</v>
      </c>
      <c r="BL428" s="432">
        <v>0</v>
      </c>
      <c r="BM428" s="432">
        <v>0</v>
      </c>
      <c r="BN428" s="432">
        <v>0</v>
      </c>
      <c r="BO428" s="432">
        <v>0</v>
      </c>
      <c r="BP428" s="432">
        <v>0</v>
      </c>
      <c r="BQ428" s="432"/>
      <c r="BR428" s="12"/>
      <c r="BS428" s="432">
        <v>0</v>
      </c>
      <c r="BT428" s="432">
        <v>0</v>
      </c>
      <c r="BU428" s="432">
        <v>0</v>
      </c>
      <c r="BV428" s="432">
        <v>0</v>
      </c>
      <c r="BW428" s="432">
        <v>0</v>
      </c>
      <c r="BX428" s="432">
        <v>0</v>
      </c>
      <c r="BY428" s="432">
        <v>0</v>
      </c>
      <c r="BZ428" s="432">
        <v>0</v>
      </c>
      <c r="CA428" s="432">
        <v>0</v>
      </c>
      <c r="CB428" s="432">
        <v>0</v>
      </c>
      <c r="CC428" s="432">
        <v>0</v>
      </c>
      <c r="CD428" s="432">
        <v>0</v>
      </c>
      <c r="CE428" s="432"/>
      <c r="CF428" s="12"/>
      <c r="CG428" s="432">
        <v>0</v>
      </c>
      <c r="CH428" s="432">
        <v>0</v>
      </c>
      <c r="CI428" s="432">
        <v>0</v>
      </c>
      <c r="CJ428" s="432">
        <v>0</v>
      </c>
      <c r="CK428" s="432">
        <v>0</v>
      </c>
      <c r="CL428" s="432">
        <v>0</v>
      </c>
      <c r="CM428" s="432">
        <v>0</v>
      </c>
      <c r="CN428" s="432">
        <v>0</v>
      </c>
      <c r="CO428" s="432">
        <v>0</v>
      </c>
      <c r="CP428" s="432">
        <v>0</v>
      </c>
      <c r="CQ428" s="432">
        <v>0</v>
      </c>
      <c r="CR428" s="432">
        <v>0</v>
      </c>
      <c r="CS428" s="432"/>
      <c r="CT428" s="12"/>
      <c r="CU428" s="432">
        <v>0</v>
      </c>
      <c r="CV428" s="432">
        <v>0</v>
      </c>
      <c r="CW428" s="432">
        <v>0</v>
      </c>
      <c r="CX428" s="432">
        <v>0</v>
      </c>
      <c r="CY428" s="432">
        <v>0</v>
      </c>
      <c r="CZ428" s="432">
        <v>0</v>
      </c>
      <c r="DA428" s="432">
        <v>0</v>
      </c>
      <c r="DB428" s="432">
        <v>0</v>
      </c>
      <c r="DC428" s="432">
        <v>0</v>
      </c>
      <c r="DD428" s="432">
        <v>0</v>
      </c>
      <c r="DE428" s="432">
        <v>0</v>
      </c>
      <c r="DF428" s="432">
        <v>0</v>
      </c>
      <c r="DG428" s="432"/>
      <c r="DH428" s="12"/>
    </row>
    <row r="429" spans="1:112" ht="12" hidden="1" customHeight="1">
      <c r="A429" s="434" t="str">
        <f t="shared" si="232"/>
        <v>#hiderow</v>
      </c>
      <c r="U429" s="408" t="s">
        <v>938</v>
      </c>
      <c r="AA429" s="5" t="s">
        <v>560</v>
      </c>
      <c r="AB429" s="436" t="s">
        <v>939</v>
      </c>
      <c r="AC429" s="432">
        <v>0</v>
      </c>
      <c r="AD429" s="432">
        <v>0</v>
      </c>
      <c r="AE429" s="432">
        <v>0</v>
      </c>
      <c r="AF429" s="432">
        <v>0</v>
      </c>
      <c r="AG429" s="432">
        <v>0</v>
      </c>
      <c r="AH429" s="432">
        <v>0</v>
      </c>
      <c r="AI429" s="432">
        <v>0</v>
      </c>
      <c r="AJ429" s="432">
        <v>0</v>
      </c>
      <c r="AK429" s="432">
        <v>0</v>
      </c>
      <c r="AL429" s="432">
        <v>0</v>
      </c>
      <c r="AM429" s="432">
        <v>0</v>
      </c>
      <c r="AN429" s="432">
        <v>0</v>
      </c>
      <c r="AO429" s="432"/>
      <c r="AP429" s="12"/>
      <c r="AQ429" s="432">
        <v>0</v>
      </c>
      <c r="AR429" s="432">
        <v>0</v>
      </c>
      <c r="AS429" s="432">
        <v>0</v>
      </c>
      <c r="AT429" s="432">
        <v>0</v>
      </c>
      <c r="AU429" s="432">
        <v>0</v>
      </c>
      <c r="AV429" s="432">
        <v>0</v>
      </c>
      <c r="AW429" s="432">
        <v>0</v>
      </c>
      <c r="AX429" s="432">
        <v>0</v>
      </c>
      <c r="AY429" s="432">
        <v>0</v>
      </c>
      <c r="AZ429" s="432">
        <v>0</v>
      </c>
      <c r="BA429" s="432">
        <v>0</v>
      </c>
      <c r="BB429" s="432">
        <v>0</v>
      </c>
      <c r="BC429" s="432"/>
      <c r="BD429" s="12"/>
      <c r="BE429" s="432">
        <v>0</v>
      </c>
      <c r="BF429" s="432">
        <v>0</v>
      </c>
      <c r="BG429" s="432">
        <v>0</v>
      </c>
      <c r="BH429" s="432">
        <v>0</v>
      </c>
      <c r="BI429" s="432">
        <v>0</v>
      </c>
      <c r="BJ429" s="432">
        <v>0</v>
      </c>
      <c r="BK429" s="432">
        <v>0</v>
      </c>
      <c r="BL429" s="432">
        <v>0</v>
      </c>
      <c r="BM429" s="432">
        <v>0</v>
      </c>
      <c r="BN429" s="432">
        <v>0</v>
      </c>
      <c r="BO429" s="432">
        <v>0</v>
      </c>
      <c r="BP429" s="432">
        <v>0</v>
      </c>
      <c r="BQ429" s="432"/>
      <c r="BR429" s="12"/>
      <c r="BS429" s="432">
        <v>0</v>
      </c>
      <c r="BT429" s="432">
        <v>0</v>
      </c>
      <c r="BU429" s="432">
        <v>0</v>
      </c>
      <c r="BV429" s="432">
        <v>0</v>
      </c>
      <c r="BW429" s="432">
        <v>0</v>
      </c>
      <c r="BX429" s="432">
        <v>0</v>
      </c>
      <c r="BY429" s="432">
        <v>0</v>
      </c>
      <c r="BZ429" s="432">
        <v>0</v>
      </c>
      <c r="CA429" s="432">
        <v>0</v>
      </c>
      <c r="CB429" s="432">
        <v>0</v>
      </c>
      <c r="CC429" s="432">
        <v>0</v>
      </c>
      <c r="CD429" s="432">
        <v>0</v>
      </c>
      <c r="CE429" s="432"/>
      <c r="CF429" s="12"/>
      <c r="CG429" s="432">
        <v>0</v>
      </c>
      <c r="CH429" s="432">
        <v>0</v>
      </c>
      <c r="CI429" s="432">
        <v>0</v>
      </c>
      <c r="CJ429" s="432">
        <v>0</v>
      </c>
      <c r="CK429" s="432">
        <v>0</v>
      </c>
      <c r="CL429" s="432">
        <v>0</v>
      </c>
      <c r="CM429" s="432">
        <v>0</v>
      </c>
      <c r="CN429" s="432">
        <v>0</v>
      </c>
      <c r="CO429" s="432">
        <v>0</v>
      </c>
      <c r="CP429" s="432">
        <v>0</v>
      </c>
      <c r="CQ429" s="432">
        <v>0</v>
      </c>
      <c r="CR429" s="432">
        <v>0</v>
      </c>
      <c r="CS429" s="432"/>
      <c r="CT429" s="12"/>
      <c r="CU429" s="432">
        <v>0</v>
      </c>
      <c r="CV429" s="432">
        <v>0</v>
      </c>
      <c r="CW429" s="432">
        <v>0</v>
      </c>
      <c r="CX429" s="432">
        <v>0</v>
      </c>
      <c r="CY429" s="432">
        <v>0</v>
      </c>
      <c r="CZ429" s="432">
        <v>0</v>
      </c>
      <c r="DA429" s="432">
        <v>0</v>
      </c>
      <c r="DB429" s="432">
        <v>0</v>
      </c>
      <c r="DC429" s="432">
        <v>0</v>
      </c>
      <c r="DD429" s="432">
        <v>0</v>
      </c>
      <c r="DE429" s="432">
        <v>0</v>
      </c>
      <c r="DF429" s="432">
        <v>0</v>
      </c>
      <c r="DG429" s="432"/>
      <c r="DH429" s="12"/>
    </row>
    <row r="430" spans="1:112" ht="12" hidden="1" customHeight="1">
      <c r="A430" s="434" t="str">
        <f t="shared" si="232"/>
        <v>#hiderow</v>
      </c>
      <c r="U430" s="408" t="s">
        <v>940</v>
      </c>
      <c r="AA430" s="5" t="s">
        <v>560</v>
      </c>
      <c r="AB430" s="436" t="s">
        <v>941</v>
      </c>
      <c r="AC430" s="432">
        <v>0</v>
      </c>
      <c r="AD430" s="432">
        <v>0</v>
      </c>
      <c r="AE430" s="432">
        <v>0</v>
      </c>
      <c r="AF430" s="432">
        <v>0</v>
      </c>
      <c r="AG430" s="432">
        <v>0</v>
      </c>
      <c r="AH430" s="432">
        <v>0</v>
      </c>
      <c r="AI430" s="432">
        <v>0</v>
      </c>
      <c r="AJ430" s="432">
        <v>0</v>
      </c>
      <c r="AK430" s="432">
        <v>0</v>
      </c>
      <c r="AL430" s="432">
        <v>0</v>
      </c>
      <c r="AM430" s="432">
        <v>0</v>
      </c>
      <c r="AN430" s="432">
        <v>0</v>
      </c>
      <c r="AO430" s="432"/>
      <c r="AP430" s="12"/>
      <c r="AQ430" s="432">
        <v>0</v>
      </c>
      <c r="AR430" s="432">
        <v>0</v>
      </c>
      <c r="AS430" s="432">
        <v>0</v>
      </c>
      <c r="AT430" s="432">
        <v>0</v>
      </c>
      <c r="AU430" s="432">
        <v>0</v>
      </c>
      <c r="AV430" s="432">
        <v>0</v>
      </c>
      <c r="AW430" s="432">
        <v>0</v>
      </c>
      <c r="AX430" s="432">
        <v>0</v>
      </c>
      <c r="AY430" s="432">
        <v>0</v>
      </c>
      <c r="AZ430" s="432">
        <v>0</v>
      </c>
      <c r="BA430" s="432">
        <v>0</v>
      </c>
      <c r="BB430" s="432">
        <v>0</v>
      </c>
      <c r="BC430" s="432"/>
      <c r="BD430" s="12"/>
      <c r="BE430" s="432">
        <v>0</v>
      </c>
      <c r="BF430" s="432">
        <v>0</v>
      </c>
      <c r="BG430" s="432">
        <v>0</v>
      </c>
      <c r="BH430" s="432">
        <v>0</v>
      </c>
      <c r="BI430" s="432">
        <v>0</v>
      </c>
      <c r="BJ430" s="432">
        <v>0</v>
      </c>
      <c r="BK430" s="432">
        <v>0</v>
      </c>
      <c r="BL430" s="432">
        <v>0</v>
      </c>
      <c r="BM430" s="432">
        <v>0</v>
      </c>
      <c r="BN430" s="432">
        <v>0</v>
      </c>
      <c r="BO430" s="432">
        <v>0</v>
      </c>
      <c r="BP430" s="432">
        <v>0</v>
      </c>
      <c r="BQ430" s="432"/>
      <c r="BR430" s="12"/>
      <c r="BS430" s="432">
        <v>0</v>
      </c>
      <c r="BT430" s="432">
        <v>0</v>
      </c>
      <c r="BU430" s="432">
        <v>0</v>
      </c>
      <c r="BV430" s="432">
        <v>0</v>
      </c>
      <c r="BW430" s="432">
        <v>0</v>
      </c>
      <c r="BX430" s="432">
        <v>0</v>
      </c>
      <c r="BY430" s="432">
        <v>0</v>
      </c>
      <c r="BZ430" s="432">
        <v>0</v>
      </c>
      <c r="CA430" s="432">
        <v>0</v>
      </c>
      <c r="CB430" s="432">
        <v>0</v>
      </c>
      <c r="CC430" s="432">
        <v>0</v>
      </c>
      <c r="CD430" s="432">
        <v>0</v>
      </c>
      <c r="CE430" s="432"/>
      <c r="CF430" s="12"/>
      <c r="CG430" s="432">
        <v>0</v>
      </c>
      <c r="CH430" s="432">
        <v>0</v>
      </c>
      <c r="CI430" s="432">
        <v>0</v>
      </c>
      <c r="CJ430" s="432">
        <v>0</v>
      </c>
      <c r="CK430" s="432">
        <v>0</v>
      </c>
      <c r="CL430" s="432">
        <v>0</v>
      </c>
      <c r="CM430" s="432">
        <v>0</v>
      </c>
      <c r="CN430" s="432">
        <v>0</v>
      </c>
      <c r="CO430" s="432">
        <v>0</v>
      </c>
      <c r="CP430" s="432">
        <v>0</v>
      </c>
      <c r="CQ430" s="432">
        <v>0</v>
      </c>
      <c r="CR430" s="432">
        <v>0</v>
      </c>
      <c r="CS430" s="432"/>
      <c r="CT430" s="12"/>
      <c r="CU430" s="432">
        <v>0</v>
      </c>
      <c r="CV430" s="432">
        <v>0</v>
      </c>
      <c r="CW430" s="432">
        <v>0</v>
      </c>
      <c r="CX430" s="432">
        <v>0</v>
      </c>
      <c r="CY430" s="432">
        <v>0</v>
      </c>
      <c r="CZ430" s="432">
        <v>0</v>
      </c>
      <c r="DA430" s="432">
        <v>0</v>
      </c>
      <c r="DB430" s="432">
        <v>0</v>
      </c>
      <c r="DC430" s="432">
        <v>0</v>
      </c>
      <c r="DD430" s="432">
        <v>0</v>
      </c>
      <c r="DE430" s="432">
        <v>0</v>
      </c>
      <c r="DF430" s="432">
        <v>0</v>
      </c>
      <c r="DG430" s="432"/>
      <c r="DH430" s="12"/>
    </row>
    <row r="431" spans="1:112" ht="12" customHeight="1">
      <c r="AA431" s="5" t="s">
        <v>560</v>
      </c>
      <c r="AB431" s="1" t="s">
        <v>560</v>
      </c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12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12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12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12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12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12"/>
    </row>
    <row r="432" spans="1:112" ht="12" customHeight="1" thickBot="1">
      <c r="AA432" s="443" t="s">
        <v>942</v>
      </c>
      <c r="AB432" s="444"/>
      <c r="AC432" s="445">
        <f t="shared" ref="AC432:AN432" si="233">SUM(AC417:AC431)+AC109</f>
        <v>51144.37999999999</v>
      </c>
      <c r="AD432" s="445">
        <f t="shared" si="233"/>
        <v>24678.869999999992</v>
      </c>
      <c r="AE432" s="445">
        <f t="shared" si="233"/>
        <v>41122.069999999992</v>
      </c>
      <c r="AF432" s="445">
        <f t="shared" si="233"/>
        <v>21558.269999999993</v>
      </c>
      <c r="AG432" s="445">
        <f t="shared" si="233"/>
        <v>89327.75999999998</v>
      </c>
      <c r="AH432" s="445">
        <f t="shared" si="233"/>
        <v>67378.279999999984</v>
      </c>
      <c r="AI432" s="445">
        <f t="shared" si="233"/>
        <v>55607.304999999986</v>
      </c>
      <c r="AJ432" s="445">
        <f t="shared" si="233"/>
        <v>42176.679999999978</v>
      </c>
      <c r="AK432" s="445">
        <f t="shared" si="233"/>
        <v>43041.054999999971</v>
      </c>
      <c r="AL432" s="445">
        <f t="shared" si="233"/>
        <v>20284.429999999971</v>
      </c>
      <c r="AM432" s="445">
        <f t="shared" si="233"/>
        <v>55800.254999999968</v>
      </c>
      <c r="AN432" s="445">
        <f t="shared" si="233"/>
        <v>42537.079999999965</v>
      </c>
      <c r="AO432" s="445" t="s">
        <v>560</v>
      </c>
      <c r="AP432" s="446" t="s">
        <v>560</v>
      </c>
      <c r="AQ432" s="445">
        <f t="shared" ref="AQ432:BB432" si="234">SUM(AQ417:AQ431)+AQ109</f>
        <v>63020.63266359955</v>
      </c>
      <c r="AR432" s="445">
        <f t="shared" si="234"/>
        <v>162285.65747861564</v>
      </c>
      <c r="AS432" s="445">
        <f t="shared" si="234"/>
        <v>65431.145118889428</v>
      </c>
      <c r="AT432" s="445">
        <f t="shared" si="234"/>
        <v>34972.03335620444</v>
      </c>
      <c r="AU432" s="445">
        <f t="shared" si="234"/>
        <v>256990.43390731915</v>
      </c>
      <c r="AV432" s="445">
        <f t="shared" si="234"/>
        <v>159249.09692766657</v>
      </c>
      <c r="AW432" s="445">
        <f t="shared" si="234"/>
        <v>61449.952374319095</v>
      </c>
      <c r="AX432" s="445">
        <f t="shared" si="234"/>
        <v>230968.33934897254</v>
      </c>
      <c r="AY432" s="445">
        <f t="shared" si="234"/>
        <v>135422.79819862597</v>
      </c>
      <c r="AZ432" s="445">
        <f t="shared" si="234"/>
        <v>48394.854502532675</v>
      </c>
      <c r="BA432" s="445">
        <f t="shared" si="234"/>
        <v>228106.48353920225</v>
      </c>
      <c r="BB432" s="445">
        <f t="shared" si="234"/>
        <v>171670.82615532016</v>
      </c>
      <c r="BC432" s="445" t="s">
        <v>560</v>
      </c>
      <c r="BD432" s="446" t="s">
        <v>560</v>
      </c>
      <c r="BE432" s="445">
        <f t="shared" ref="BE432:BP432" si="235">SUM(BE417:BE431)+BE109</f>
        <v>22443.899003135914</v>
      </c>
      <c r="BF432" s="445">
        <f t="shared" si="235"/>
        <v>119583.76022778937</v>
      </c>
      <c r="BG432" s="445">
        <f t="shared" si="235"/>
        <v>-5345.2381959753548</v>
      </c>
      <c r="BH432" s="445">
        <f t="shared" si="235"/>
        <v>-133896.92411974008</v>
      </c>
      <c r="BI432" s="445">
        <f t="shared" si="235"/>
        <v>285838.08936274523</v>
      </c>
      <c r="BJ432" s="445">
        <f t="shared" si="235"/>
        <v>157335.90343898052</v>
      </c>
      <c r="BK432" s="445">
        <f t="shared" si="235"/>
        <v>27368.717515215802</v>
      </c>
      <c r="BL432" s="445">
        <f t="shared" si="235"/>
        <v>307469.24849770108</v>
      </c>
      <c r="BM432" s="445">
        <f t="shared" si="235"/>
        <v>177752.06257393636</v>
      </c>
      <c r="BN432" s="445">
        <f t="shared" si="235"/>
        <v>47784.876650171645</v>
      </c>
      <c r="BO432" s="445">
        <f t="shared" si="235"/>
        <v>327885.40763265692</v>
      </c>
      <c r="BP432" s="445">
        <f t="shared" si="235"/>
        <v>222801.48420889219</v>
      </c>
      <c r="BQ432" s="445" t="s">
        <v>560</v>
      </c>
      <c r="BR432" s="446" t="s">
        <v>560</v>
      </c>
      <c r="BS432" s="445">
        <f t="shared" ref="BS432:CD432" si="236">SUM(BS417:BS431)+BS109</f>
        <v>52345.520215357246</v>
      </c>
      <c r="BT432" s="445">
        <f t="shared" si="236"/>
        <v>259508.15849112338</v>
      </c>
      <c r="BU432" s="445">
        <f t="shared" si="236"/>
        <v>82571.495971507538</v>
      </c>
      <c r="BV432" s="445">
        <f t="shared" si="236"/>
        <v>-96180.339464774966</v>
      </c>
      <c r="BW432" s="445">
        <f t="shared" si="236"/>
        <v>46583.674841442495</v>
      </c>
      <c r="BX432" s="445">
        <f t="shared" si="236"/>
        <v>55469.210605159962</v>
      </c>
      <c r="BY432" s="445">
        <f t="shared" si="236"/>
        <v>62484.74636887743</v>
      </c>
      <c r="BZ432" s="445">
        <f t="shared" si="236"/>
        <v>62440.888525094888</v>
      </c>
      <c r="CA432" s="445">
        <f t="shared" si="236"/>
        <v>69706.424288812355</v>
      </c>
      <c r="CB432" s="445">
        <f t="shared" si="236"/>
        <v>76721.960052529816</v>
      </c>
      <c r="CC432" s="445">
        <f t="shared" si="236"/>
        <v>76678.102208747267</v>
      </c>
      <c r="CD432" s="445">
        <f t="shared" si="236"/>
        <v>116258.70047246473</v>
      </c>
      <c r="CE432" s="445" t="s">
        <v>560</v>
      </c>
      <c r="CF432" s="446" t="s">
        <v>560</v>
      </c>
      <c r="CG432" s="445">
        <f t="shared" ref="CG432:CR432" si="237">SUM(CG417:CG431)+CG109</f>
        <v>245.91153401875636</v>
      </c>
      <c r="CH432" s="445">
        <f t="shared" si="237"/>
        <v>40510.756457617274</v>
      </c>
      <c r="CI432" s="445">
        <f t="shared" si="237"/>
        <v>9813.661596028287</v>
      </c>
      <c r="CJ432" s="445">
        <f t="shared" si="237"/>
        <v>-23040.326690039874</v>
      </c>
      <c r="CK432" s="445">
        <f t="shared" si="237"/>
        <v>125594.71429832945</v>
      </c>
      <c r="CL432" s="445">
        <f t="shared" si="237"/>
        <v>139468.85254326128</v>
      </c>
      <c r="CM432" s="445">
        <f t="shared" si="237"/>
        <v>151067.9907881931</v>
      </c>
      <c r="CN432" s="445">
        <f t="shared" si="237"/>
        <v>153666.40218356243</v>
      </c>
      <c r="CO432" s="445">
        <f t="shared" si="237"/>
        <v>165515.54042849425</v>
      </c>
      <c r="CP432" s="445">
        <f t="shared" si="237"/>
        <v>177114.67867342607</v>
      </c>
      <c r="CQ432" s="445">
        <f t="shared" si="237"/>
        <v>179713.0900687954</v>
      </c>
      <c r="CR432" s="445">
        <f t="shared" si="237"/>
        <v>232090.63231372723</v>
      </c>
      <c r="CS432" s="445" t="s">
        <v>560</v>
      </c>
      <c r="CT432" s="446" t="s">
        <v>560</v>
      </c>
      <c r="CU432" s="445">
        <f t="shared" ref="CU432:DF432" si="238">SUM(CU417:CU431)+CU109</f>
        <v>105345.4703941378</v>
      </c>
      <c r="CV432" s="445">
        <f t="shared" si="238"/>
        <v>176787.93853004684</v>
      </c>
      <c r="CW432" s="445">
        <f t="shared" si="238"/>
        <v>158921.13365642034</v>
      </c>
      <c r="CX432" s="445">
        <f t="shared" si="238"/>
        <v>138539.16070401785</v>
      </c>
      <c r="CY432" s="445">
        <f t="shared" si="238"/>
        <v>300169.86433423089</v>
      </c>
      <c r="CZ432" s="445">
        <f t="shared" si="238"/>
        <v>326175.5954434484</v>
      </c>
      <c r="DA432" s="445">
        <f t="shared" si="238"/>
        <v>349501.32655266591</v>
      </c>
      <c r="DB432" s="445">
        <f t="shared" si="238"/>
        <v>361810.16799801891</v>
      </c>
      <c r="DC432" s="445">
        <f t="shared" si="238"/>
        <v>385385.89910723642</v>
      </c>
      <c r="DD432" s="445">
        <f t="shared" si="238"/>
        <v>408711.63021645392</v>
      </c>
      <c r="DE432" s="445">
        <f t="shared" si="238"/>
        <v>421020.47166180692</v>
      </c>
      <c r="DF432" s="445">
        <f t="shared" si="238"/>
        <v>493996.0565085244</v>
      </c>
      <c r="DG432" s="445" t="s">
        <v>560</v>
      </c>
      <c r="DH432" s="446" t="s">
        <v>560</v>
      </c>
    </row>
    <row r="433" spans="27:112" ht="12.75" thickTop="1">
      <c r="AA433" s="1" t="s">
        <v>943</v>
      </c>
      <c r="AC433" s="447">
        <f t="shared" ref="AC433:AN433" si="239">IFERROR(AC432/($AO415-SUMIF($AA$106:$AA$780,790,$AO$106:$AO$780))*365,"")</f>
        <v>34.366886127605127</v>
      </c>
      <c r="AD433" s="447">
        <f t="shared" si="239"/>
        <v>16.583169354051613</v>
      </c>
      <c r="AE433" s="447">
        <f t="shared" si="239"/>
        <v>27.632312622059491</v>
      </c>
      <c r="AF433" s="447">
        <f t="shared" si="239"/>
        <v>14.486256558358233</v>
      </c>
      <c r="AG433" s="447">
        <f t="shared" si="239"/>
        <v>60.024521872276878</v>
      </c>
      <c r="AH433" s="447">
        <f t="shared" si="239"/>
        <v>45.275388541886592</v>
      </c>
      <c r="AI433" s="447">
        <f t="shared" si="239"/>
        <v>37.365785229931561</v>
      </c>
      <c r="AJ433" s="447">
        <f t="shared" si="239"/>
        <v>28.340966471789084</v>
      </c>
      <c r="AK433" s="447">
        <f t="shared" si="239"/>
        <v>28.92179035109994</v>
      </c>
      <c r="AL433" s="447">
        <f t="shared" si="239"/>
        <v>13.630289309859196</v>
      </c>
      <c r="AM433" s="447">
        <f t="shared" si="239"/>
        <v>37.495439566895286</v>
      </c>
      <c r="AN433" s="447">
        <f t="shared" si="239"/>
        <v>28.583140211316056</v>
      </c>
      <c r="AO433" s="447"/>
      <c r="AP433" s="447"/>
      <c r="AQ433" s="447">
        <f t="shared" ref="AQ433:BB433" si="240">IFERROR(AQ432/($BC415-SUMIF($AA$106:$AA$780,790,$BC$106:$BC$780))*365,"")</f>
        <v>16.406626532367632</v>
      </c>
      <c r="AR433" s="447">
        <f t="shared" si="240"/>
        <v>42.249023236944808</v>
      </c>
      <c r="AS433" s="447">
        <f t="shared" si="240"/>
        <v>17.034173034743581</v>
      </c>
      <c r="AT433" s="447">
        <f t="shared" si="240"/>
        <v>9.1045276142420963</v>
      </c>
      <c r="AU433" s="447">
        <f t="shared" si="240"/>
        <v>66.904216814437589</v>
      </c>
      <c r="AV433" s="447">
        <f t="shared" si="240"/>
        <v>41.458493012212273</v>
      </c>
      <c r="AW433" s="447">
        <f t="shared" si="240"/>
        <v>15.99771973757977</v>
      </c>
      <c r="AX433" s="447">
        <f t="shared" si="240"/>
        <v>60.129692837699665</v>
      </c>
      <c r="AY433" s="447">
        <f t="shared" si="240"/>
        <v>35.25561677352637</v>
      </c>
      <c r="AZ433" s="447">
        <f t="shared" si="240"/>
        <v>12.598989733245451</v>
      </c>
      <c r="BA433" s="447">
        <f t="shared" si="240"/>
        <v>59.38464478794392</v>
      </c>
      <c r="BB433" s="447">
        <f t="shared" si="240"/>
        <v>44.692333481764102</v>
      </c>
      <c r="BC433" s="447"/>
      <c r="BD433" s="447"/>
      <c r="BE433" s="447">
        <f t="shared" ref="BE433:BP433" si="241">IFERROR(BE432/($BQ415-SUMIF($AA$106:$AA$780,790,$BQ$106:$BQ$780))*365,"")</f>
        <v>4.2851519485221798</v>
      </c>
      <c r="BF433" s="447">
        <f t="shared" si="241"/>
        <v>22.831798658518391</v>
      </c>
      <c r="BG433" s="447">
        <f t="shared" si="241"/>
        <v>-1.0205516371107628</v>
      </c>
      <c r="BH433" s="447">
        <f t="shared" si="241"/>
        <v>-25.564571699982359</v>
      </c>
      <c r="BI433" s="447">
        <f t="shared" si="241"/>
        <v>54.574280762156548</v>
      </c>
      <c r="BJ433" s="447">
        <f t="shared" si="241"/>
        <v>30.039711598231797</v>
      </c>
      <c r="BK433" s="447">
        <f t="shared" si="241"/>
        <v>5.2254340109307025</v>
      </c>
      <c r="BL433" s="447">
        <f t="shared" si="241"/>
        <v>58.704258521502105</v>
      </c>
      <c r="BM433" s="447">
        <f t="shared" si="241"/>
        <v>33.93771274706387</v>
      </c>
      <c r="BN433" s="447">
        <f t="shared" si="241"/>
        <v>9.1234351597627814</v>
      </c>
      <c r="BO433" s="447">
        <f t="shared" si="241"/>
        <v>62.602259670334185</v>
      </c>
      <c r="BP433" s="447">
        <f t="shared" si="241"/>
        <v>42.538874999302472</v>
      </c>
      <c r="BQ433" s="447"/>
      <c r="BR433" s="447"/>
      <c r="BS433" s="447">
        <f t="shared" ref="BS433:CD433" si="242">IFERROR(BS432/($CE415-SUMIF($AA$106:$AA$780,790,$CE$106:$CE$780))*365,"")</f>
        <v>7.2106650140341477</v>
      </c>
      <c r="BT433" s="447">
        <f t="shared" si="242"/>
        <v>35.747593902780388</v>
      </c>
      <c r="BU433" s="447">
        <f t="shared" si="242"/>
        <v>11.374333366230116</v>
      </c>
      <c r="BV433" s="447">
        <f t="shared" si="242"/>
        <v>-13.248969653244806</v>
      </c>
      <c r="BW433" s="447">
        <f t="shared" si="242"/>
        <v>6.4169631521932073</v>
      </c>
      <c r="BX433" s="447">
        <f t="shared" si="242"/>
        <v>7.6409575188322369</v>
      </c>
      <c r="BY433" s="447">
        <f t="shared" si="242"/>
        <v>8.6073568989133182</v>
      </c>
      <c r="BZ433" s="447">
        <f t="shared" si="242"/>
        <v>8.6013154226140536</v>
      </c>
      <c r="CA433" s="447">
        <f t="shared" si="242"/>
        <v>9.6021526351226658</v>
      </c>
      <c r="CB433" s="447">
        <f t="shared" si="242"/>
        <v>10.568552015203746</v>
      </c>
      <c r="CC433" s="447">
        <f t="shared" si="242"/>
        <v>10.56251053890448</v>
      </c>
      <c r="CD433" s="447">
        <f t="shared" si="242"/>
        <v>16.014790580454171</v>
      </c>
      <c r="CE433" s="447"/>
      <c r="CF433" s="447"/>
      <c r="CG433" s="447">
        <f t="shared" ref="CG433:CR433" si="243">IFERROR(CG432/($CS415-SUMIF($AA$106:$AA$780,790,$CS$106:$CS$780))*365,"")</f>
        <v>2.6947027111365936E-2</v>
      </c>
      <c r="CH433" s="447">
        <f t="shared" si="243"/>
        <v>4.4391754820336846</v>
      </c>
      <c r="CI433" s="447">
        <f t="shared" si="243"/>
        <v>1.0753826824152735</v>
      </c>
      <c r="CJ433" s="447">
        <f t="shared" si="243"/>
        <v>-2.5247628601425314</v>
      </c>
      <c r="CK433" s="447">
        <f t="shared" si="243"/>
        <v>13.762689841881127</v>
      </c>
      <c r="CL433" s="447">
        <f t="shared" si="243"/>
        <v>15.28302023599961</v>
      </c>
      <c r="CM433" s="447">
        <f t="shared" si="243"/>
        <v>16.554055748839033</v>
      </c>
      <c r="CN433" s="447">
        <f t="shared" si="243"/>
        <v>16.838790105024859</v>
      </c>
      <c r="CO433" s="447">
        <f t="shared" si="243"/>
        <v>18.137220659763081</v>
      </c>
      <c r="CP433" s="447">
        <f t="shared" si="243"/>
        <v>19.408256172602506</v>
      </c>
      <c r="CQ433" s="447">
        <f t="shared" si="243"/>
        <v>19.692990528788329</v>
      </c>
      <c r="CR433" s="447">
        <f t="shared" si="243"/>
        <v>25.432530386212182</v>
      </c>
      <c r="CS433" s="447"/>
      <c r="CT433" s="447"/>
      <c r="CU433" s="447">
        <f t="shared" ref="CU433:DF433" si="244">IFERROR(CU432/($DG415-SUMIF($AA$106:$AA$780,790,$DG$106:$DG$780))*365,"")</f>
        <v>9.7283313942472454</v>
      </c>
      <c r="CV433" s="447">
        <f t="shared" si="244"/>
        <v>16.325824414580737</v>
      </c>
      <c r="CW433" s="447">
        <f t="shared" si="244"/>
        <v>14.675879731466361</v>
      </c>
      <c r="CX433" s="447">
        <f t="shared" si="244"/>
        <v>12.793666983184881</v>
      </c>
      <c r="CY433" s="447">
        <f t="shared" si="244"/>
        <v>27.719767199142279</v>
      </c>
      <c r="CZ433" s="447">
        <f t="shared" si="244"/>
        <v>30.121316781042776</v>
      </c>
      <c r="DA433" s="447">
        <f t="shared" si="244"/>
        <v>32.275376574924508</v>
      </c>
      <c r="DB433" s="447">
        <f t="shared" si="244"/>
        <v>33.4120603659943</v>
      </c>
      <c r="DC433" s="447">
        <f t="shared" si="244"/>
        <v>35.589206893833001</v>
      </c>
      <c r="DD433" s="447">
        <f t="shared" si="244"/>
        <v>37.743266687714737</v>
      </c>
      <c r="DE433" s="447">
        <f t="shared" si="244"/>
        <v>38.879950478784522</v>
      </c>
      <c r="DF433" s="447">
        <f t="shared" si="244"/>
        <v>45.619022129627723</v>
      </c>
      <c r="DG433" s="447"/>
      <c r="DH433" s="447"/>
    </row>
    <row r="434" spans="27:112">
      <c r="AC434" s="447"/>
    </row>
    <row r="435" spans="27:112">
      <c r="AO435" s="4"/>
      <c r="AP435" s="4"/>
      <c r="BC435" s="4"/>
      <c r="BQ435" s="4"/>
      <c r="CE435" s="4"/>
      <c r="CS435" s="4"/>
      <c r="DG435" s="4"/>
    </row>
    <row r="436" spans="27:112">
      <c r="AC436" s="448"/>
      <c r="AD436" s="448"/>
      <c r="AE436" s="448"/>
      <c r="AF436" s="448"/>
      <c r="AG436" s="448"/>
      <c r="AH436" s="448"/>
      <c r="AI436" s="448"/>
      <c r="AJ436" s="448"/>
      <c r="AK436" s="448"/>
      <c r="AL436" s="448"/>
      <c r="AM436" s="448"/>
      <c r="AN436" s="448"/>
      <c r="AP436" s="4"/>
      <c r="AQ436" s="448"/>
      <c r="AR436" s="448"/>
      <c r="AS436" s="448"/>
      <c r="AT436" s="448"/>
      <c r="AU436" s="448"/>
      <c r="AV436" s="448"/>
      <c r="AW436" s="448"/>
      <c r="AX436" s="448"/>
      <c r="AY436" s="448"/>
      <c r="AZ436" s="448"/>
      <c r="BA436" s="448"/>
      <c r="BB436" s="448"/>
      <c r="BE436" s="448"/>
      <c r="BF436" s="448"/>
      <c r="BG436" s="448"/>
      <c r="BH436" s="448"/>
      <c r="BI436" s="448"/>
      <c r="BJ436" s="448"/>
      <c r="BK436" s="448"/>
      <c r="BL436" s="448"/>
      <c r="BM436" s="448"/>
      <c r="BN436" s="448"/>
      <c r="BO436" s="448"/>
      <c r="BP436" s="448"/>
      <c r="BS436" s="448"/>
      <c r="BT436" s="448"/>
      <c r="BU436" s="448"/>
      <c r="BV436" s="448"/>
      <c r="BW436" s="448"/>
      <c r="BX436" s="448"/>
      <c r="BY436" s="448"/>
      <c r="BZ436" s="448"/>
      <c r="CA436" s="448"/>
      <c r="CB436" s="448"/>
      <c r="CC436" s="448"/>
      <c r="CD436" s="448"/>
      <c r="CG436" s="448"/>
      <c r="CH436" s="448"/>
      <c r="CI436" s="448"/>
      <c r="CJ436" s="448"/>
      <c r="CK436" s="448"/>
      <c r="CL436" s="448"/>
      <c r="CM436" s="448"/>
      <c r="CN436" s="448"/>
      <c r="CO436" s="448"/>
      <c r="CP436" s="448"/>
      <c r="CQ436" s="448"/>
      <c r="CR436" s="448"/>
      <c r="CU436" s="448"/>
      <c r="CV436" s="448"/>
      <c r="CW436" s="448"/>
      <c r="CX436" s="448"/>
      <c r="CY436" s="448"/>
      <c r="CZ436" s="448"/>
      <c r="DA436" s="448"/>
      <c r="DB436" s="448"/>
      <c r="DC436" s="448"/>
      <c r="DD436" s="448"/>
      <c r="DE436" s="448"/>
      <c r="DF436" s="448"/>
    </row>
    <row r="437" spans="27:112"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P437" s="4"/>
      <c r="AQ437" s="449"/>
      <c r="AR437" s="449"/>
      <c r="AS437" s="449"/>
      <c r="AT437" s="449"/>
      <c r="AU437" s="449"/>
      <c r="AV437" s="449"/>
      <c r="AW437" s="449"/>
      <c r="AX437" s="449"/>
      <c r="AY437" s="449"/>
      <c r="AZ437" s="449"/>
      <c r="BA437" s="449"/>
      <c r="BB437" s="449"/>
      <c r="BE437" s="449"/>
      <c r="BF437" s="449"/>
      <c r="BG437" s="449"/>
      <c r="BH437" s="449"/>
      <c r="BI437" s="449"/>
      <c r="BJ437" s="449"/>
      <c r="BK437" s="449"/>
      <c r="BL437" s="449"/>
      <c r="BM437" s="449"/>
      <c r="BN437" s="449"/>
      <c r="BO437" s="449"/>
      <c r="BP437" s="449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G437" s="449"/>
      <c r="CH437" s="449"/>
      <c r="CI437" s="449"/>
      <c r="CJ437" s="449"/>
      <c r="CK437" s="449"/>
      <c r="CL437" s="449"/>
      <c r="CM437" s="449"/>
      <c r="CN437" s="449"/>
      <c r="CO437" s="449"/>
      <c r="CP437" s="449"/>
      <c r="CQ437" s="449"/>
      <c r="CR437" s="449"/>
      <c r="CU437" s="449"/>
      <c r="CV437" s="449"/>
      <c r="CW437" s="449"/>
      <c r="CX437" s="449"/>
      <c r="CY437" s="449"/>
      <c r="CZ437" s="449"/>
      <c r="DA437" s="449"/>
      <c r="DB437" s="449"/>
      <c r="DC437" s="449"/>
      <c r="DD437" s="449"/>
      <c r="DE437" s="449"/>
      <c r="DF437" s="449"/>
    </row>
  </sheetData>
  <mergeCells count="12">
    <mergeCell ref="CU105:DH105"/>
    <mergeCell ref="AC104:AP104"/>
    <mergeCell ref="AQ104:BD104"/>
    <mergeCell ref="BE104:BR104"/>
    <mergeCell ref="BS104:CF104"/>
    <mergeCell ref="CG104:CT104"/>
    <mergeCell ref="CU104:DH104"/>
    <mergeCell ref="AC105:AP105"/>
    <mergeCell ref="AQ105:BD105"/>
    <mergeCell ref="BE105:BR105"/>
    <mergeCell ref="BS105:CF105"/>
    <mergeCell ref="CG105:CT105"/>
  </mergeCells>
  <pageMargins left="0.75" right="0.75" top="1" bottom="1" header="0.5" footer="0.5"/>
  <pageSetup scale="62" fitToWidth="6" orientation="landscape" horizontalDpi="4294967293" r:id="rId1"/>
  <headerFooter alignWithMargins="0"/>
  <colBreaks count="1" manualBreakCount="1">
    <brk id="42" min="99" max="59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AD36E-B295-48FC-B789-A75286B7D08A}">
  <sheetPr codeName="Sheet3">
    <tabColor rgb="FF0070C0"/>
  </sheetPr>
  <dimension ref="A1:AH48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3" sqref="B23"/>
    </sheetView>
  </sheetViews>
  <sheetFormatPr defaultColWidth="8.85546875" defaultRowHeight="12"/>
  <cols>
    <col min="1" max="1" width="43.140625" style="68" bestFit="1" customWidth="1" collapsed="1"/>
    <col min="2" max="7" width="9.28515625" style="68" customWidth="1" collapsed="1"/>
    <col min="8" max="8" width="21.42578125" style="68" bestFit="1" customWidth="1" collapsed="1"/>
    <col min="9" max="34" width="8.85546875" style="68"/>
    <col min="35" max="16384" width="8.85546875" style="68" collapsed="1"/>
  </cols>
  <sheetData>
    <row r="1" spans="1:9" ht="15.75">
      <c r="A1" s="140" t="s">
        <v>558</v>
      </c>
    </row>
    <row r="2" spans="1:9" ht="12.75">
      <c r="A2" s="141" t="s">
        <v>94</v>
      </c>
    </row>
    <row r="3" spans="1:9" ht="12.75">
      <c r="A3" s="141" t="s">
        <v>559</v>
      </c>
    </row>
    <row r="5" spans="1:9">
      <c r="B5" s="76" t="s">
        <v>576</v>
      </c>
      <c r="C5" s="66" t="s">
        <v>589</v>
      </c>
      <c r="D5" s="66" t="s">
        <v>579</v>
      </c>
      <c r="E5" s="66" t="s">
        <v>581</v>
      </c>
      <c r="F5" s="66" t="s">
        <v>583</v>
      </c>
      <c r="G5" s="66" t="s">
        <v>585</v>
      </c>
      <c r="H5" s="476" t="s">
        <v>75</v>
      </c>
    </row>
    <row r="6" spans="1:9">
      <c r="B6" s="79" t="s">
        <v>577</v>
      </c>
      <c r="C6" s="67" t="s">
        <v>591</v>
      </c>
      <c r="D6" s="67" t="s">
        <v>580</v>
      </c>
      <c r="E6" s="67" t="s">
        <v>582</v>
      </c>
      <c r="F6" s="67" t="s">
        <v>584</v>
      </c>
      <c r="G6" s="67" t="s">
        <v>586</v>
      </c>
      <c r="H6" s="477"/>
    </row>
    <row r="7" spans="1:9">
      <c r="A7" s="64" t="s">
        <v>72</v>
      </c>
      <c r="B7" s="146"/>
      <c r="C7" s="146"/>
      <c r="D7" s="146"/>
      <c r="E7" s="146"/>
      <c r="F7" s="146"/>
      <c r="G7" s="146"/>
      <c r="H7" s="149"/>
    </row>
    <row r="8" spans="1:9">
      <c r="A8" s="73"/>
      <c r="B8" s="78"/>
      <c r="C8" s="138"/>
      <c r="D8" s="138"/>
      <c r="E8" s="138"/>
      <c r="F8" s="138"/>
      <c r="G8" s="138"/>
      <c r="H8" s="151"/>
    </row>
    <row r="9" spans="1:9">
      <c r="A9" s="61" t="s">
        <v>76</v>
      </c>
      <c r="B9" s="156"/>
      <c r="C9" s="138"/>
      <c r="D9" s="138"/>
      <c r="E9" s="138"/>
      <c r="F9" s="138"/>
      <c r="G9" s="138"/>
      <c r="H9" s="151"/>
    </row>
    <row r="10" spans="1:9" hidden="1">
      <c r="A10" s="157" t="s">
        <v>139</v>
      </c>
      <c r="B10" s="269">
        <v>6135</v>
      </c>
      <c r="C10" s="270">
        <v>6135</v>
      </c>
      <c r="D10" s="270">
        <v>6218.6750000000002</v>
      </c>
      <c r="E10" s="270">
        <v>6374.1418750000003</v>
      </c>
      <c r="F10" s="270">
        <v>6374.1418750000003</v>
      </c>
      <c r="G10" s="270">
        <v>6533.4954218749999</v>
      </c>
      <c r="H10" s="151"/>
    </row>
    <row r="11" spans="1:9" hidden="1">
      <c r="A11" s="157" t="s">
        <v>140</v>
      </c>
      <c r="B11" s="269">
        <v>1180</v>
      </c>
      <c r="C11" s="270">
        <v>1180</v>
      </c>
      <c r="D11" s="270">
        <v>1179</v>
      </c>
      <c r="E11" s="270">
        <v>1179</v>
      </c>
      <c r="F11" s="270">
        <v>1179</v>
      </c>
      <c r="G11" s="270">
        <v>1179</v>
      </c>
      <c r="H11" s="151"/>
    </row>
    <row r="12" spans="1:9">
      <c r="A12" s="157" t="s">
        <v>141</v>
      </c>
      <c r="B12" s="269">
        <v>3225</v>
      </c>
      <c r="C12" s="270">
        <v>3225</v>
      </c>
      <c r="D12" s="270">
        <v>3225</v>
      </c>
      <c r="E12" s="270">
        <v>3225</v>
      </c>
      <c r="F12" s="270">
        <v>3225</v>
      </c>
      <c r="G12" s="270">
        <v>3225</v>
      </c>
      <c r="H12" s="151"/>
    </row>
    <row r="13" spans="1:9">
      <c r="A13" s="157" t="s">
        <v>142</v>
      </c>
      <c r="B13" s="267">
        <v>1.2500000000000001E-2</v>
      </c>
      <c r="C13" s="268">
        <v>1.2500000000000001E-2</v>
      </c>
      <c r="D13" s="268">
        <v>1.2500000000000001E-2</v>
      </c>
      <c r="E13" s="268">
        <v>1.2500000000000001E-2</v>
      </c>
      <c r="F13" s="268">
        <v>1.2500000000000001E-2</v>
      </c>
      <c r="G13" s="268">
        <v>1.2500000000000001E-2</v>
      </c>
      <c r="H13" s="151"/>
    </row>
    <row r="14" spans="1:9">
      <c r="A14" s="157"/>
      <c r="B14" s="156"/>
      <c r="C14" s="138"/>
      <c r="D14" s="138"/>
      <c r="E14" s="138"/>
      <c r="F14" s="138"/>
      <c r="G14" s="138"/>
      <c r="H14" s="151"/>
    </row>
    <row r="15" spans="1:9">
      <c r="A15" s="61" t="s">
        <v>77</v>
      </c>
      <c r="B15" s="156"/>
      <c r="C15" s="138"/>
      <c r="D15" s="138"/>
      <c r="E15" s="138"/>
      <c r="F15" s="138"/>
      <c r="G15" s="138"/>
      <c r="H15" s="151"/>
    </row>
    <row r="16" spans="1:9">
      <c r="A16" s="73" t="s">
        <v>152</v>
      </c>
      <c r="B16" s="269">
        <v>7315</v>
      </c>
      <c r="C16" s="270">
        <v>6701.5</v>
      </c>
      <c r="D16" s="270">
        <v>6835.53</v>
      </c>
      <c r="E16" s="270">
        <v>6972.2406000000001</v>
      </c>
      <c r="F16" s="270">
        <v>7111.6854119999998</v>
      </c>
      <c r="G16" s="270">
        <v>7253.9191202399998</v>
      </c>
      <c r="H16" s="151" t="s">
        <v>413</v>
      </c>
      <c r="I16" s="402"/>
    </row>
    <row r="17" spans="1:9">
      <c r="A17" s="73" t="s">
        <v>73</v>
      </c>
      <c r="B17" s="269">
        <v>0</v>
      </c>
      <c r="C17" s="270">
        <v>0</v>
      </c>
      <c r="D17" s="270">
        <v>0</v>
      </c>
      <c r="E17" s="270">
        <v>0</v>
      </c>
      <c r="F17" s="270">
        <v>0</v>
      </c>
      <c r="G17" s="270">
        <v>0</v>
      </c>
      <c r="H17" s="151"/>
      <c r="I17" s="403"/>
    </row>
    <row r="18" spans="1:9">
      <c r="A18" s="73" t="s">
        <v>74</v>
      </c>
      <c r="B18" s="269">
        <v>0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  <c r="H18" s="151"/>
    </row>
    <row r="19" spans="1:9">
      <c r="A19" s="137"/>
      <c r="B19" s="150"/>
      <c r="C19" s="401">
        <v>-0.1</v>
      </c>
      <c r="D19" s="401">
        <v>0.02</v>
      </c>
      <c r="E19" s="401">
        <v>0.02</v>
      </c>
      <c r="F19" s="401">
        <v>0.02</v>
      </c>
      <c r="G19" s="401">
        <v>0.02</v>
      </c>
      <c r="H19" s="148"/>
    </row>
    <row r="20" spans="1:9">
      <c r="B20" s="78"/>
      <c r="C20" s="138"/>
      <c r="D20" s="138"/>
      <c r="E20" s="138"/>
      <c r="F20" s="138"/>
      <c r="G20" s="138"/>
      <c r="H20" s="151"/>
    </row>
    <row r="21" spans="1:9">
      <c r="A21" s="64" t="s">
        <v>47</v>
      </c>
      <c r="B21" s="146"/>
      <c r="C21" s="147"/>
      <c r="D21" s="147"/>
      <c r="E21" s="147"/>
      <c r="F21" s="147"/>
      <c r="G21" s="147"/>
      <c r="H21" s="153"/>
    </row>
    <row r="22" spans="1:9">
      <c r="A22" s="73"/>
      <c r="B22" s="78"/>
      <c r="C22" s="138"/>
      <c r="D22" s="138"/>
      <c r="E22" s="138"/>
      <c r="F22" s="138"/>
      <c r="G22" s="138"/>
      <c r="H22" s="151"/>
    </row>
    <row r="23" spans="1:9">
      <c r="A23" s="107" t="s">
        <v>33</v>
      </c>
      <c r="B23" s="145">
        <v>0.02</v>
      </c>
      <c r="C23" s="114">
        <v>0</v>
      </c>
      <c r="D23" s="114">
        <v>0.02</v>
      </c>
      <c r="E23" s="114">
        <v>0.02</v>
      </c>
      <c r="F23" s="114">
        <v>0.02</v>
      </c>
      <c r="G23" s="114">
        <v>0.02</v>
      </c>
      <c r="H23" s="154"/>
    </row>
    <row r="24" spans="1:9">
      <c r="A24" s="73"/>
      <c r="H24" s="70"/>
    </row>
    <row r="25" spans="1:9">
      <c r="A25" s="107" t="s">
        <v>60</v>
      </c>
      <c r="B25" s="94"/>
      <c r="C25" s="94"/>
      <c r="D25" s="94"/>
      <c r="E25" s="94"/>
      <c r="F25" s="94"/>
      <c r="G25" s="94"/>
      <c r="H25" s="131"/>
    </row>
    <row r="26" spans="1:9">
      <c r="A26" s="101" t="s">
        <v>154</v>
      </c>
      <c r="B26" s="114">
        <v>0.29249999999999998</v>
      </c>
      <c r="C26" s="114">
        <v>0.29249999999999998</v>
      </c>
      <c r="D26" s="114">
        <v>0.29249999999999998</v>
      </c>
      <c r="E26" s="114">
        <v>0.29249999999999998</v>
      </c>
      <c r="F26" s="114">
        <v>0.29249999999999998</v>
      </c>
      <c r="G26" s="114">
        <v>0.29249999999999998</v>
      </c>
      <c r="H26" s="242" t="s">
        <v>91</v>
      </c>
    </row>
    <row r="27" spans="1:9">
      <c r="A27" s="101" t="s">
        <v>155</v>
      </c>
      <c r="B27" s="114">
        <v>0.1525</v>
      </c>
      <c r="C27" s="114">
        <v>0.1525</v>
      </c>
      <c r="D27" s="114">
        <v>0.1525</v>
      </c>
      <c r="E27" s="114">
        <v>0.1525</v>
      </c>
      <c r="F27" s="114">
        <v>0.1525</v>
      </c>
      <c r="G27" s="114">
        <v>0.1525</v>
      </c>
      <c r="H27" s="242" t="s">
        <v>91</v>
      </c>
    </row>
    <row r="28" spans="1:9" hidden="1">
      <c r="A28" s="101" t="s">
        <v>61</v>
      </c>
      <c r="B28" s="114">
        <v>0</v>
      </c>
      <c r="C28" s="114">
        <v>0</v>
      </c>
      <c r="D28" s="114">
        <v>0</v>
      </c>
      <c r="E28" s="114">
        <v>0</v>
      </c>
      <c r="F28" s="114">
        <v>0</v>
      </c>
      <c r="G28" s="114">
        <v>0</v>
      </c>
      <c r="H28" s="242" t="s">
        <v>91</v>
      </c>
    </row>
    <row r="29" spans="1:9" hidden="1">
      <c r="A29" s="101" t="s">
        <v>62</v>
      </c>
      <c r="B29" s="114"/>
      <c r="C29" s="114"/>
      <c r="D29" s="114"/>
      <c r="E29" s="114"/>
      <c r="F29" s="114"/>
      <c r="G29" s="114"/>
      <c r="H29" s="242" t="s">
        <v>91</v>
      </c>
    </row>
    <row r="30" spans="1:9">
      <c r="A30" s="101" t="s">
        <v>39</v>
      </c>
      <c r="B30" s="114">
        <v>6.2E-2</v>
      </c>
      <c r="C30" s="114">
        <v>6.2E-2</v>
      </c>
      <c r="D30" s="114">
        <v>6.2E-2</v>
      </c>
      <c r="E30" s="114">
        <v>6.2E-2</v>
      </c>
      <c r="F30" s="114">
        <v>6.2E-2</v>
      </c>
      <c r="G30" s="114">
        <v>6.2E-2</v>
      </c>
      <c r="H30" s="242" t="s">
        <v>91</v>
      </c>
    </row>
    <row r="31" spans="1:9">
      <c r="A31" s="101" t="s">
        <v>63</v>
      </c>
      <c r="B31" s="116">
        <v>137700</v>
      </c>
      <c r="C31" s="116">
        <v>137700</v>
      </c>
      <c r="D31" s="116">
        <v>137700</v>
      </c>
      <c r="E31" s="116">
        <v>137700</v>
      </c>
      <c r="F31" s="116">
        <v>137700</v>
      </c>
      <c r="G31" s="116">
        <v>137700</v>
      </c>
      <c r="H31" s="152"/>
    </row>
    <row r="32" spans="1:9">
      <c r="A32" s="101" t="s">
        <v>64</v>
      </c>
      <c r="B32" s="114">
        <v>1.4500000000000001E-2</v>
      </c>
      <c r="C32" s="114">
        <v>1.4500000000000001E-2</v>
      </c>
      <c r="D32" s="114">
        <v>1.4500000000000001E-2</v>
      </c>
      <c r="E32" s="114">
        <v>1.4500000000000001E-2</v>
      </c>
      <c r="F32" s="114">
        <v>1.4500000000000001E-2</v>
      </c>
      <c r="G32" s="114">
        <v>1.4500000000000001E-2</v>
      </c>
      <c r="H32" s="242" t="s">
        <v>92</v>
      </c>
    </row>
    <row r="33" spans="1:8">
      <c r="A33" s="101" t="s">
        <v>65</v>
      </c>
      <c r="B33" s="139">
        <v>0.05</v>
      </c>
      <c r="C33" s="114">
        <v>0.05</v>
      </c>
      <c r="D33" s="114">
        <v>0.05</v>
      </c>
      <c r="E33" s="114">
        <v>0.05</v>
      </c>
      <c r="F33" s="114">
        <v>0.05</v>
      </c>
      <c r="G33" s="114">
        <v>0.05</v>
      </c>
      <c r="H33" s="154"/>
    </row>
    <row r="34" spans="1:8" ht="12" hidden="1" customHeight="1">
      <c r="A34" s="143"/>
      <c r="B34" s="117"/>
      <c r="C34" s="118"/>
      <c r="D34" s="118"/>
      <c r="E34" s="118"/>
      <c r="F34" s="118"/>
      <c r="G34" s="118"/>
      <c r="H34" s="155"/>
    </row>
    <row r="35" spans="1:8">
      <c r="A35" s="271" t="s">
        <v>578</v>
      </c>
      <c r="B35" s="119"/>
      <c r="C35" s="119"/>
      <c r="D35" s="119"/>
      <c r="E35" s="119"/>
      <c r="F35" s="119"/>
      <c r="G35" s="119"/>
      <c r="H35" s="242" t="str">
        <f>"Annual rate per employee"</f>
        <v>Annual rate per employee</v>
      </c>
    </row>
    <row r="36" spans="1:8" ht="12" customHeight="1">
      <c r="A36" s="143" t="s">
        <v>445</v>
      </c>
      <c r="B36" s="117">
        <v>0</v>
      </c>
      <c r="C36" s="118">
        <v>0</v>
      </c>
      <c r="D36" s="118">
        <v>0</v>
      </c>
      <c r="E36" s="118">
        <v>0</v>
      </c>
      <c r="F36" s="118">
        <v>0</v>
      </c>
      <c r="G36" s="118">
        <v>0</v>
      </c>
      <c r="H36" s="155"/>
    </row>
    <row r="37" spans="1:8" ht="12" customHeight="1">
      <c r="A37" s="143" t="s">
        <v>416</v>
      </c>
      <c r="B37" s="117">
        <v>5040</v>
      </c>
      <c r="C37" s="118">
        <v>5292</v>
      </c>
      <c r="D37" s="118">
        <v>5556.6</v>
      </c>
      <c r="E37" s="118">
        <v>5834.43</v>
      </c>
      <c r="F37" s="118">
        <v>6126.1514999999999</v>
      </c>
      <c r="G37" s="118">
        <v>6432.4590749999998</v>
      </c>
      <c r="H37" s="155"/>
    </row>
    <row r="38" spans="1:8" s="352" customFormat="1" ht="12" hidden="1" customHeight="1">
      <c r="A38" s="385"/>
      <c r="B38" s="386"/>
      <c r="C38" s="387"/>
      <c r="D38" s="387"/>
      <c r="E38" s="387"/>
      <c r="F38" s="387"/>
      <c r="G38" s="387"/>
      <c r="H38" s="388"/>
    </row>
    <row r="39" spans="1:8" hidden="1">
      <c r="A39" s="101"/>
      <c r="B39" s="119"/>
      <c r="C39" s="119"/>
      <c r="D39" s="119"/>
      <c r="E39" s="119"/>
      <c r="F39" s="119"/>
      <c r="G39" s="119"/>
      <c r="H39" s="155"/>
    </row>
    <row r="40" spans="1:8">
      <c r="A40" s="101" t="s">
        <v>66</v>
      </c>
      <c r="B40" s="117"/>
      <c r="C40" s="117"/>
      <c r="D40" s="117"/>
      <c r="E40" s="117"/>
      <c r="F40" s="117"/>
      <c r="G40" s="117">
        <v>0</v>
      </c>
      <c r="H40" s="242" t="s">
        <v>93</v>
      </c>
    </row>
    <row r="41" spans="1:8" hidden="1">
      <c r="A41" s="101" t="s">
        <v>67</v>
      </c>
      <c r="B41" s="115"/>
      <c r="C41" s="115"/>
      <c r="D41" s="115"/>
      <c r="E41" s="115"/>
      <c r="F41" s="115"/>
      <c r="G41" s="115"/>
      <c r="H41" s="242" t="s">
        <v>91</v>
      </c>
    </row>
    <row r="42" spans="1:8" hidden="1">
      <c r="A42" s="101" t="s">
        <v>68</v>
      </c>
      <c r="B42" s="119"/>
      <c r="C42" s="119"/>
      <c r="D42" s="119"/>
      <c r="E42" s="119"/>
      <c r="F42" s="119"/>
      <c r="G42" s="119"/>
      <c r="H42" s="155"/>
    </row>
    <row r="43" spans="1:8">
      <c r="A43" s="101" t="s">
        <v>69</v>
      </c>
      <c r="B43" s="115">
        <v>5.0000000000000001E-3</v>
      </c>
      <c r="C43" s="115">
        <v>2.9499999999999998E-2</v>
      </c>
      <c r="D43" s="115">
        <v>2.9499999999999998E-2</v>
      </c>
      <c r="E43" s="115">
        <v>2.9499999999999998E-2</v>
      </c>
      <c r="F43" s="115">
        <v>2.9499999999999998E-2</v>
      </c>
      <c r="G43" s="115">
        <v>2.9499999999999998E-2</v>
      </c>
      <c r="H43" s="242" t="s">
        <v>91</v>
      </c>
    </row>
    <row r="44" spans="1:8">
      <c r="A44" s="101" t="s">
        <v>70</v>
      </c>
      <c r="B44" s="119">
        <v>32500</v>
      </c>
      <c r="C44" s="119">
        <v>33400</v>
      </c>
      <c r="D44" s="119">
        <v>33400</v>
      </c>
      <c r="E44" s="119">
        <v>33400</v>
      </c>
      <c r="F44" s="119">
        <v>33400</v>
      </c>
      <c r="G44" s="119">
        <v>33400</v>
      </c>
      <c r="H44" s="155"/>
    </row>
    <row r="45" spans="1:8">
      <c r="A45" s="101" t="s">
        <v>158</v>
      </c>
      <c r="B45" s="115">
        <v>5.0000000000000001E-4</v>
      </c>
      <c r="C45" s="115">
        <v>5.0000000000000001E-4</v>
      </c>
      <c r="D45" s="115">
        <v>5.0000000000000001E-4</v>
      </c>
      <c r="E45" s="115">
        <v>5.0000000000000001E-4</v>
      </c>
      <c r="F45" s="115">
        <v>5.0000000000000001E-4</v>
      </c>
      <c r="G45" s="115">
        <v>5.0000000000000001E-4</v>
      </c>
      <c r="H45" s="155"/>
    </row>
    <row r="46" spans="1:8">
      <c r="A46" s="101" t="s">
        <v>156</v>
      </c>
      <c r="B46" s="115">
        <v>5.8999999999999999E-3</v>
      </c>
      <c r="C46" s="115">
        <v>5.8999999999999999E-3</v>
      </c>
      <c r="D46" s="115">
        <v>5.8999999999999999E-3</v>
      </c>
      <c r="E46" s="115">
        <v>5.8999999999999999E-3</v>
      </c>
      <c r="F46" s="115">
        <v>5.8999999999999999E-3</v>
      </c>
      <c r="G46" s="115">
        <v>5.8999999999999999E-3</v>
      </c>
      <c r="H46" s="155"/>
    </row>
    <row r="47" spans="1:8">
      <c r="A47" s="144" t="s">
        <v>157</v>
      </c>
      <c r="B47" s="263">
        <v>36000</v>
      </c>
      <c r="C47" s="263">
        <v>36000</v>
      </c>
      <c r="D47" s="263">
        <v>36000</v>
      </c>
      <c r="E47" s="263">
        <v>36000</v>
      </c>
      <c r="F47" s="263">
        <v>36000</v>
      </c>
      <c r="G47" s="263">
        <v>36000</v>
      </c>
      <c r="H47" s="243" t="s">
        <v>92</v>
      </c>
    </row>
    <row r="48" spans="1:8" ht="16.5" customHeight="1">
      <c r="A48" s="69"/>
      <c r="B48" s="142"/>
      <c r="C48" s="142"/>
      <c r="D48" s="142"/>
      <c r="E48" s="142"/>
      <c r="F48" s="142"/>
      <c r="G48" s="142"/>
    </row>
  </sheetData>
  <mergeCells count="1">
    <mergeCell ref="H5:H6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venadatastore xmlns="http://venasolutions.com/VenaSPMAddin/DrillThroughTableInfo_V1">[{"sectionName":"OutYtdS1","blockName":"OutYtdB1","tableName":"DrillDown"},{"sectionName":"BSActualsS1","blockName":"BSActualsB1","tableName":"DrillDown"}]</venadatastore>
</file>

<file path=customXml/item2.xml><?xml version="1.0" encoding="utf-8"?>
<venadatastore xmlns="http://venasolutions.com/VenaSPMAddin/VenaWorkbookProperties">{"LoadedSuccessfully":false,"ConnectionContext":null,"Replay":false,"OfflineGuid":"00000000-0000-0000-0000-000000000000","ServiceUrl":null,"WorkbookIsOffline":false,"DocPropertiesJson":null,"Filename":null,"WP":null,"Subdomain":null}</venadatastore>
</file>

<file path=customXml/item3.xml><?xml version="1.0" encoding="utf-8"?>
<venadatastore xmlns="http://venasolutions.com/VenaSPMAddin/ServerSideBlobV1">{"Version":1,"Mappings":{"_vena_CapExS1_CapExB1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4","MemberIdStr":"720177941095776277","DimensionId":4,"MemberId":720177941095776277,"Inc":""},"_vena_CapExS1_CapExB1_C_4_720177941095776277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4","MemberIdStr":"720177941095776277","DimensionId":4,"MemberId":720177941095776277,"Inc":"1"},"_vena_CapExS1_CapExB1_C_4_720177941095776277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4","MemberIdStr":"720177941095776277","DimensionId":4,"MemberId":720177941095776277,"Inc":"2"},"_vena_CapExS1_CapEx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720177941305491604","DimensionId":8,"MemberId":720177941305491604,"Inc":""},"_vena_CapExS1_CapExB1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720177941305491604","DimensionId":8,"MemberId":720177941305491604,"Inc":"1"},"_vena_CapExS1_CapExB1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720177941305491604","DimensionId":8,"MemberId":720177941305491604,"Inc":"2"},"_vena_CapExS1_CapExB1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720177941305491604","DimensionId":8,"MemberId":720177941305491604,"Inc":"3"},"_vena_CapExS1_CapExB1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720177941305491604","DimensionId":8,"MemberId":720177941305491604,"Inc":"4"},"_vena_CapExS1_CapExB1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720177941305491604","DimensionId":8,"MemberId":720177941305491604,"Inc":"5"},"_vena_CapExS1_CapExB1_C_8_720177941305491616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720177941305491616","DimensionId":8,"MemberId":720177941305491616,"Inc":""},"_vena_CapExS1_CapExB1_C_8_720177941305491716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720177941305491716","DimensionId":8,"MemberId":720177941305491716,"Inc":""},"_vena_CapExS1_CapExB1_C_8_720177941305491725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720177941305491725","DimensionId":8,"MemberId":720177941305491725,"Inc":""},"_vena_CapExS1_CapExB1_C_8_720177941305491725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720177941305491725","DimensionId":8,"MemberId":720177941305491725,"Inc":"1"},"_vena_CapExS1_CapExB1_C_8_720177941305491725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720177941305491725","DimensionId":8,"MemberId":720177941305491725,"Inc":"2"},"_vena_CapExS1_CapExB1_C_8_720177941305491725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720177941305491725","DimensionId":8,"MemberId":720177941305491725,"Inc":"3"},"_vena_CapExS1_CapExB1_C_8_720177941305491725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720177941305491725","DimensionId":8,"MemberId":720177941305491725,"Inc":"4"},"_vena_CapExS1_CapExB1_C_8_720177941305491725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720177941305491725","DimensionId":8,"MemberId":720177941305491725,"Inc":"5"},"_vena_CapExS1_CapExB1_C_8_720177941309685807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720177941309685807","DimensionId":8,"MemberId":720177941309685807,"Inc":""},"_vena_CapExS1_CapExB1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18"},"_vena_CapExS1_CapExB1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19"},"_vena_CapExS1_CapExB1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20"},"_vena_CapExS1_CapExB1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21"},"_vena_CapExS1_CapExB1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22"},"_vena_CapExS1_CapExB1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23"},"_vena_CapExS1_CapExB1_C_FV_e1c3a244dc3d4f149ecdf7d748811086_24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24"},"_vena_CapExS1_CapExB1_C_FV_e1c3a244dc3d4f149ecdf7d748811086_25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25"},"_vena_CapExS1_CapExB1_C_FV_e1c3a244dc3d4f149ecdf7d748811086_26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26"},"_vena_CapExS1_CapExB1_C_FV_e1c3a244dc3d4f149ecdf7d748811086_27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27"},"_vena_CapExS1_CapExB1_C_FV_e1c3a244dc3d4f149ecdf7d748811086_28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28"},"_vena_CapExS1_CapExB1_C_FV_e1c3a244dc3d4f149ecdf7d748811086_29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29"},"_vena_CapExS1_CapExB1_R_5_720177941099970663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720177941099970663","DimensionId":5,"MemberId":720177941099970663,"Inc":""},"_vena_CapExS1_CapExB2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2,"DimensionIdStr":"8","MemberIdStr":"720177941305491604","DimensionId":8,"MemberId":720177941305491604,"Inc":""},"_vena_CapExS1_CapExB2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2,"DimensionIdStr":"8","MemberIdStr":"720177941305491604","DimensionId":8,"MemberId":720177941305491604,"Inc":"1"},"_vena_CapExS1_CapExB2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2,"DimensionIdStr":"8","MemberIdStr":"720177941305491604","DimensionId":8,"MemberId":720177941305491604,"Inc":"2"},"_vena_CapExS1_CapExB2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2,"DimensionIdStr":"8","MemberIdStr":"720177941305491604","DimensionId":8,"MemberId":720177941305491604,"Inc":"3"},"_vena_CapExS1_CapExB2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2,"DimensionIdStr":"8","MemberIdStr":"720177941305491604","DimensionId":8,"MemberId":720177941305491604,"Inc":"4"},"_vena_CapExS1_CapExB2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2,"DimensionIdStr":"8","MemberIdStr":"720177941305491604","DimensionId":8,"MemberId":720177941305491604,"Inc":"5"},"_vena_CapExS1_CapExB2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2,"DimensionIdStr":"FV","MemberIdStr":"e1c3a244dc3d4f149ecdf7d748811086","DimensionId":-1,"MemberId":-1,"Inc":"10"},"_vena_CapExS1_CapExB2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2,"DimensionIdStr":"FV","MemberIdStr":"e1c3a244dc3d4f149ecdf7d748811086","DimensionId":-1,"MemberId":-1,"Inc":"11"},"_vena_CapExS1_CapExB2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2,"DimensionIdStr":"FV","MemberIdStr":"e1c3a244dc3d4f149ecdf7d748811086","DimensionId":-1,"MemberId":-1,"Inc":"6"},"_vena_CapExS1_CapExB2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2,"DimensionIdStr":"FV","MemberIdStr":"e1c3a244dc3d4f149ecdf7d748811086","DimensionId":-1,"MemberId":-1,"Inc":"7"},"_vena_CapExS1_CapExB2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2,"DimensionIdStr":"FV","MemberIdStr":"e1c3a244dc3d4f149ecdf7d748811086","DimensionId":-1,"MemberId":-1,"Inc":"8"},"_vena_CapExS1_CapExB2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2,"DimensionIdStr":"FV","MemberIdStr":"e1c3a244dc3d4f149ecdf7d748811086","DimensionId":-1,"MemberId":-1,"Inc":"9"},"_vena_CapExS1_CapExB2_R_5_720177941099970667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1,"DimensionIdStr":"5","MemberIdStr":"720177941099970667","DimensionId":5,"MemberId":720177941099970667,"Inc":""},"_vena_CapEx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","VenaRangeType":0,"DimensionIdStr":"3","MemberIdStr":"720177941083193402","DimensionId":3,"MemberId":720177941083193402,"Inc":""},"_vena_CapEx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","VenaRangeType":0,"DimensionIdStr":"6","MemberIdStr":"720177941255159927","DimensionId":6,"MemberId":720177941255159927,"Inc":""},"_vena_CapEx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","VenaRangeType":0,"DimensionIdStr":"7","MemberIdStr":"720177941267742850","DimensionId":7,"MemberId":720177941267742850,"Inc":""},"_vena_CapExS1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","VenaRangeType":0,"DimensionIdStr":"FV","MemberIdStr":"56493ffece784c5db4cd0fd3b40a250d","DimensionId":-1,"MemberId":-1,"Inc":""},"_vena_CapEx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","VenaRangeType":0,"DimensionIdStr":"FV","MemberIdStr":"e3545e3dcc52420a84dcdae3a23a4597","DimensionId":-1,"MemberId":-1,"Inc":""},"_vena_ClosedMonthS1_ClosedMonth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ClosedMonthB1","VenaRangeType":2,"DimensionIdStr":"8","MemberIdStr":"720177941305491604","DimensionId":8,"MemberId":720177941305491604,"Inc":""},"_vena_ClosedMonthS1_ClosedMonthB1_R_5_720177941125136562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ClosedMonthB1","VenaRangeType":1,"DimensionIdStr":"5","MemberIdStr":"720177941125136562","DimensionId":5,"MemberId":720177941125136562,"Inc":""},"_vena_ClosedMonth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3","MemberIdStr":"720177941083193402","DimensionId":3,"MemberId":720177941083193402,"Inc":""},"_vena_ClosedMonth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6","MemberIdStr":"720177941255159927","DimensionId":6,"MemberId":720177941255159927,"Inc":""},"_vena_ClosedMonth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7","MemberIdStr":"720177941267742850","DimensionId":7,"MemberId":720177941267742850,"Inc":""},"_vena_ClosedMonthS1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56493ffece784c5db4cd0fd3b40a250d","DimensionId":-1,"MemberId":-1,"Inc":""},"_vena_ClosedMonthS1_P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e1c3a244dc3d4f149ecdf7d748811086","DimensionId":-1,"MemberId":-1,"Inc":""},"_vena_ClosedMonth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e3545e3dcc52420a84dcdae3a23a4597","DimensionId":-1,"MemberId":-1,"Inc":""},"_vena_CurrentForecast_P_1_720177941045444637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720177941045444637","DimensionId":1,"MemberId":720177941045444637,"Inc":""},"_vena_CurrentForecast_P_1_720177941049638930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720177941049638930","DimensionId":1,"MemberId":720177941049638930,"Inc":""},"_vena_CurrentForecast_P_1_721516088932433922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721516088932433922","DimensionId":1,"MemberId":721516088932433922,"Inc":""},"_vena_CurrentForecast_P_2_757059920928440320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757059920928440320","DimensionId":2,"MemberId":757059920928440320,"Inc":""},"_vena_CurrentForecast_P_2_757060467924533248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757060467924533248","DimensionId":2,"MemberId":757060467924533248,"Inc":""},"_vena_CurrentForecast_P_2_757060585947922432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757060585947922432","DimensionId":2,"MemberId":757060585947922432,"Inc":""},"_vena_CurrentForecast_P_2_757060623671492608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757060623671492608","DimensionId":2,"MemberId":757060623671492608,"Inc":""},"_vena_CurrentForecast_P_2_857777511043563521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857777511043563521","DimensionId":2,"MemberId":857777511043563521,"Inc":""},"_vena_CurrentForecast_P_4_720177941091581984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4","MemberIdStr":"720177941091581984","DimensionId":4,"MemberId":720177941091581984,"Inc":""},"_vena_CurrentForecast_P_4_720177941091581987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4","MemberIdStr":"720177941091581987","DimensionId":4,"MemberId":720177941091581987,"Inc":""},"_vena_DYNP_SCurrentForecast_431b3134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431b3134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460e98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460e98b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b8b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b8b95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d0ba340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d0ba340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ee30aa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ee30aa0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5446d3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5446d3c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5ed47f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ed47fe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9f321d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f321d2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a1e0cf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1e0cf2e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b0ddec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0ddecf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b91fd4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91fd4c4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c5cbf8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5cbf8c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d32b8749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32b8749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d6cad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6cad4b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d9294d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9294d5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e4a5ae99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4a5ae99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e5201e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5201e0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f358038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358038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f6f6121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6f6121d","DynamicRangeEntryID":null,"IsMultiDynamicRange":false,"MultiDynamicRangeID":null,"MultiDynamicCollectionID":null,"SectionName":"CurrentForecast","BlockName":"","VenaRangeType":7,"DimensionIdStr":"-1","MemberIdStr":"-1","DimensionId":-1,"MemberId":-1,"Inc":""},"_vena_DYNR_SMYPS1_BMYPB1_1d04ba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1d04ba73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1d04ba73_1b8e6bf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1b8e6bf3","IsMultiDynamicRange":false,"MultiDynamicRangeID":null,"MultiDynamicCollectionID":null,"SectionName":"MYPS1","BlockName":"MYPB1","VenaRangeType":5,"DimensionIdStr":"-1","MemberIdStr":"-1","DimensionId":-1,"MemberId":-1,"Inc":""},"_vena_DYNR_SMYPS1_BMYPB1_1d04ba73_1e7b85d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1e7b85de","IsMultiDynamicRange":false,"MultiDynamicRangeID":null,"MultiDynamicCollectionID":null,"SectionName":"MYPS1","BlockName":"MYPB1","VenaRangeType":5,"DimensionIdStr":"-1","MemberIdStr":"-1","DimensionId":-1,"MemberId":-1,"Inc":""},"_vena_DYNR_SMYPS1_BMYPB1_1d04ba73_22ec925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22ec925","IsMultiDynamicRange":false,"MultiDynamicRangeID":null,"MultiDynamicCollectionID":null,"SectionName":"MYPS1","BlockName":"MYPB1","VenaRangeType":5,"DimensionIdStr":"-1","MemberIdStr":"-1","DimensionId":-1,"MemberId":-1,"Inc":""},"_vena_DYNR_SMYPS1_BMYPB1_1d04ba73_40be18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40be18c6","IsMultiDynamicRange":false,"MultiDynamicRangeID":null,"MultiDynamicCollectionID":null,"SectionName":"MYPS1","BlockName":"MYPB1","VenaRangeType":5,"DimensionIdStr":"-1","MemberIdStr":"-1","DimensionId":-1,"MemberId":-1,"Inc":""},"_vena_DYNR_SMYPS1_BMYPB1_1d04ba73_4e515395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4e515395","IsMultiDynamicRange":false,"MultiDynamicRangeID":null,"MultiDynamicCollectionID":null,"SectionName":"MYPS1","BlockName":"MYPB1","VenaRangeType":5,"DimensionIdStr":"-1","MemberIdStr":"-1","DimensionId":-1,"MemberId":-1,"Inc":""},"_vena_DYNR_SMYPS1_BMYPB1_1d04ba73_56cf5b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56cf5b35","IsMultiDynamicRange":false,"MultiDynamicRangeID":null,"MultiDynamicCollectionID":null,"SectionName":"MYPS1","BlockName":"MYPB1","VenaRangeType":5,"DimensionIdStr":"-1","MemberIdStr":"-1","DimensionId":-1,"MemberId":-1,"Inc":""},"_vena_DYNR_SMYPS1_BMYPB1_1d04ba73_5ce8ca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5ce8cad7","IsMultiDynamicRange":false,"MultiDynamicRangeID":null,"MultiDynamicCollectionID":null,"SectionName":"MYPS1","BlockName":"MYPB1","VenaRangeType":5,"DimensionIdStr":"-1","MemberIdStr":"-1","DimensionId":-1,"MemberId":-1,"Inc":""},"_vena_DYNR_SMYPS1_BMYPB1_1d04ba73_5d73a5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5d73a5ea","IsMultiDynamicRange":false,"MultiDynamicRangeID":null,"MultiDynamicCollectionID":null,"SectionName":"MYPS1","BlockName":"MYPB1","VenaRangeType":5,"DimensionIdStr":"-1","MemberIdStr":"-1","DimensionId":-1,"MemberId":-1,"Inc":""},"_vena_DYNR_SMYPS1_BMYPB1_1d04ba73_5eb01446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5eb01446","IsMultiDynamicRange":false,"MultiDynamicRangeID":null,"MultiDynamicCollectionID":null,"SectionName":"MYPS1","BlockName":"MYPB1","VenaRangeType":5,"DimensionIdStr":"-1","MemberIdStr":"-1","DimensionId":-1,"MemberId":-1,"Inc":""},"_vena_DYNR_SMYPS1_BMYPB1_1d04ba73_62f3979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62f3979b","IsMultiDynamicRange":false,"MultiDynamicRangeID":null,"MultiDynamicCollectionID":null,"SectionName":"MYPS1","BlockName":"MYPB1","VenaRangeType":5,"DimensionIdStr":"-1","MemberIdStr":"-1","DimensionId":-1,"MemberId":-1,"Inc":""},"_vena_DYNR_SMYPS1_BMYPB1_1d04ba73_753b4e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753b4ee7","IsMultiDynamicRange":false,"MultiDynamicRangeID":null,"MultiDynamicCollectionID":null,"SectionName":"MYPS1","BlockName":"MYPB1","VenaRangeType":5,"DimensionIdStr":"-1","MemberIdStr":"-1","DimensionId":-1,"MemberId":-1,"Inc":""},"_vena_DYNR_SMYPS1_BMYPB1_1d04ba73_9284ef01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9284ef01","IsMultiDynamicRange":false,"MultiDynamicRangeID":null,"MultiDynamicCollectionID":null,"SectionName":"MYPS1","BlockName":"MYPB1","VenaRangeType":5,"DimensionIdStr":"-1","MemberIdStr":"-1","DimensionId":-1,"MemberId":-1,"Inc":""},"_vena_DYNR_SMYPS1_BMYPB1_1d04ba73_99e698c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99e698c8","IsMultiDynamicRange":false,"MultiDynamicRangeID":null,"MultiDynamicCollectionID":null,"SectionName":"MYPS1","BlockName":"MYPB1","VenaRangeType":5,"DimensionIdStr":"-1","MemberIdStr":"-1","DimensionId":-1,"MemberId":-1,"Inc":""},"_vena_DYNR_SMYPS1_BMYPB1_1d04ba73_9da2af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9da2af95","IsMultiDynamicRange":false,"MultiDynamicRangeID":null,"MultiDynamicCollectionID":null,"SectionName":"MYPS1","BlockName":"MYPB1","VenaRangeType":5,"DimensionIdStr":"-1","MemberIdStr":"-1","DimensionId":-1,"MemberId":-1,"Inc":""},"_vena_DYNR_SMYPS1_BMYPB1_1d04ba73_a38bc277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a38bc277","IsMultiDynamicRange":false,"MultiDynamicRangeID":null,"MultiDynamicCollectionID":null,"SectionName":"MYPS1","BlockName":"MYPB1","VenaRangeType":5,"DimensionIdStr":"-1","MemberIdStr":"-1","DimensionId":-1,"MemberId":-1,"Inc":""},"_vena_DYNR_SMYPS1_BMYPB1_1d04ba73_ae897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ae897a5","IsMultiDynamicRange":false,"MultiDynamicRangeID":null,"MultiDynamicCollectionID":null,"SectionName":"MYPS1","BlockName":"MYPB1","VenaRangeType":5,"DimensionIdStr":"-1","MemberIdStr":"-1","DimensionId":-1,"MemberId":-1,"Inc":""},"_vena_DYNR_SMYPS1_BMYPB1_1d04ba73_b148b467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b148b467","IsMultiDynamicRange":false,"MultiDynamicRangeID":null,"MultiDynamicCollectionID":null,"SectionName":"MYPS1","BlockName":"MYPB1","VenaRangeType":5,"DimensionIdStr":"-1","MemberIdStr":"-1","DimensionId":-1,"MemberId":-1,"Inc":""},"_vena_DYNR_SMYPS1_BMYPB1_1d04ba73_b47b2b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b47b2b7e","IsMultiDynamicRange":false,"MultiDynamicRangeID":null,"MultiDynamicCollectionID":null,"SectionName":"MYPS1","BlockName":"MYPB1","VenaRangeType":5,"DimensionIdStr":"-1","MemberIdStr":"-1","DimensionId":-1,"MemberId":-1,"Inc":""},"_vena_DYNR_SMYPS1_BMYPB1_1d04ba73_b75a8c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b75a8cd7","IsMultiDynamicRange":false,"MultiDynamicRangeID":null,"MultiDynamicCollectionID":null,"SectionName":"MYPS1","BlockName":"MYPB1","VenaRangeType":5,"DimensionIdStr":"-1","MemberIdStr":"-1","DimensionId":-1,"MemberId":-1,"Inc":""},"_vena_DYNR_SMYPS1_BMYPB1_1d04ba73_b8efde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b8efde48","IsMultiDynamicRange":false,"MultiDynamicRangeID":null,"MultiDynamicCollectionID":null,"SectionName":"MYPS1","BlockName":"MYPB1","VenaRangeType":5,"DimensionIdStr":"-1","MemberIdStr":"-1","DimensionId":-1,"MemberId":-1,"Inc":""},"_vena_DYNR_SMYPS1_BMYPB1_1d04ba73_bd853dd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bd853dd9","IsMultiDynamicRange":false,"MultiDynamicRangeID":null,"MultiDynamicCollectionID":null,"SectionName":"MYPS1","BlockName":"MYPB1","VenaRangeType":5,"DimensionIdStr":"-1","MemberIdStr":"-1","DimensionId":-1,"MemberId":-1,"Inc":""},"_vena_DYNR_SMYPS1_BMYPB1_1d04ba73_c10ab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c10ab16","IsMultiDynamicRange":false,"MultiDynamicRangeID":null,"MultiDynamicCollectionID":null,"SectionName":"MYPS1","BlockName":"MYPB1","VenaRangeType":5,"DimensionIdStr":"-1","MemberIdStr":"-1","DimensionId":-1,"MemberId":-1,"Inc":""},"_vena_DYNR_SMYPS1_BMYPB1_1d04ba73_d7149240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d7149240","IsMultiDynamicRange":false,"MultiDynamicRangeID":null,"MultiDynamicCollectionID":null,"SectionName":"MYPS1","BlockName":"MYPB1","VenaRangeType":5,"DimensionIdStr":"-1","MemberIdStr":"-1","DimensionId":-1,"MemberId":-1,"Inc":""},"_vena_DYNR_SMYPS1_BMYPB1_1d04ba73_d73f3e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d73f3e1d","IsMultiDynamicRange":false,"MultiDynamicRangeID":null,"MultiDynamicCollectionID":null,"SectionName":"MYPS1","BlockName":"MYPB1","VenaRangeType":5,"DimensionIdStr":"-1","MemberIdStr":"-1","DimensionId":-1,"MemberId":-1,"Inc":""},"_vena_DYNR_SMYPS1_BMYPB1_1d04ba73_df45d4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df45d4a5","IsMultiDynamicRange":false,"MultiDynamicRangeID":null,"MultiDynamicCollectionID":null,"SectionName":"MYPS1","BlockName":"MYPB1","VenaRangeType":5,"DimensionIdStr":"-1","MemberIdStr":"-1","DimensionId":-1,"MemberId":-1,"Inc":""},"_vena_DYNR_SMYPS1_BMYPB1_1d04ba73_f60d0f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f60d0f42","IsMultiDynamicRange":false,"MultiDynamicRangeID":null,"MultiDynamicCollectionID":null,"SectionName":"MYPS1","BlockName":"MYPB1","VenaRangeType":5,"DimensionIdStr":"-1","MemberIdStr":"-1","DimensionId":-1,"MemberId":-1,"Inc":""},"_vena_DYNR_SMYPS1_BMYPB1_24afa338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24afa338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24afa338_ea00cbb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24afa338","DynamicRangeEntryID":"ea00cbbe","IsMultiDynamicRange":false,"MultiDynamicRangeID":null,"MultiDynamicCollectionID":null,"SectionName":"MYPS1","BlockName":"MYPB1","VenaRangeType":5,"DimensionIdStr":"-1","MemberIdStr":"-1","DimensionId":-1,"MemberId":-1,"Inc":""},"_vena_DYNR_SMYPS1_BMYPB1_24afa338_eb8ed949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24afa338","DynamicRangeEntryID":"eb8ed949","IsMultiDynamicRange":false,"MultiDynamicRangeID":null,"MultiDynamicCollectionID":null,"SectionName":"MYPS1","BlockName":"MYPB1","VenaRangeType":5,"DimensionIdStr":"-1","MemberIdStr":"-1","DimensionId":-1,"MemberId":-1,"Inc":""},"_vena_DYNR_SMYPS1_BMYPB1_24afa338_ef762d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24afa338","DynamicRangeEntryID":"ef762df0","IsMultiDynamicRange":false,"MultiDynamicRangeID":null,"MultiDynamicCollectionID":null,"SectionName":"MYPS1","BlockName":"MYPB1","VenaRangeType":5,"DimensionIdStr":"-1","MemberIdStr":"-1","DimensionId":-1,"MemberId":-1,"Inc":""},"_vena_DYNR_SMYPS1_BMYPB1_2b6001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2b6001e3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2b6001e3_194a70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b6001e3","DynamicRangeEntryID":"194a70ec","IsMultiDynamicRange":false,"MultiDynamicRangeID":null,"MultiDynamicCollectionID":null,"SectionName":"MYPS1","BlockName":"MYPB1","VenaRangeType":5,"DimensionIdStr":"-1","MemberIdStr":"-1","DimensionId":-1,"MemberId":-1,"Inc":""},"_vena_DYNR_SMYPS1_BMYPB1_2b6001e3_52d0f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b6001e3","DynamicRangeEntryID":"52d0f23","IsMultiDynamicRange":false,"MultiDynamicRangeID":null,"MultiDynamicCollectionID":null,"SectionName":"MYPS1","BlockName":"MYPB1","VenaRangeType":5,"DimensionIdStr":"-1","MemberIdStr":"-1","DimensionId":-1,"MemberId":-1,"Inc":""},"_vena_DYNR_SMYPS1_BMYPB1_2b6001e3_53a1bd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b6001e3","DynamicRangeEntryID":"53a1bd8f","IsMultiDynamicRange":false,"MultiDynamicRangeID":null,"MultiDynamicCollectionID":null,"SectionName":"MYPS1","BlockName":"MYPB1","VenaRangeType":5,"DimensionIdStr":"-1","MemberIdStr":"-1","DimensionId":-1,"MemberId":-1,"Inc":""},"_vena_DYNR_SMYPS1_BMYPB1_2b6001e3_62422139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b6001e3","DynamicRangeEntryID":"62422139","IsMultiDynamicRange":false,"MultiDynamicRangeID":null,"MultiDynamicCollectionID":null,"SectionName":"MYPS1","BlockName":"MYPB1","VenaRangeType":5,"DimensionIdStr":"-1","MemberIdStr":"-1","DimensionId":-1,"MemberId":-1,"Inc":""},"_vena_DYNR_SMYPS1_BMYPB1_2b6001e3_7e3e0068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b6001e3","DynamicRangeEntryID":"7e3e0068","IsMultiDynamicRange":false,"MultiDynamicRangeID":null,"MultiDynamicCollectionID":null,"SectionName":"MYPS1","BlockName":"MYPB1","VenaRangeType":5,"DimensionIdStr":"-1","MemberIdStr":"-1","DimensionId":-1,"MemberId":-1,"Inc":""},"_vena_DYNR_SMYPS1_BMYPB1_2b6001e3_b8e32005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b6001e3","DynamicRangeEntryID":"b8e32005","IsMultiDynamicRange":false,"MultiDynamicRangeID":null,"MultiDynamicCollectionID":null,"SectionName":"MYPS1","BlockName":"MYPB1","VenaRangeType":5,"DimensionIdStr":"-1","MemberIdStr":"-1","DimensionId":-1,"MemberId":-1,"Inc":""},"_vena_DYNR_SMYPS1_BMYPB1_2b6001e3_cfbb82d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b6001e3","DynamicRangeEntryID":"cfbb82da","IsMultiDynamicRange":false,"MultiDynamicRangeID":null,"MultiDynamicCollectionID":null,"SectionName":"MYPS1","BlockName":"MYPB1","VenaRangeType":5,"DimensionIdStr":"-1","MemberIdStr":"-1","DimensionId":-1,"MemberId":-1,"Inc":""},"_vena_DYNR_SMYPS1_BMYPB1_2b6001e3_da353760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b6001e3","DynamicRangeEntryID":"da353760","IsMultiDynamicRange":false,"MultiDynamicRangeID":null,"MultiDynamicCollectionID":null,"SectionName":"MYPS1","BlockName":"MYPB1","VenaRangeType":5,"DimensionIdStr":"-1","MemberIdStr":"-1","DimensionId":-1,"MemberId":-1,"Inc":""},"_vena_DYNR_SMYPS1_BMYPB1_2b6001e3_e3eff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b6001e3","DynamicRangeEntryID":"e3eff0f","IsMultiDynamicRange":false,"MultiDynamicRangeID":null,"MultiDynamicCollectionID":null,"SectionName":"MYPS1","BlockName":"MYPB1","VenaRangeType":5,"DimensionIdStr":"-1","MemberIdStr":"-1","DimensionId":-1,"MemberId":-1,"Inc":""},"_vena_DYNR_SMYPS1_BMYPB1_2b6001e3_ee4f152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b6001e3","DynamicRangeEntryID":"ee4f152","IsMultiDynamicRange":false,"MultiDynamicRangeID":null,"MultiDynamicCollectionID":null,"SectionName":"MYPS1","BlockName":"MYPB1","VenaRangeType":5,"DimensionIdStr":"-1","MemberIdStr":"-1","DimensionId":-1,"MemberId":-1,"Inc":""},"_vena_DYNR_SMYPS1_BMYPB1_50d6df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50d6df16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50d6df16_14ac2355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14ac2355","IsMultiDynamicRange":false,"MultiDynamicRangeID":null,"MultiDynamicCollectionID":null,"SectionName":"MYPS1","BlockName":"MYPB1","VenaRangeType":5,"DimensionIdStr":"-1","MemberIdStr":"-1","DimensionId":-1,"MemberId":-1,"Inc":""},"_vena_DYNR_SMYPS1_BMYPB1_50d6df16_164351a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164351ae","IsMultiDynamicRange":false,"MultiDynamicRangeID":null,"MultiDynamicCollectionID":null,"SectionName":"MYPS1","BlockName":"MYPB1","VenaRangeType":5,"DimensionIdStr":"-1","MemberIdStr":"-1","DimensionId":-1,"MemberId":-1,"Inc":""},"_vena_DYNR_SMYPS1_BMYPB1_50d6df16_16aa9f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16aa9f64","IsMultiDynamicRange":false,"MultiDynamicRangeID":null,"MultiDynamicCollectionID":null,"SectionName":"MYPS1","BlockName":"MYPB1","VenaRangeType":5,"DimensionIdStr":"-1","MemberIdStr":"-1","DimensionId":-1,"MemberId":-1,"Inc":""},"_vena_DYNR_SMYPS1_BMYPB1_50d6df16_18b308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18b308f7","IsMultiDynamicRange":false,"MultiDynamicRangeID":null,"MultiDynamicCollectionID":null,"SectionName":"MYPS1","BlockName":"MYPB1","VenaRangeType":5,"DimensionIdStr":"-1","MemberIdStr":"-1","DimensionId":-1,"MemberId":-1,"Inc":""},"_vena_DYNR_SMYPS1_BMYPB1_50d6df16_205e2de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205e2deb","IsMultiDynamicRange":false,"MultiDynamicRangeID":null,"MultiDynamicCollectionID":null,"SectionName":"MYPS1","BlockName":"MYPB1","VenaRangeType":5,"DimensionIdStr":"-1","MemberIdStr":"-1","DimensionId":-1,"MemberId":-1,"Inc":""},"_vena_DYNR_SMYPS1_BMYPB1_50d6df16_25a4350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25a4350e","IsMultiDynamicRange":false,"MultiDynamicRangeID":null,"MultiDynamicCollectionID":null,"SectionName":"MYPS1","BlockName":"MYPB1","VenaRangeType":5,"DimensionIdStr":"-1","MemberIdStr":"-1","DimensionId":-1,"MemberId":-1,"Inc":""},"_vena_DYNR_SMYPS1_BMYPB1_50d6df16_2d317953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2d317953","IsMultiDynamicRange":false,"MultiDynamicRangeID":null,"MultiDynamicCollectionID":null,"SectionName":"MYPS1","BlockName":"MYPB1","VenaRangeType":5,"DimensionIdStr":"-1","MemberIdStr":"-1","DimensionId":-1,"MemberId":-1,"Inc":""},"_vena_DYNR_SMYPS1_BMYPB1_50d6df16_320ff994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320ff994","IsMultiDynamicRange":false,"MultiDynamicRangeID":null,"MultiDynamicCollectionID":null,"SectionName":"MYPS1","BlockName":"MYPB1","VenaRangeType":5,"DimensionIdStr":"-1","MemberIdStr":"-1","DimensionId":-1,"MemberId":-1,"Inc":""},"_vena_DYNR_SMYPS1_BMYPB1_50d6df16_3ecd19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3ecd19f9","IsMultiDynamicRange":false,"MultiDynamicRangeID":null,"MultiDynamicCollectionID":null,"SectionName":"MYPS1","BlockName":"MYPB1","VenaRangeType":5,"DimensionIdStr":"-1","MemberIdStr":"-1","DimensionId":-1,"MemberId":-1,"Inc":""},"_vena_DYNR_SMYPS1_BMYPB1_50d6df16_46a785f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46a785fb","IsMultiDynamicRange":false,"MultiDynamicRangeID":null,"MultiDynamicCollectionID":null,"SectionName":"MYPS1","BlockName":"MYPB1","VenaRangeType":5,"DimensionIdStr":"-1","MemberIdStr":"-1","DimensionId":-1,"MemberId":-1,"Inc":""},"_vena_DYNR_SMYPS1_BMYPB1_50d6df16_6606bc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6606bc12","IsMultiDynamicRange":false,"MultiDynamicRangeID":null,"MultiDynamicCollectionID":null,"SectionName":"MYPS1","BlockName":"MYPB1","VenaRangeType":5,"DimensionIdStr":"-1","MemberIdStr":"-1","DimensionId":-1,"MemberId":-1,"Inc":""},"_vena_DYNR_SMYPS1_BMYPB1_50d6df16_81e4da86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81e4da86","IsMultiDynamicRange":false,"MultiDynamicRangeID":null,"MultiDynamicCollectionID":null,"SectionName":"MYPS1","BlockName":"MYPB1","VenaRangeType":5,"DimensionIdStr":"-1","MemberIdStr":"-1","DimensionId":-1,"MemberId":-1,"Inc":""},"_vena_DYNR_SMYPS1_BMYPB1_50d6df16_8740924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8740924","IsMultiDynamicRange":false,"MultiDynamicRangeID":null,"MultiDynamicCollectionID":null,"SectionName":"MYPS1","BlockName":"MYPB1","VenaRangeType":5,"DimensionIdStr":"-1","MemberIdStr":"-1","DimensionId":-1,"MemberId":-1,"Inc":""},"_vena_DYNR_SMYPS1_BMYPB1_50d6df16_a12b6780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a12b6780","IsMultiDynamicRange":false,"MultiDynamicRangeID":null,"MultiDynamicCollectionID":null,"SectionName":"MYPS1","BlockName":"MYPB1","VenaRangeType":5,"DimensionIdStr":"-1","MemberIdStr":"-1","DimensionId":-1,"MemberId":-1,"Inc":""},"_vena_DYNR_SMYPS1_BMYPB1_50d6df16_c6a6b1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c6a6b1ea","IsMultiDynamicRange":false,"MultiDynamicRangeID":null,"MultiDynamicCollectionID":null,"SectionName":"MYPS1","BlockName":"MYPB1","VenaRangeType":5,"DimensionIdStr":"-1","MemberIdStr":"-1","DimensionId":-1,"MemberId":-1,"Inc":""},"_vena_DYNR_SMYPS1_BMYPB1_50d6df16_d35967f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d35967f2","IsMultiDynamicRange":false,"MultiDynamicRangeID":null,"MultiDynamicCollectionID":null,"SectionName":"MYPS1","BlockName":"MYPB1","VenaRangeType":5,"DimensionIdStr":"-1","MemberIdStr":"-1","DimensionId":-1,"MemberId":-1,"Inc":""},"_vena_DYNR_SMYPS1_BMYPB1_57fb7db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57fb7dba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57fb7dba_1737617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1737617b","IsMultiDynamicRange":false,"MultiDynamicRangeID":null,"MultiDynamicCollectionID":null,"SectionName":"MYPS1","BlockName":"MYPB1","VenaRangeType":5,"DimensionIdStr":"-1","MemberIdStr":"-1","DimensionId":-1,"MemberId":-1,"Inc":""},"_vena_DYNR_SMYPS1_BMYPB1_57fb7dba_1a3979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1a3979c5","IsMultiDynamicRange":false,"MultiDynamicRangeID":null,"MultiDynamicCollectionID":null,"SectionName":"MYPS1","BlockName":"MYPB1","VenaRangeType":5,"DimensionIdStr":"-1","MemberIdStr":"-1","DimensionId":-1,"MemberId":-1,"Inc":""},"_vena_DYNR_SMYPS1_BMYPB1_57fb7dba_1e11b607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1e11b607","IsMultiDynamicRange":false,"MultiDynamicRangeID":null,"MultiDynamicCollectionID":null,"SectionName":"MYPS1","BlockName":"MYPB1","VenaRangeType":5,"DimensionIdStr":"-1","MemberIdStr":"-1","DimensionId":-1,"MemberId":-1,"Inc":""},"_vena_DYNR_SMYPS1_BMYPB1_57fb7dba_1eb1b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1eb1bcf","IsMultiDynamicRange":false,"MultiDynamicRangeID":null,"MultiDynamicCollectionID":null,"SectionName":"MYPS1","BlockName":"MYPB1","VenaRangeType":5,"DimensionIdStr":"-1","MemberIdStr":"-1","DimensionId":-1,"MemberId":-1,"Inc":""},"_vena_DYNR_SMYPS1_BMYPB1_57fb7dba_2c616b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2c616b32","IsMultiDynamicRange":false,"MultiDynamicRangeID":null,"MultiDynamicCollectionID":null,"SectionName":"MYPS1","BlockName":"MYPB1","VenaRangeType":5,"DimensionIdStr":"-1","MemberIdStr":"-1","DimensionId":-1,"MemberId":-1,"Inc":""},"_vena_DYNR_SMYPS1_BMYPB1_57fb7dba_371635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371635b9","IsMultiDynamicRange":false,"MultiDynamicRangeID":null,"MultiDynamicCollectionID":null,"SectionName":"MYPS1","BlockName":"MYPB1","VenaRangeType":5,"DimensionIdStr":"-1","MemberIdStr":"-1","DimensionId":-1,"MemberId":-1,"Inc":""},"_vena_DYNR_SMYPS1_BMYPB1_57fb7dba_3af6baa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3af6baa0","IsMultiDynamicRange":false,"MultiDynamicRangeID":null,"MultiDynamicCollectionID":null,"SectionName":"MYPS1","BlockName":"MYPB1","VenaRangeType":5,"DimensionIdStr":"-1","MemberIdStr":"-1","DimensionId":-1,"MemberId":-1,"Inc":""},"_vena_DYNR_SMYPS1_BMYPB1_57fb7dba_3dc0b341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3dc0b341","IsMultiDynamicRange":false,"MultiDynamicRangeID":null,"MultiDynamicCollectionID":null,"SectionName":"MYPS1","BlockName":"MYPB1","VenaRangeType":5,"DimensionIdStr":"-1","MemberIdStr":"-1","DimensionId":-1,"MemberId":-1,"Inc":""},"_vena_DYNR_SMYPS1_BMYPB1_57fb7dba_5ec03e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5ec03e5e","IsMultiDynamicRange":false,"MultiDynamicRangeID":null,"MultiDynamicCollectionID":null,"SectionName":"MYPS1","BlockName":"MYPB1","VenaRangeType":5,"DimensionIdStr":"-1","MemberIdStr":"-1","DimensionId":-1,"MemberId":-1,"Inc":""},"_vena_DYNR_SMYPS1_BMYPB1_57fb7dba_6b0764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6b0764e1","IsMultiDynamicRange":false,"MultiDynamicRangeID":null,"MultiDynamicCollectionID":null,"SectionName":"MYPS1","BlockName":"MYPB1","VenaRangeType":5,"DimensionIdStr":"-1","MemberIdStr":"-1","DimensionId":-1,"MemberId":-1,"Inc":""},"_vena_DYNR_SMYPS1_BMYPB1_57fb7dba_6b5271b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6b5271bd","IsMultiDynamicRange":false,"MultiDynamicRangeID":null,"MultiDynamicCollectionID":null,"SectionName":"MYPS1","BlockName":"MYPB1","VenaRangeType":5,"DimensionIdStr":"-1","MemberIdStr":"-1","DimensionId":-1,"MemberId":-1,"Inc":""},"_vena_DYNR_SMYPS1_BMYPB1_57fb7dba_73259607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73259607","IsMultiDynamicRange":false,"MultiDynamicRangeID":null,"MultiDynamicCollectionID":null,"SectionName":"MYPS1","BlockName":"MYPB1","VenaRangeType":5,"DimensionIdStr":"-1","MemberIdStr":"-1","DimensionId":-1,"MemberId":-1,"Inc":""},"_vena_DYNR_SMYPS1_BMYPB1_57fb7dba_81d46cd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81d46cd9","IsMultiDynamicRange":false,"MultiDynamicRangeID":null,"MultiDynamicCollectionID":null,"SectionName":"MYPS1","BlockName":"MYPB1","VenaRangeType":5,"DimensionIdStr":"-1","MemberIdStr":"-1","DimensionId":-1,"MemberId":-1,"Inc":""},"_vena_DYNR_SMYPS1_BMYPB1_57fb7dba_82cb177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82cb177a","IsMultiDynamicRange":false,"MultiDynamicRangeID":null,"MultiDynamicCollectionID":null,"SectionName":"MYPS1","BlockName":"MYPB1","VenaRangeType":5,"DimensionIdStr":"-1","MemberIdStr":"-1","DimensionId":-1,"MemberId":-1,"Inc":""},"_vena_DYNR_SMYPS1_BMYPB1_57fb7dba_8ece8a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8ece8ad6","IsMultiDynamicRange":false,"MultiDynamicRangeID":null,"MultiDynamicCollectionID":null,"SectionName":"MYPS1","BlockName":"MYPB1","VenaRangeType":5,"DimensionIdStr":"-1","MemberIdStr":"-1","DimensionId":-1,"MemberId":-1,"Inc":""},"_vena_DYNR_SMYPS1_BMYPB1_57fb7dba_8f01a4b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8f01a4bd","IsMultiDynamicRange":false,"MultiDynamicRangeID":null,"MultiDynamicCollectionID":null,"SectionName":"MYPS1","BlockName":"MYPB1","VenaRangeType":5,"DimensionIdStr":"-1","MemberIdStr":"-1","DimensionId":-1,"MemberId":-1,"Inc":""},"_vena_DYNR_SMYPS1_BMYPB1_57fb7dba_913d21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913d21c9","IsMultiDynamicRange":false,"MultiDynamicRangeID":null,"MultiDynamicCollectionID":null,"SectionName":"MYPS1","BlockName":"MYPB1","VenaRangeType":5,"DimensionIdStr":"-1","MemberIdStr":"-1","DimensionId":-1,"MemberId":-1,"Inc":""},"_vena_DYNR_SMYPS1_BMYPB1_57fb7dba_96aa7d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96aa7dbf","IsMultiDynamicRange":false,"MultiDynamicRangeID":null,"MultiDynamicCollectionID":null,"SectionName":"MYPS1","BlockName":"MYPB1","VenaRangeType":5,"DimensionIdStr":"-1","MemberIdStr":"-1","DimensionId":-1,"MemberId":-1,"Inc":""},"_vena_DYNR_SMYPS1_BMYPB1_57fb7dba_9ba804a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9ba804ac","IsMultiDynamicRange":false,"MultiDynamicRangeID":null,"MultiDynamicCollectionID":null,"SectionName":"MYPS1","BlockName":"MYPB1","VenaRangeType":5,"DimensionIdStr":"-1","MemberIdStr":"-1","DimensionId":-1,"MemberId":-1,"Inc":""},"_vena_DYNR_SMYPS1_BMYPB1_57fb7dba_a3e5c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a3e5c4a","IsMultiDynamicRange":false,"MultiDynamicRangeID":null,"MultiDynamicCollectionID":null,"SectionName":"MYPS1","BlockName":"MYPB1","VenaRangeType":5,"DimensionIdStr":"-1","MemberIdStr":"-1","DimensionId":-1,"MemberId":-1,"Inc":""},"_vena_DYNR_SMYPS1_BMYPB1_57fb7dba_bf642f1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bf642f1e","IsMultiDynamicRange":false,"MultiDynamicRangeID":null,"MultiDynamicCollectionID":null,"SectionName":"MYPS1","BlockName":"MYPB1","VenaRangeType":5,"DimensionIdStr":"-1","MemberIdStr":"-1","DimensionId":-1,"MemberId":-1,"Inc":""},"_vena_DYNR_SMYPS1_BMYPB1_57fb7dba_c0c7b156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c0c7b156","IsMultiDynamicRange":false,"MultiDynamicRangeID":null,"MultiDynamicCollectionID":null,"SectionName":"MYPS1","BlockName":"MYPB1","VenaRangeType":5,"DimensionIdStr":"-1","MemberIdStr":"-1","DimensionId":-1,"MemberId":-1,"Inc":""},"_vena_DYNR_SMYPS1_BMYPB1_57fb7dba_c5165e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c5165e1a","IsMultiDynamicRange":false,"MultiDynamicRangeID":null,"MultiDynamicCollectionID":null,"SectionName":"MYPS1","BlockName":"MYPB1","VenaRangeType":5,"DimensionIdStr":"-1","MemberIdStr":"-1","DimensionId":-1,"MemberId":-1,"Inc":""},"_vena_DYNR_SMYPS1_BMYPB1_57fb7dba_c6370132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c6370132","IsMultiDynamicRange":false,"MultiDynamicRangeID":null,"MultiDynamicCollectionID":null,"SectionName":"MYPS1","BlockName":"MYPB1","VenaRangeType":5,"DimensionIdStr":"-1","MemberIdStr":"-1","DimensionId":-1,"MemberId":-1,"Inc":""},"_vena_DYNR_SMYPS1_BMYPB1_57fb7dba_c88a351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c88a351b","IsMultiDynamicRange":false,"MultiDynamicRangeID":null,"MultiDynamicCollectionID":null,"SectionName":"MYPS1","BlockName":"MYPB1","VenaRangeType":5,"DimensionIdStr":"-1","MemberIdStr":"-1","DimensionId":-1,"MemberId":-1,"Inc":""},"_vena_DYNR_SMYPS1_BMYPB1_57fb7dba_d2790c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d2790cea","IsMultiDynamicRange":false,"MultiDynamicRangeID":null,"MultiDynamicCollectionID":null,"SectionName":"MYPS1","BlockName":"MYPB1","VenaRangeType":5,"DimensionIdStr":"-1","MemberIdStr":"-1","DimensionId":-1,"MemberId":-1,"Inc":""},"_vena_DYNR_SMYPS1_BMYPB1_57fb7dba_d2c1f743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d2c1f743","IsMultiDynamicRange":false,"MultiDynamicRangeID":null,"MultiDynamicCollectionID":null,"SectionName":"MYPS1","BlockName":"MYPB1","VenaRangeType":5,"DimensionIdStr":"-1","MemberIdStr":"-1","DimensionId":-1,"MemberId":-1,"Inc":""},"_vena_DYNR_SMYPS1_BMYPB1_57fb7dba_ec3bd863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ec3bd863","IsMultiDynamicRange":false,"MultiDynamicRangeID":null,"MultiDynamicCollectionID":null,"SectionName":"MYPS1","BlockName":"MYPB1","VenaRangeType":5,"DimensionIdStr":"-1","MemberIdStr":"-1","DimensionId":-1,"MemberId":-1,"Inc":""},"_vena_DYNR_SMYPS1_BMYPB1_57fb7dba_ec7b0c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ec7b0cdd","IsMultiDynamicRange":false,"MultiDynamicRangeID":null,"MultiDynamicCollectionID":null,"SectionName":"MYPS1","BlockName":"MYPB1","VenaRangeType":5,"DimensionIdStr":"-1","MemberIdStr":"-1","DimensionId":-1,"MemberId":-1,"Inc":""},"_vena_DYNR_SMYPS1_BMYPB1_6adf5291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adf5291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6adf5291_40c36c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adf5291","DynamicRangeEntryID":"40c36c12","IsMultiDynamicRange":false,"MultiDynamicRangeID":null,"MultiDynamicCollectionID":null,"SectionName":"MYPS1","BlockName":"MYPB1","VenaRangeType":5,"DimensionIdStr":"-1","MemberIdStr":"-1","DimensionId":-1,"MemberId":-1,"Inc":""},"_vena_DYNR_SMYPS1_BMYPB1_6adf5291_41b7f699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adf5291","DynamicRangeEntryID":"41b7f699","IsMultiDynamicRange":false,"MultiDynamicRangeID":null,"MultiDynamicCollectionID":null,"SectionName":"MYPS1","BlockName":"MYPB1","VenaRangeType":5,"DimensionIdStr":"-1","MemberIdStr":"-1","DimensionId":-1,"MemberId":-1,"Inc":""},"_vena_DYNR_SMYPS1_BMYPB1_6adf5291_42b9ec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adf5291","DynamicRangeEntryID":"42b9ecaf","IsMultiDynamicRange":false,"MultiDynamicRangeID":null,"MultiDynamicCollectionID":null,"SectionName":"MYPS1","BlockName":"MYPB1","VenaRangeType":5,"DimensionIdStr":"-1","MemberIdStr":"-1","DimensionId":-1,"MemberId":-1,"Inc":""},"_vena_DYNR_SMYPS1_BMYPB1_6adf5291_57016da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adf5291","DynamicRangeEntryID":"57016da6","IsMultiDynamicRange":false,"MultiDynamicRangeID":null,"MultiDynamicCollectionID":null,"SectionName":"MYPS1","BlockName":"MYPB1","VenaRangeType":5,"DimensionIdStr":"-1","MemberIdStr":"-1","DimensionId":-1,"MemberId":-1,"Inc":""},"_vena_DYNR_SMYPS1_BMYPB1_6adf5291_7ea2b667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adf5291","DynamicRangeEntryID":"7ea2b667","IsMultiDynamicRange":false,"MultiDynamicRangeID":null,"MultiDynamicCollectionID":null,"SectionName":"MYPS1","BlockName":"MYPB1","VenaRangeType":5,"DimensionIdStr":"-1","MemberIdStr":"-1","DimensionId":-1,"MemberId":-1,"Inc":""},"_vena_DYNR_SMYPS1_BMYPB1_6adf5291_89239b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adf5291","DynamicRangeEntryID":"89239b00","IsMultiDynamicRange":false,"MultiDynamicRangeID":null,"MultiDynamicCollectionID":null,"SectionName":"MYPS1","BlockName":"MYPB1","VenaRangeType":5,"DimensionIdStr":"-1","MemberIdStr":"-1","DimensionId":-1,"MemberId":-1,"Inc":""},"_vena_DYNR_SMYPS1_BMYPB1_6adf5291_93537036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adf5291","DynamicRangeEntryID":"93537036","IsMultiDynamicRange":false,"MultiDynamicRangeID":null,"MultiDynamicCollectionID":null,"SectionName":"MYPS1","BlockName":"MYPB1","VenaRangeType":5,"DimensionIdStr":"-1","MemberIdStr":"-1","DimensionId":-1,"MemberId":-1,"Inc":""},"_vena_DYNR_SMYPS1_BMYPB1_6adf5291_9fe3ad4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adf5291","DynamicRangeEntryID":"9fe3ad4f","IsMultiDynamicRange":false,"MultiDynamicRangeID":null,"MultiDynamicCollectionID":null,"SectionName":"MYPS1","BlockName":"MYPB1","VenaRangeType":5,"DimensionIdStr":"-1","MemberIdStr":"-1","DimensionId":-1,"MemberId":-1,"Inc":""},"_vena_DYNR_SMYPS1_BMYPB1_6adf5291_c1a07ea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adf5291","DynamicRangeEntryID":"c1a07ea4","IsMultiDynamicRange":false,"MultiDynamicRangeID":null,"MultiDynamicCollectionID":null,"SectionName":"MYPS1","BlockName":"MYPB1","VenaRangeType":5,"DimensionIdStr":"-1","MemberIdStr":"-1","DimensionId":-1,"MemberId":-1,"Inc":""},"_vena_DYNR_SMYPS1_BMYPB1_6adf5291_cd89a350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adf5291","DynamicRangeEntryID":"cd89a350","IsMultiDynamicRange":false,"MultiDynamicRangeID":null,"MultiDynamicCollectionID":null,"SectionName":"MYPS1","BlockName":"MYPB1","VenaRangeType":5,"DimensionIdStr":"-1","MemberIdStr":"-1","DimensionId":-1,"MemberId":-1,"Inc":""},"_vena_DYNR_SMYPS1_BMYPB1_6adf5291_ff075f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adf5291","DynamicRangeEntryID":"ff075fa5","IsMultiDynamicRange":false,"MultiDynamicRangeID":null,"MultiDynamicCollectionID":null,"SectionName":"MYPS1","BlockName":"MYPB1","VenaRangeType":5,"DimensionIdStr":"-1","MemberIdStr":"-1","DimensionId":-1,"MemberId":-1,"Inc":""},"_vena_DYNR_SMYPS1_BMYPB1_74f8db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74f8db9c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74f8db9c_2ec6ea9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74f8db9c","DynamicRangeEntryID":"2ec6ea9f","IsMultiDynamicRange":false,"MultiDynamicRangeID":null,"MultiDynamicCollectionID":null,"SectionName":"MYPS1","BlockName":"MYPB1","VenaRangeType":5,"DimensionIdStr":"-1","MemberIdStr":"-1","DimensionId":-1,"MemberId":-1,"Inc":""},"_vena_DYNR_SMYPS1_BMYPB1_74f8db9c_4b1b6c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74f8db9c","DynamicRangeEntryID":"4b1b6c12","IsMultiDynamicRange":false,"MultiDynamicRangeID":null,"MultiDynamicCollectionID":null,"SectionName":"MYPS1","BlockName":"MYPB1","VenaRangeType":5,"DimensionIdStr":"-1","MemberIdStr":"-1","DimensionId":-1,"MemberId":-1,"Inc":""},"_vena_DYNR_SMYPS1_BMYPB1_74f8db9c_90bc58f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74f8db9c","DynamicRangeEntryID":"90bc58fe","IsMultiDynamicRange":false,"MultiDynamicRangeID":null,"MultiDynamicCollectionID":null,"SectionName":"MYPS1","BlockName":"MYPB1","VenaRangeType":5,"DimensionIdStr":"-1","MemberIdStr":"-1","DimensionId":-1,"MemberId":-1,"Inc":""},"_vena_DYNR_SMYPS1_BMYPB1_74f8db9c_a138aa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74f8db9c","DynamicRangeEntryID":"a138aa48","IsMultiDynamicRange":false,"MultiDynamicRangeID":null,"MultiDynamicCollectionID":null,"SectionName":"MYPS1","BlockName":"MYPB1","VenaRangeType":5,"DimensionIdStr":"-1","MemberIdStr":"-1","DimensionId":-1,"MemberId":-1,"Inc":""},"_vena_DYNR_SMYPS1_BMYPB1_74f8db9c_a1c5bd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74f8db9c","DynamicRangeEntryID":"a1c5bd5c","IsMultiDynamicRange":false,"MultiDynamicRangeID":null,"MultiDynamicCollectionID":null,"SectionName":"MYPS1","BlockName":"MYPB1","VenaRangeType":5,"DimensionIdStr":"-1","MemberIdStr":"-1","DimensionId":-1,"MemberId":-1,"Inc":""},"_vena_DYNR_SMYPS1_BMYPB1_74f8db9c_b14ddf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74f8db9c","DynamicRangeEntryID":"b14ddfc","IsMultiDynamicRange":false,"MultiDynamicRangeID":null,"MultiDynamicCollectionID":null,"SectionName":"MYPS1","BlockName":"MYPB1","VenaRangeType":5,"DimensionIdStr":"-1","MemberIdStr":"-1","DimensionId":-1,"MemberId":-1,"Inc":""},"_vena_DYNR_SMYPS1_BMYPB1_74f8db9c_ba38b3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74f8db9c","DynamicRangeEntryID":"ba38b3a5","IsMultiDynamicRange":false,"MultiDynamicRangeID":null,"MultiDynamicCollectionID":null,"SectionName":"MYPS1","BlockName":"MYPB1","VenaRangeType":5,"DimensionIdStr":"-1","MemberIdStr":"-1","DimensionId":-1,"MemberId":-1,"Inc":""},"_vena_DYNR_SMYPS1_BMYPB1_74f8db9c_bfc225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74f8db9c","DynamicRangeEntryID":"bfc225a3","IsMultiDynamicRange":false,"MultiDynamicRangeID":null,"MultiDynamicCollectionID":null,"SectionName":"MYPS1","BlockName":"MYPB1","VenaRangeType":5,"DimensionIdStr":"-1","MemberIdStr":"-1","DimensionId":-1,"MemberId":-1,"Inc":""},"_vena_DYNR_SMYPS1_BMYPB1_74f8db9c_c08da321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74f8db9c","DynamicRangeEntryID":"c08da321","IsMultiDynamicRange":false,"MultiDynamicRangeID":null,"MultiDynamicCollectionID":null,"SectionName":"MYPS1","BlockName":"MYPB1","VenaRangeType":5,"DimensionIdStr":"-1","MemberIdStr":"-1","DimensionId":-1,"MemberId":-1,"Inc":""},"_vena_DYNR_SMYPS1_BMYPB1_74f8db9c_e8b21b78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74f8db9c","DynamicRangeEntryID":"e8b21b78","IsMultiDynamicRange":false,"MultiDynamicRangeID":null,"MultiDynamicCollectionID":null,"SectionName":"MYPS1","BlockName":"MYPB1","VenaRangeType":5,"DimensionIdStr":"-1","MemberIdStr":"-1","DimensionId":-1,"MemberId":-1,"Inc":""},"_vena_DYNR_SMYPS1_BMYPB1_74f8db9c_f117c762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74f8db9c","DynamicRangeEntryID":"f117c762","IsMultiDynamicRange":false,"MultiDynamicRangeID":null,"MultiDynamicCollectionID":null,"SectionName":"MYPS1","BlockName":"MYPB1","VenaRangeType":5,"DimensionIdStr":"-1","MemberIdStr":"-1","DimensionId":-1,"MemberId":-1,"Inc":""},"_vena_DYNR_SMYPS1_BMYPB1_788a6279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788a6279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788a6279_dc11a867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788a6279","DynamicRangeEntryID":"dc11a867","IsMultiDynamicRange":false,"MultiDynamicRangeID":null,"MultiDynamicCollectionID":null,"SectionName":"MYPS1","BlockName":"MYPB1","VenaRangeType":5,"DimensionIdStr":"-1","MemberIdStr":"-1","DimensionId":-1,"MemberId":-1,"Inc":""},"_vena_DYNR_SMYPS1_BMYPB1_7b6a1522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b6a1522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7b6a1522_38b154f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b6a1522","DynamicRangeEntryID":"38b154fe","IsMultiDynamicRange":false,"MultiDynamicRangeID":null,"MultiDynamicCollectionID":null,"SectionName":"MYPS1","BlockName":"MYPB1","VenaRangeType":5,"DimensionIdStr":"-1","MemberIdStr":"-1","DimensionId":-1,"MemberId":-1,"Inc":""},"_vena_DYNR_SMYPS1_BMYPB1_7b6a1522_3c520131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b6a1522","DynamicRangeEntryID":"3c520131","IsMultiDynamicRange":false,"MultiDynamicRangeID":null,"MultiDynamicCollectionID":null,"SectionName":"MYPS1","BlockName":"MYPB1","VenaRangeType":5,"DimensionIdStr":"-1","MemberIdStr":"-1","DimensionId":-1,"MemberId":-1,"Inc":""},"_vena_DYNR_SMYPS1_BMYPB1_7b6a1522_73fa4364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b6a1522","DynamicRangeEntryID":"73fa4364","IsMultiDynamicRange":false,"MultiDynamicRangeID":null,"MultiDynamicCollectionID":null,"SectionName":"MYPS1","BlockName":"MYPB1","VenaRangeType":5,"DimensionIdStr":"-1","MemberIdStr":"-1","DimensionId":-1,"MemberId":-1,"Inc":""},"_vena_DYNR_SMYPS1_BMYPB1_7b6a1522_8955330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b6a1522","DynamicRangeEntryID":"8955330","IsMultiDynamicRange":false,"MultiDynamicRangeID":null,"MultiDynamicCollectionID":null,"SectionName":"MYPS1","BlockName":"MYPB1","VenaRangeType":5,"DimensionIdStr":"-1","MemberIdStr":"-1","DimensionId":-1,"MemberId":-1,"Inc":""},"_vena_DYNR_SMYPS1_BMYPB1_841f58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841f58ff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841f58ff_1b2930e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841f58ff","DynamicRangeEntryID":"1b2930e6","IsMultiDynamicRange":false,"MultiDynamicRangeID":null,"MultiDynamicCollectionID":null,"SectionName":"MYPS1","BlockName":"MYPB1","VenaRangeType":5,"DimensionIdStr":"-1","MemberIdStr":"-1","DimensionId":-1,"MemberId":-1,"Inc":""},"_vena_DYNR_SMYPS1_BMYPB1_841f58ff_407eee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841f58ff","DynamicRangeEntryID":"407eee2b","IsMultiDynamicRange":false,"MultiDynamicRangeID":null,"MultiDynamicCollectionID":null,"SectionName":"MYPS1","BlockName":"MYPB1","VenaRangeType":5,"DimensionIdStr":"-1","MemberIdStr":"-1","DimensionId":-1,"MemberId":-1,"Inc":""},"_vena_DYNR_SMYPS1_BMYPB1_841f58ff_4b9abe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841f58ff","DynamicRangeEntryID":"4b9abec3","IsMultiDynamicRange":false,"MultiDynamicRangeID":null,"MultiDynamicCollectionID":null,"SectionName":"MYPS1","BlockName":"MYPB1","VenaRangeType":5,"DimensionIdStr":"-1","MemberIdStr":"-1","DimensionId":-1,"MemberId":-1,"Inc":""},"_vena_DYNR_SMYPS1_BMYPB1_841f58ff_547c1338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841f58ff","DynamicRangeEntryID":"547c1338","IsMultiDynamicRange":false,"MultiDynamicRangeID":null,"MultiDynamicCollectionID":null,"SectionName":"MYPS1","BlockName":"MYPB1","VenaRangeType":5,"DimensionIdStr":"-1","MemberIdStr":"-1","DimensionId":-1,"MemberId":-1,"Inc":""},"_vena_DYNR_SMYPS1_BMYPB1_841f58ff_5fd333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841f58ff","DynamicRangeEntryID":"5fd333c5","IsMultiDynamicRange":false,"MultiDynamicRangeID":null,"MultiDynamicCollectionID":null,"SectionName":"MYPS1","BlockName":"MYPB1","VenaRangeType":5,"DimensionIdStr":"-1","MemberIdStr":"-1","DimensionId":-1,"MemberId":-1,"Inc":""},"_vena_DYNR_SMYPS1_BMYPB1_841f58ff_77fe996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841f58ff","DynamicRangeEntryID":"77fe996b","IsMultiDynamicRange":false,"MultiDynamicRangeID":null,"MultiDynamicCollectionID":null,"SectionName":"MYPS1","BlockName":"MYPB1","VenaRangeType":5,"DimensionIdStr":"-1","MemberIdStr":"-1","DimensionId":-1,"MemberId":-1,"Inc":""},"_vena_DYNR_SMYPS1_BMYPB1_841f58ff_a4b07e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841f58ff","DynamicRangeEntryID":"a4b07ed0","IsMultiDynamicRange":false,"MultiDynamicRangeID":null,"MultiDynamicCollectionID":null,"SectionName":"MYPS1","BlockName":"MYPB1","VenaRangeType":5,"DimensionIdStr":"-1","MemberIdStr":"-1","DimensionId":-1,"MemberId":-1,"Inc":""},"_vena_DYNR_SMYPS1_BMYPB1_b3acd9a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3acd9ac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b3acd9ac_1f80ed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3acd9ac","DynamicRangeEntryID":"1f80ed12","IsMultiDynamicRange":false,"MultiDynamicRangeID":null,"MultiDynamicCollectionID":null,"SectionName":"MYPS1","BlockName":"MYPB1","VenaRangeType":5,"DimensionIdStr":"-1","MemberIdStr":"-1","DimensionId":-1,"MemberId":-1,"Inc":""},"_vena_DYNR_SMYPS1_BMYPB1_b3acd9ac_29bb0057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3acd9ac","DynamicRangeEntryID":"29bb0057","IsMultiDynamicRange":false,"MultiDynamicRangeID":null,"MultiDynamicCollectionID":null,"SectionName":"MYPS1","BlockName":"MYPB1","VenaRangeType":5,"DimensionIdStr":"-1","MemberIdStr":"-1","DimensionId":-1,"MemberId":-1,"Inc":""},"_vena_DYNR_SMYPS1_BMYPB1_b3acd9ac_2df42f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3acd9ac","DynamicRangeEntryID":"2df42f39","IsMultiDynamicRange":false,"MultiDynamicRangeID":null,"MultiDynamicCollectionID":null,"SectionName":"MYPS1","BlockName":"MYPB1","VenaRangeType":5,"DimensionIdStr":"-1","MemberIdStr":"-1","DimensionId":-1,"MemberId":-1,"Inc":""},"_vena_DYNR_SMYPS1_BMYPB1_b3acd9ac_31f8a039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3acd9ac","DynamicRangeEntryID":"31f8a039","IsMultiDynamicRange":false,"MultiDynamicRangeID":null,"MultiDynamicCollectionID":null,"SectionName":"MYPS1","BlockName":"MYPB1","VenaRangeType":5,"DimensionIdStr":"-1","MemberIdStr":"-1","DimensionId":-1,"MemberId":-1,"Inc":""},"_vena_DYNR_SMYPS1_BMYPB1_b3acd9ac_33f87d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3acd9ac","DynamicRangeEntryID":"33f87d73","IsMultiDynamicRange":false,"MultiDynamicRangeID":null,"MultiDynamicCollectionID":null,"SectionName":"MYPS1","BlockName":"MYPB1","VenaRangeType":5,"DimensionIdStr":"-1","MemberIdStr":"-1","DimensionId":-1,"MemberId":-1,"Inc":""},"_vena_DYNR_SMYPS1_BMYPB1_b3acd9ac_3b29fba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3acd9ac","DynamicRangeEntryID":"3b29fba8","IsMultiDynamicRange":false,"MultiDynamicRangeID":null,"MultiDynamicCollectionID":null,"SectionName":"MYPS1","BlockName":"MYPB1","VenaRangeType":5,"DimensionIdStr":"-1","MemberIdStr":"-1","DimensionId":-1,"MemberId":-1,"Inc":""},"_vena_DYNR_SMYPS1_BMYPB1_b3acd9ac_5c4058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3acd9ac","DynamicRangeEntryID":"5c4058e5","IsMultiDynamicRange":false,"MultiDynamicRangeID":null,"MultiDynamicCollectionID":null,"SectionName":"MYPS1","BlockName":"MYPB1","VenaRangeType":5,"DimensionIdStr":"-1","MemberIdStr":"-1","DimensionId":-1,"MemberId":-1,"Inc":""},"_vena_DYNR_SMYPS1_BMYPB1_b3acd9ac_5dcf44c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3acd9ac","DynamicRangeEntryID":"5dcf44cd","IsMultiDynamicRange":false,"MultiDynamicRangeID":null,"MultiDynamicCollectionID":null,"SectionName":"MYPS1","BlockName":"MYPB1","VenaRangeType":5,"DimensionIdStr":"-1","MemberIdStr":"-1","DimensionId":-1,"MemberId":-1,"Inc":""},"_vena_DYNR_SMYPS1_BMYPB1_b3acd9ac_6280da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3acd9ac","DynamicRangeEntryID":"6280dabc","IsMultiDynamicRange":false,"MultiDynamicRangeID":null,"MultiDynamicCollectionID":null,"SectionName":"MYPS1","BlockName":"MYPB1","VenaRangeType":5,"DimensionIdStr":"-1","MemberIdStr":"-1","DimensionId":-1,"MemberId":-1,"Inc":""},"_vena_DYNR_SMYPS1_BMYPB1_b3acd9ac_b492787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3acd9ac","DynamicRangeEntryID":"b492787","IsMultiDynamicRange":false,"MultiDynamicRangeID":null,"MultiDynamicCollectionID":null,"SectionName":"MYPS1","BlockName":"MYPB1","VenaRangeType":5,"DimensionIdStr":"-1","MemberIdStr":"-1","DimensionId":-1,"MemberId":-1,"Inc":""},"_vena_DYNR_SMYPS1_BMYPB1_b3acd9ac_c4eb3c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3acd9ac","DynamicRangeEntryID":"c4eb3c66","IsMultiDynamicRange":false,"MultiDynamicRangeID":null,"MultiDynamicCollectionID":null,"SectionName":"MYPS1","BlockName":"MYPB1","VenaRangeType":5,"DimensionIdStr":"-1","MemberIdStr":"-1","DimensionId":-1,"MemberId":-1,"Inc":""},"_vena_DYNR_SMYPS1_BMYPB1_b3acd9ac_cdc1b2c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3acd9ac","DynamicRangeEntryID":"cdc1b2c2","IsMultiDynamicRange":false,"MultiDynamicRangeID":null,"MultiDynamicCollectionID":null,"SectionName":"MYPS1","BlockName":"MYPB1","VenaRangeType":5,"DimensionIdStr":"-1","MemberIdStr":"-1","DimensionId":-1,"MemberId":-1,"Inc":""},"_vena_DYNR_SMYPS1_BMYPB1_b7b986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7b986b2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b7b986b2_1ed569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1ed569af","IsMultiDynamicRange":false,"MultiDynamicRangeID":null,"MultiDynamicCollectionID":null,"SectionName":"MYPS1","BlockName":"MYPB1","VenaRangeType":5,"DimensionIdStr":"-1","MemberIdStr":"-1","DimensionId":-1,"MemberId":-1,"Inc":""},"_vena_DYNR_SMYPS1_BMYPB1_b7b986b2_28b92d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28b92dd8","IsMultiDynamicRange":false,"MultiDynamicRangeID":null,"MultiDynamicCollectionID":null,"SectionName":"MYPS1","BlockName":"MYPB1","VenaRangeType":5,"DimensionIdStr":"-1","MemberIdStr":"-1","DimensionId":-1,"MemberId":-1,"Inc":""},"_vena_DYNR_SMYPS1_BMYPB1_b7b986b2_366c6771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366c6771","IsMultiDynamicRange":false,"MultiDynamicRangeID":null,"MultiDynamicCollectionID":null,"SectionName":"MYPS1","BlockName":"MYPB1","VenaRangeType":5,"DimensionIdStr":"-1","MemberIdStr":"-1","DimensionId":-1,"MemberId":-1,"Inc":""},"_vena_DYNR_SMYPS1_BMYPB1_b7b986b2_4dd7369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4dd7369c","IsMultiDynamicRange":false,"MultiDynamicRangeID":null,"MultiDynamicCollectionID":null,"SectionName":"MYPS1","BlockName":"MYPB1","VenaRangeType":5,"DimensionIdStr":"-1","MemberIdStr":"-1","DimensionId":-1,"MemberId":-1,"Inc":""},"_vena_DYNR_SMYPS1_BMYPB1_b7b986b2_5f6a7a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5f6a7af0","IsMultiDynamicRange":false,"MultiDynamicRangeID":null,"MultiDynamicCollectionID":null,"SectionName":"MYPS1","BlockName":"MYPB1","VenaRangeType":5,"DimensionIdStr":"-1","MemberIdStr":"-1","DimensionId":-1,"MemberId":-1,"Inc":""},"_vena_DYNR_SMYPS1_BMYPB1_b7b986b2_6693fb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6693fb1b","IsMultiDynamicRange":false,"MultiDynamicRangeID":null,"MultiDynamicCollectionID":null,"SectionName":"MYPS1","BlockName":"MYPB1","VenaRangeType":5,"DimensionIdStr":"-1","MemberIdStr":"-1","DimensionId":-1,"MemberId":-1,"Inc":""},"_vena_DYNR_SMYPS1_BMYPB1_b7b986b2_6755b74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6755b74c","IsMultiDynamicRange":false,"MultiDynamicRangeID":null,"MultiDynamicCollectionID":null,"SectionName":"MYPS1","BlockName":"MYPB1","VenaRangeType":5,"DimensionIdStr":"-1","MemberIdStr":"-1","DimensionId":-1,"MemberId":-1,"Inc":""},"_vena_DYNR_SMYPS1_BMYPB1_b7b986b2_71cb040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71cb040e","IsMultiDynamicRange":false,"MultiDynamicRangeID":null,"MultiDynamicCollectionID":null,"SectionName":"MYPS1","BlockName":"MYPB1","VenaRangeType":5,"DimensionIdStr":"-1","MemberIdStr":"-1","DimensionId":-1,"MemberId":-1,"Inc":""},"_vena_DYNR_SMYPS1_BMYPB1_b7b986b2_79f80922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79f80922","IsMultiDynamicRange":false,"MultiDynamicRangeID":null,"MultiDynamicCollectionID":null,"SectionName":"MYPS1","BlockName":"MYPB1","VenaRangeType":5,"DimensionIdStr":"-1","MemberIdStr":"-1","DimensionId":-1,"MemberId":-1,"Inc":""},"_vena_DYNR_SMYPS1_BMYPB1_b7b986b2_87007c17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87007c17","IsMultiDynamicRange":false,"MultiDynamicRangeID":null,"MultiDynamicCollectionID":null,"SectionName":"MYPS1","BlockName":"MYPB1","VenaRangeType":5,"DimensionIdStr":"-1","MemberIdStr":"-1","DimensionId":-1,"MemberId":-1,"Inc":""},"_vena_DYNR_SMYPS1_BMYPB1_b7b986b2_9d109009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9d109009","IsMultiDynamicRange":false,"MultiDynamicRangeID":null,"MultiDynamicCollectionID":null,"SectionName":"MYPS1","BlockName":"MYPB1","VenaRangeType":5,"DimensionIdStr":"-1","MemberIdStr":"-1","DimensionId":-1,"MemberId":-1,"Inc":""},"_vena_DYNR_SMYPS1_BMYPB1_b7b986b2_a155bea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a155beab","IsMultiDynamicRange":false,"MultiDynamicRangeID":null,"MultiDynamicCollectionID":null,"SectionName":"MYPS1","BlockName":"MYPB1","VenaRangeType":5,"DimensionIdStr":"-1","MemberIdStr":"-1","DimensionId":-1,"MemberId":-1,"Inc":""},"_vena_DYNR_SMYPS1_BMYPB1_b7b986b2_ad8f7b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ad8f7b41","IsMultiDynamicRange":false,"MultiDynamicRangeID":null,"MultiDynamicCollectionID":null,"SectionName":"MYPS1","BlockName":"MYPB1","VenaRangeType":5,"DimensionIdStr":"-1","MemberIdStr":"-1","DimensionId":-1,"MemberId":-1,"Inc":""},"_vena_DYNR_SMYPS1_BMYPB1_b7b986b2_bb970491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bb970491","IsMultiDynamicRange":false,"MultiDynamicRangeID":null,"MultiDynamicCollectionID":null,"SectionName":"MYPS1","BlockName":"MYPB1","VenaRangeType":5,"DimensionIdStr":"-1","MemberIdStr":"-1","DimensionId":-1,"MemberId":-1,"Inc":""},"_vena_DYNR_SMYPS1_BMYPB1_b7b986b2_c82fee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c82fee87","IsMultiDynamicRange":false,"MultiDynamicRangeID":null,"MultiDynamicCollectionID":null,"SectionName":"MYPS1","BlockName":"MYPB1","VenaRangeType":5,"DimensionIdStr":"-1","MemberIdStr":"-1","DimensionId":-1,"MemberId":-1,"Inc":""},"_vena_DYNR_SMYPS1_BMYPB1_b7b986b2_d033c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d033cb7","IsMultiDynamicRange":false,"MultiDynamicRangeID":null,"MultiDynamicCollectionID":null,"SectionName":"MYPS1","BlockName":"MYPB1","VenaRangeType":5,"DimensionIdStr":"-1","MemberIdStr":"-1","DimensionId":-1,"MemberId":-1,"Inc":""},"_vena_DYNR_SMYPS1_BMYPB1_b7b986b2_d308f86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d308f86f","IsMultiDynamicRange":false,"MultiDynamicRangeID":null,"MultiDynamicCollectionID":null,"SectionName":"MYPS1","BlockName":"MYPB1","VenaRangeType":5,"DimensionIdStr":"-1","MemberIdStr":"-1","DimensionId":-1,"MemberId":-1,"Inc":""},"_vena_DYNR_SMYPS1_BMYPB1_b7b986b2_df06009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df06009a","IsMultiDynamicRange":false,"MultiDynamicRangeID":null,"MultiDynamicCollectionID":null,"SectionName":"MYPS1","BlockName":"MYPB1","VenaRangeType":5,"DimensionIdStr":"-1","MemberIdStr":"-1","DimensionId":-1,"MemberId":-1,"Inc":""},"_vena_DYNR_SMYPS1_BMYPB1_b7b986b2_e3cdacb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e3cdacba","IsMultiDynamicRange":false,"MultiDynamicRangeID":null,"MultiDynamicCollectionID":null,"SectionName":"MYPS1","BlockName":"MYPB1","VenaRangeType":5,"DimensionIdStr":"-1","MemberIdStr":"-1","DimensionId":-1,"MemberId":-1,"Inc":""},"_vena_DYNR_SMYPS1_BMYPB1_b7b986b2_edff6e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edff6e2e","IsMultiDynamicRange":false,"MultiDynamicRangeID":null,"MultiDynamicCollectionID":null,"SectionName":"MYPS1","BlockName":"MYPB1","VenaRangeType":5,"DimensionIdStr":"-1","MemberIdStr":"-1","DimensionId":-1,"MemberId":-1,"Inc":""},"_vena_DYNR_SMYPS1_BMYPB1_d3e9d9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3e9d9ce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d3e9d9ce_1326ab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3e9d9ce","DynamicRangeEntryID":"1326ab00","IsMultiDynamicRange":false,"MultiDynamicRangeID":null,"MultiDynamicCollectionID":null,"SectionName":"MYPS1","BlockName":"MYPB1","VenaRangeType":5,"DimensionIdStr":"-1","MemberIdStr":"-1","DimensionId":-1,"MemberId":-1,"Inc":""},"_vena_DYNR_SMYPS1_BMYPB1_d3e9d9ce_3c216d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3e9d9ce","DynamicRangeEntryID":"3c216d9","IsMultiDynamicRange":false,"MultiDynamicRangeID":null,"MultiDynamicCollectionID":null,"SectionName":"MYPS1","BlockName":"MYPB1","VenaRangeType":5,"DimensionIdStr":"-1","MemberIdStr":"-1","DimensionId":-1,"MemberId":-1,"Inc":""},"_vena_DYNR_SMYPS1_BMYPB1_d3e9d9ce_656ad5a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3e9d9ce","DynamicRangeEntryID":"656ad5aa","IsMultiDynamicRange":false,"MultiDynamicRangeID":null,"MultiDynamicCollectionID":null,"SectionName":"MYPS1","BlockName":"MYPB1","VenaRangeType":5,"DimensionIdStr":"-1","MemberIdStr":"-1","DimensionId":-1,"MemberId":-1,"Inc":""},"_vena_DYNR_SMYPS1_BMYPB1_d3e9d9ce_6a816279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3e9d9ce","DynamicRangeEntryID":"6a816279","IsMultiDynamicRange":false,"MultiDynamicRangeID":null,"MultiDynamicCollectionID":null,"SectionName":"MYPS1","BlockName":"MYPB1","VenaRangeType":5,"DimensionIdStr":"-1","MemberIdStr":"-1","DimensionId":-1,"MemberId":-1,"Inc":""},"_vena_DYNR_SMYPS1_BMYPB1_d3e9d9ce_6da717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3e9d9ce","DynamicRangeEntryID":"6da717e3","IsMultiDynamicRange":false,"MultiDynamicRangeID":null,"MultiDynamicCollectionID":null,"SectionName":"MYPS1","BlockName":"MYPB1","VenaRangeType":5,"DimensionIdStr":"-1","MemberIdStr":"-1","DimensionId":-1,"MemberId":-1,"Inc":""},"_vena_DYNR_SMYPS1_BMYPB1_d3e9d9ce_894c4d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3e9d9ce","DynamicRangeEntryID":"894c4d6b","IsMultiDynamicRange":false,"MultiDynamicRangeID":null,"MultiDynamicCollectionID":null,"SectionName":"MYPS1","BlockName":"MYPB1","VenaRangeType":5,"DimensionIdStr":"-1","MemberIdStr":"-1","DimensionId":-1,"MemberId":-1,"Inc":""},"_vena_DYNR_SMYPS1_BMYPB1_d3e9d9ce_ab89c44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3e9d9ce","DynamicRangeEntryID":"ab89c44a","IsMultiDynamicRange":false,"MultiDynamicRangeID":null,"MultiDynamicCollectionID":null,"SectionName":"MYPS1","BlockName":"MYPB1","VenaRangeType":5,"DimensionIdStr":"-1","MemberIdStr":"-1","DimensionId":-1,"MemberId":-1,"Inc":""},"_vena_DYNR_SMYPS1_BMYPB1_d3e9d9ce_b001f56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3e9d9ce","DynamicRangeEntryID":"b001f56a","IsMultiDynamicRange":false,"MultiDynamicRangeID":null,"MultiDynamicCollectionID":null,"SectionName":"MYPS1","BlockName":"MYPB1","VenaRangeType":5,"DimensionIdStr":"-1","MemberIdStr":"-1","DimensionId":-1,"MemberId":-1,"Inc":""},"_vena_DYNR_SMYPS1_BMYPB1_d3e9d9ce_bd9f2f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3e9d9ce","DynamicRangeEntryID":"bd9f2fd7","IsMultiDynamicRange":false,"MultiDynamicRangeID":null,"MultiDynamicCollectionID":null,"SectionName":"MYPS1","BlockName":"MYPB1","VenaRangeType":5,"DimensionIdStr":"-1","MemberIdStr":"-1","DimensionId":-1,"MemberId":-1,"Inc":""},"_vena_DYNR_SMYPS1_BMYPB1_d3e9d9ce_cbb61168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3e9d9ce","DynamicRangeEntryID":"cbb61168","IsMultiDynamicRange":false,"MultiDynamicRangeID":null,"MultiDynamicCollectionID":null,"SectionName":"MYPS1","BlockName":"MYPB1","VenaRangeType":5,"DimensionIdStr":"-1","MemberIdStr":"-1","DimensionId":-1,"MemberId":-1,"Inc":""},"_vena_DYNR_SMYPS1_BMYPB1_d3e9d9ce_de3777f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3e9d9ce","DynamicRangeEntryID":"de3777fe","IsMultiDynamicRange":false,"MultiDynamicRangeID":null,"MultiDynamicCollectionID":null,"SectionName":"MYPS1","BlockName":"MYPB1","VenaRangeType":5,"DimensionIdStr":"-1","MemberIdStr":"-1","DimensionId":-1,"MemberId":-1,"Inc":""},"_vena_DYNR_SMYPS1_BMYPB1_d3e9d9ce_ea255b83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3e9d9ce","DynamicRangeEntryID":"ea255b83","IsMultiDynamicRange":false,"MultiDynamicRangeID":null,"MultiDynamicCollectionID":null,"SectionName":"MYPS1","BlockName":"MYPB1","VenaRangeType":5,"DimensionIdStr":"-1","MemberIdStr":"-1","DimensionId":-1,"MemberId":-1,"Inc":""},"_vena_DYNR_SMYPS1_BMYPB1_d3e9d9ce_f8916d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3e9d9ce","DynamicRangeEntryID":"f8916d5d","IsMultiDynamicRange":false,"MultiDynamicRangeID":null,"MultiDynamicCollectionID":null,"SectionName":"MYPS1","BlockName":"MYPB1","VenaRangeType":5,"DimensionIdStr":"-1","MemberIdStr":"-1","DimensionId":-1,"MemberId":-1,"Inc":""},"_vena_DYNR_SMYPS1_BMYPB1_eaf774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af774d5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eaf774d5_112d6199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112d6199","IsMultiDynamicRange":false,"MultiDynamicRangeID":null,"MultiDynamicCollectionID":null,"SectionName":"MYPS1","BlockName":"MYPB1","VenaRangeType":5,"DimensionIdStr":"-1","MemberIdStr":"-1","DimensionId":-1,"MemberId":-1,"Inc":""},"_vena_DYNR_SMYPS1_BMYPB1_eaf774d5_1abe18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1abe18ce","IsMultiDynamicRange":false,"MultiDynamicRangeID":null,"MultiDynamicCollectionID":null,"SectionName":"MYPS1","BlockName":"MYPB1","VenaRangeType":5,"DimensionIdStr":"-1","MemberIdStr":"-1","DimensionId":-1,"MemberId":-1,"Inc":""},"_vena_DYNR_SMYPS1_BMYPB1_eaf774d5_1c1a9c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1c1a9c1a","IsMultiDynamicRange":false,"MultiDynamicRangeID":null,"MultiDynamicCollectionID":null,"SectionName":"MYPS1","BlockName":"MYPB1","VenaRangeType":5,"DimensionIdStr":"-1","MemberIdStr":"-1","DimensionId":-1,"MemberId":-1,"Inc":""},"_vena_DYNR_SMYPS1_BMYPB1_eaf774d5_2063365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2063365c","IsMultiDynamicRange":false,"MultiDynamicRangeID":null,"MultiDynamicCollectionID":null,"SectionName":"MYPS1","BlockName":"MYPB1","VenaRangeType":5,"DimensionIdStr":"-1","MemberIdStr":"-1","DimensionId":-1,"MemberId":-1,"Inc":""},"_vena_DYNR_SMYPS1_BMYPB1_eaf774d5_261936a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261936a8","IsMultiDynamicRange":false,"MultiDynamicRangeID":null,"MultiDynamicCollectionID":null,"SectionName":"MYPS1","BlockName":"MYPB1","VenaRangeType":5,"DimensionIdStr":"-1","MemberIdStr":"-1","DimensionId":-1,"MemberId":-1,"Inc":""},"_vena_DYNR_SMYPS1_BMYPB1_eaf774d5_26e8f14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26e8f14c","IsMultiDynamicRange":false,"MultiDynamicRangeID":null,"MultiDynamicCollectionID":null,"SectionName":"MYPS1","BlockName":"MYPB1","VenaRangeType":5,"DimensionIdStr":"-1","MemberIdStr":"-1","DimensionId":-1,"MemberId":-1,"Inc":""},"_vena_DYNR_SMYPS1_BMYPB1_eaf774d5_27cdf49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27cdf49d","IsMultiDynamicRange":false,"MultiDynamicRangeID":null,"MultiDynamicCollectionID":null,"SectionName":"MYPS1","BlockName":"MYPB1","VenaRangeType":5,"DimensionIdStr":"-1","MemberIdStr":"-1","DimensionId":-1,"MemberId":-1,"Inc":""},"_vena_DYNR_SMYPS1_BMYPB1_eaf774d5_2e623945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2e623945","IsMultiDynamicRange":false,"MultiDynamicRangeID":null,"MultiDynamicCollectionID":null,"SectionName":"MYPS1","BlockName":"MYPB1","VenaRangeType":5,"DimensionIdStr":"-1","MemberIdStr":"-1","DimensionId":-1,"MemberId":-1,"Inc":""},"_vena_DYNR_SMYPS1_BMYPB1_eaf774d5_33b3802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33b3802f","IsMultiDynamicRange":false,"MultiDynamicRangeID":null,"MultiDynamicCollectionID":null,"SectionName":"MYPS1","BlockName":"MYPB1","VenaRangeType":5,"DimensionIdStr":"-1","MemberIdStr":"-1","DimensionId":-1,"MemberId":-1,"Inc":""},"_vena_DYNR_SMYPS1_BMYPB1_eaf774d5_33b77d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33b77ddb","IsMultiDynamicRange":false,"MultiDynamicRangeID":null,"MultiDynamicCollectionID":null,"SectionName":"MYPS1","BlockName":"MYPB1","VenaRangeType":5,"DimensionIdStr":"-1","MemberIdStr":"-1","DimensionId":-1,"MemberId":-1,"Inc":""},"_vena_DYNR_SMYPS1_BMYPB1_eaf774d5_3f7d4c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3f7d4c0f","IsMultiDynamicRange":false,"MultiDynamicRangeID":null,"MultiDynamicCollectionID":null,"SectionName":"MYPS1","BlockName":"MYPB1","VenaRangeType":5,"DimensionIdStr":"-1","MemberIdStr":"-1","DimensionId":-1,"MemberId":-1,"Inc":""},"_vena_DYNR_SMYPS1_BMYPB1_eaf774d5_43210b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43210b23","IsMultiDynamicRange":false,"MultiDynamicRangeID":null,"MultiDynamicCollectionID":null,"SectionName":"MYPS1","BlockName":"MYPB1","VenaRangeType":5,"DimensionIdStr":"-1","MemberIdStr":"-1","DimensionId":-1,"MemberId":-1,"Inc":""},"_vena_DYNR_SMYPS1_BMYPB1_eaf774d5_4adbaf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4adbaf38","IsMultiDynamicRange":false,"MultiDynamicRangeID":null,"MultiDynamicCollectionID":null,"SectionName":"MYPS1","BlockName":"MYPB1","VenaRangeType":5,"DimensionIdStr":"-1","MemberIdStr":"-1","DimensionId":-1,"MemberId":-1,"Inc":""},"_vena_DYNR_SMYPS1_BMYPB1_eaf774d5_4ae53742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4ae53742","IsMultiDynamicRange":false,"MultiDynamicRangeID":null,"MultiDynamicCollectionID":null,"SectionName":"MYPS1","BlockName":"MYPB1","VenaRangeType":5,"DimensionIdStr":"-1","MemberIdStr":"-1","DimensionId":-1,"MemberId":-1,"Inc":""},"_vena_DYNR_SMYPS1_BMYPB1_eaf774d5_4c7bdba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4c7bdba8","IsMultiDynamicRange":false,"MultiDynamicRangeID":null,"MultiDynamicCollectionID":null,"SectionName":"MYPS1","BlockName":"MYPB1","VenaRangeType":5,"DimensionIdStr":"-1","MemberIdStr":"-1","DimensionId":-1,"MemberId":-1,"Inc":""},"_vena_DYNR_SMYPS1_BMYPB1_eaf774d5_4e09bb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4e09bb13","IsMultiDynamicRange":false,"MultiDynamicRangeID":null,"MultiDynamicCollectionID":null,"SectionName":"MYPS1","BlockName":"MYPB1","VenaRangeType":5,"DimensionIdStr":"-1","MemberIdStr":"-1","DimensionId":-1,"MemberId":-1,"Inc":""},"_vena_DYNR_SMYPS1_BMYPB1_eaf774d5_52058d04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52058d04","IsMultiDynamicRange":false,"MultiDynamicRangeID":null,"MultiDynamicCollectionID":null,"SectionName":"MYPS1","BlockName":"MYPB1","VenaRangeType":5,"DimensionIdStr":"-1","MemberIdStr":"-1","DimensionId":-1,"MemberId":-1,"Inc":""},"_vena_DYNR_SMYPS1_BMYPB1_eaf774d5_536396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536396e1","IsMultiDynamicRange":false,"MultiDynamicRangeID":null,"MultiDynamicCollectionID":null,"SectionName":"MYPS1","BlockName":"MYPB1","VenaRangeType":5,"DimensionIdStr":"-1","MemberIdStr":"-1","DimensionId":-1,"MemberId":-1,"Inc":""},"_vena_DYNR_SMYPS1_BMYPB1_eaf774d5_5c0d737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5c0d737a","IsMultiDynamicRange":false,"MultiDynamicRangeID":null,"MultiDynamicCollectionID":null,"SectionName":"MYPS1","BlockName":"MYPB1","VenaRangeType":5,"DimensionIdStr":"-1","MemberIdStr":"-1","DimensionId":-1,"MemberId":-1,"Inc":""},"_vena_DYNR_SMYPS1_BMYPB1_eaf774d5_5fa97d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5fa97ddd","IsMultiDynamicRange":false,"MultiDynamicRangeID":null,"MultiDynamicCollectionID":null,"SectionName":"MYPS1","BlockName":"MYPB1","VenaRangeType":5,"DimensionIdStr":"-1","MemberIdStr":"-1","DimensionId":-1,"MemberId":-1,"Inc":""},"_vena_DYNR_SMYPS1_BMYPB1_eaf774d5_61666e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61666eea","IsMultiDynamicRange":false,"MultiDynamicRangeID":null,"MultiDynamicCollectionID":null,"SectionName":"MYPS1","BlockName":"MYPB1","VenaRangeType":5,"DimensionIdStr":"-1","MemberIdStr":"-1","DimensionId":-1,"MemberId":-1,"Inc":""},"_vena_DYNR_SMYPS1_BMYPB1_eaf774d5_655f8a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655f8a84","IsMultiDynamicRange":false,"MultiDynamicRangeID":null,"MultiDynamicCollectionID":null,"SectionName":"MYPS1","BlockName":"MYPB1","VenaRangeType":5,"DimensionIdStr":"-1","MemberIdStr":"-1","DimensionId":-1,"MemberId":-1,"Inc":""},"_vena_DYNR_SMYPS1_BMYPB1_eaf774d5_6daabb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6daabb2f","IsMultiDynamicRange":false,"MultiDynamicRangeID":null,"MultiDynamicCollectionID":null,"SectionName":"MYPS1","BlockName":"MYPB1","VenaRangeType":5,"DimensionIdStr":"-1","MemberIdStr":"-1","DimensionId":-1,"MemberId":-1,"Inc":""},"_vena_DYNR_SMYPS1_BMYPB1_eaf774d5_7081b8a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7081b8a4","IsMultiDynamicRange":false,"MultiDynamicRangeID":null,"MultiDynamicCollectionID":null,"SectionName":"MYPS1","BlockName":"MYPB1","VenaRangeType":5,"DimensionIdStr":"-1","MemberIdStr":"-1","DimensionId":-1,"MemberId":-1,"Inc":""},"_vena_DYNR_SMYPS1_BMYPB1_eaf774d5_70a18494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70a18494","IsMultiDynamicRange":false,"MultiDynamicRangeID":null,"MultiDynamicCollectionID":null,"SectionName":"MYPS1","BlockName":"MYPB1","VenaRangeType":5,"DimensionIdStr":"-1","MemberIdStr":"-1","DimensionId":-1,"MemberId":-1,"Inc":""},"_vena_DYNR_SMYPS1_BMYPB1_eaf774d5_792a6113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792a6113","IsMultiDynamicRange":false,"MultiDynamicRangeID":null,"MultiDynamicCollectionID":null,"SectionName":"MYPS1","BlockName":"MYPB1","VenaRangeType":5,"DimensionIdStr":"-1","MemberIdStr":"-1","DimensionId":-1,"MemberId":-1,"Inc":""},"_vena_DYNR_SMYPS1_BMYPB1_eaf774d5_79d82e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79d82e2d","IsMultiDynamicRange":false,"MultiDynamicRangeID":null,"MultiDynamicCollectionID":null,"SectionName":"MYPS1","BlockName":"MYPB1","VenaRangeType":5,"DimensionIdStr":"-1","MemberIdStr":"-1","DimensionId":-1,"MemberId":-1,"Inc":""},"_vena_DYNR_SMYPS1_BMYPB1_eaf774d5_7cccd92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7cccd92d","IsMultiDynamicRange":false,"MultiDynamicRangeID":null,"MultiDynamicCollectionID":null,"SectionName":"MYPS1","BlockName":"MYPB1","VenaRangeType":5,"DimensionIdStr":"-1","MemberIdStr":"-1","DimensionId":-1,"MemberId":-1,"Inc":""},"_vena_DYNR_SMYPS1_BMYPB1_eaf774d5_80cbb199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80cbb199","IsMultiDynamicRange":false,"MultiDynamicRangeID":null,"MultiDynamicCollectionID":null,"SectionName":"MYPS1","BlockName":"MYPB1","VenaRangeType":5,"DimensionIdStr":"-1","MemberIdStr":"-1","DimensionId":-1,"MemberId":-1,"Inc":""},"_vena_DYNR_SMYPS1_BMYPB1_eaf774d5_83b98a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83b98a28","IsMultiDynamicRange":false,"MultiDynamicRangeID":null,"MultiDynamicCollectionID":null,"SectionName":"MYPS1","BlockName":"MYPB1","VenaRangeType":5,"DimensionIdStr":"-1","MemberIdStr":"-1","DimensionId":-1,"MemberId":-1,"Inc":""},"_vena_DYNR_SMYPS1_BMYPB1_eaf774d5_8840f15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8840f15f","IsMultiDynamicRange":false,"MultiDynamicRangeID":null,"MultiDynamicCollectionID":null,"SectionName":"MYPS1","BlockName":"MYPB1","VenaRangeType":5,"DimensionIdStr":"-1","MemberIdStr":"-1","DimensionId":-1,"MemberId":-1,"Inc":""},"_vena_DYNR_SMYPS1_BMYPB1_eaf774d5_8e112703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8e112703","IsMultiDynamicRange":false,"MultiDynamicRangeID":null,"MultiDynamicCollectionID":null,"SectionName":"MYPS1","BlockName":"MYPB1","VenaRangeType":5,"DimensionIdStr":"-1","MemberIdStr":"-1","DimensionId":-1,"MemberId":-1,"Inc":""},"_vena_DYNR_SMYPS1_BMYPB1_eaf774d5_92745555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92745555","IsMultiDynamicRange":false,"MultiDynamicRangeID":null,"MultiDynamicCollectionID":null,"SectionName":"MYPS1","BlockName":"MYPB1","VenaRangeType":5,"DimensionIdStr":"-1","MemberIdStr":"-1","DimensionId":-1,"MemberId":-1,"Inc":""},"_vena_DYNR_SMYPS1_BMYPB1_eaf774d5_961234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961234c3","IsMultiDynamicRange":false,"MultiDynamicRangeID":null,"MultiDynamicCollectionID":null,"SectionName":"MYPS1","BlockName":"MYPB1","VenaRangeType":5,"DimensionIdStr":"-1","MemberIdStr":"-1","DimensionId":-1,"MemberId":-1,"Inc":""},"_vena_DYNR_SMYPS1_BMYPB1_eaf774d5_96f22ad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96f22ad3","IsMultiDynamicRange":false,"MultiDynamicRangeID":null,"MultiDynamicCollectionID":null,"SectionName":"MYPS1","BlockName":"MYPB1","VenaRangeType":5,"DimensionIdStr":"-1","MemberIdStr":"-1","DimensionId":-1,"MemberId":-1,"Inc":""},"_vena_DYNR_SMYPS1_BMYPB1_eaf774d5_a2fa8972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a2fa8972","IsMultiDynamicRange":false,"MultiDynamicRangeID":null,"MultiDynamicCollectionID":null,"SectionName":"MYPS1","BlockName":"MYPB1","VenaRangeType":5,"DimensionIdStr":"-1","MemberIdStr":"-1","DimensionId":-1,"MemberId":-1,"Inc":""},"_vena_DYNR_SMYPS1_BMYPB1_eaf774d5_a3bd355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a3bd355d","IsMultiDynamicRange":false,"MultiDynamicRangeID":null,"MultiDynamicCollectionID":null,"SectionName":"MYPS1","BlockName":"MYPB1","VenaRangeType":5,"DimensionIdStr":"-1","MemberIdStr":"-1","DimensionId":-1,"MemberId":-1,"Inc":""},"_vena_DYNR_SMYPS1_BMYPB1_eaf774d5_aafd495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aafd495e","IsMultiDynamicRange":false,"MultiDynamicRangeID":null,"MultiDynamicCollectionID":null,"SectionName":"MYPS1","BlockName":"MYPB1","VenaRangeType":5,"DimensionIdStr":"-1","MemberIdStr":"-1","DimensionId":-1,"MemberId":-1,"Inc":""},"_vena_DYNR_SMYPS1_BMYPB1_eaf774d5_ab22c8a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ab22c8a4","IsMultiDynamicRange":false,"MultiDynamicRangeID":null,"MultiDynamicCollectionID":null,"SectionName":"MYPS1","BlockName":"MYPB1","VenaRangeType":5,"DimensionIdStr":"-1","MemberIdStr":"-1","DimensionId":-1,"MemberId":-1,"Inc":""},"_vena_DYNR_SMYPS1_BMYPB1_eaf774d5_af336089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af336089","IsMultiDynamicRange":false,"MultiDynamicRangeID":null,"MultiDynamicCollectionID":null,"SectionName":"MYPS1","BlockName":"MYPB1","VenaRangeType":5,"DimensionIdStr":"-1","MemberIdStr":"-1","DimensionId":-1,"MemberId":-1,"Inc":""},"_vena_DYNR_SMYPS1_BMYPB1_eaf774d5_b79d3f4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b79d3f4f","IsMultiDynamicRange":false,"MultiDynamicRangeID":null,"MultiDynamicCollectionID":null,"SectionName":"MYPS1","BlockName":"MYPB1","VenaRangeType":5,"DimensionIdStr":"-1","MemberIdStr":"-1","DimensionId":-1,"MemberId":-1,"Inc":""},"_vena_DYNR_SMYPS1_BMYPB1_eaf774d5_b7c601e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b7c601e0","IsMultiDynamicRange":false,"MultiDynamicRangeID":null,"MultiDynamicCollectionID":null,"SectionName":"MYPS1","BlockName":"MYPB1","VenaRangeType":5,"DimensionIdStr":"-1","MemberIdStr":"-1","DimensionId":-1,"MemberId":-1,"Inc":""},"_vena_DYNR_SMYPS1_BMYPB1_eaf774d5_b870fa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b870fa45","IsMultiDynamicRange":false,"MultiDynamicRangeID":null,"MultiDynamicCollectionID":null,"SectionName":"MYPS1","BlockName":"MYPB1","VenaRangeType":5,"DimensionIdStr":"-1","MemberIdStr":"-1","DimensionId":-1,"MemberId":-1,"Inc":""},"_vena_DYNR_SMYPS1_BMYPB1_eaf774d5_b900595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b900595c","IsMultiDynamicRange":false,"MultiDynamicRangeID":null,"MultiDynamicCollectionID":null,"SectionName":"MYPS1","BlockName":"MYPB1","VenaRangeType":5,"DimensionIdStr":"-1","MemberIdStr":"-1","DimensionId":-1,"MemberId":-1,"Inc":""},"_vena_DYNR_SMYPS1_BMYPB1_eaf774d5_d1dce522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d1dce522","IsMultiDynamicRange":false,"MultiDynamicRangeID":null,"MultiDynamicCollectionID":null,"SectionName":"MYPS1","BlockName":"MYPB1","VenaRangeType":5,"DimensionIdStr":"-1","MemberIdStr":"-1","DimensionId":-1,"MemberId":-1,"Inc":""},"_vena_DYNR_SMYPS1_BMYPB1_eaf774d5_d4c59cf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d4c59cf2","IsMultiDynamicRange":false,"MultiDynamicRangeID":null,"MultiDynamicCollectionID":null,"SectionName":"MYPS1","BlockName":"MYPB1","VenaRangeType":5,"DimensionIdStr":"-1","MemberIdStr":"-1","DimensionId":-1,"MemberId":-1,"Inc":""},"_vena_DYNR_SMYPS1_BMYPB1_eaf774d5_d86ccc08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d86ccc08","IsMultiDynamicRange":false,"MultiDynamicRangeID":null,"MultiDynamicCollectionID":null,"SectionName":"MYPS1","BlockName":"MYPB1","VenaRangeType":5,"DimensionIdStr":"-1","MemberIdStr":"-1","DimensionId":-1,"MemberId":-1,"Inc":""},"_vena_DYNR_SMYPS1_BMYPB1_eaf774d5_d8c0df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d8c0dfed","IsMultiDynamicRange":false,"MultiDynamicRangeID":null,"MultiDynamicCollectionID":null,"SectionName":"MYPS1","BlockName":"MYPB1","VenaRangeType":5,"DimensionIdStr":"-1","MemberIdStr":"-1","DimensionId":-1,"MemberId":-1,"Inc":""},"_vena_DYNR_SMYPS1_BMYPB1_eaf774d5_e38545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e38545c","IsMultiDynamicRange":false,"MultiDynamicRangeID":null,"MultiDynamicCollectionID":null,"SectionName":"MYPS1","BlockName":"MYPB1","VenaRangeType":5,"DimensionIdStr":"-1","MemberIdStr":"-1","DimensionId":-1,"MemberId":-1,"Inc":""},"_vena_DYNR_SMYPS1_BMYPB1_eaf774d5_e7649b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e7649bff","IsMultiDynamicRange":false,"MultiDynamicRangeID":null,"MultiDynamicCollectionID":null,"SectionName":"MYPS1","BlockName":"MYPB1","VenaRangeType":5,"DimensionIdStr":"-1","MemberIdStr":"-1","DimensionId":-1,"MemberId":-1,"Inc":""},"_vena_DYNR_SMYPS1_BMYPB1_eaf774d5_e7677310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e7677310","IsMultiDynamicRange":false,"MultiDynamicRangeID":null,"MultiDynamicCollectionID":null,"SectionName":"MYPS1","BlockName":"MYPB1","VenaRangeType":5,"DimensionIdStr":"-1","MemberIdStr":"-1","DimensionId":-1,"MemberId":-1,"Inc":""},"_vena_DYNR_SMYPS1_BMYPB1_eaf774d5_e84933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e84933ea","IsMultiDynamicRange":false,"MultiDynamicRangeID":null,"MultiDynamicCollectionID":null,"SectionName":"MYPS1","BlockName":"MYPB1","VenaRangeType":5,"DimensionIdStr":"-1","MemberIdStr":"-1","DimensionId":-1,"MemberId":-1,"Inc":""},"_vena_DYNR_SMYPS1_BMYPB1_eaf774d5_e8870565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e8870565","IsMultiDynamicRange":false,"MultiDynamicRangeID":null,"MultiDynamicCollectionID":null,"SectionName":"MYPS1","BlockName":"MYPB1","VenaRangeType":5,"DimensionIdStr":"-1","MemberIdStr":"-1","DimensionId":-1,"MemberId":-1,"Inc":""},"_vena_DYNR_SMYPS1_BMYPB1_eaf774d5_e9da5ce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e9da5ce0","IsMultiDynamicRange":false,"MultiDynamicRangeID":null,"MultiDynamicCollectionID":null,"SectionName":"MYPS1","BlockName":"MYPB1","VenaRangeType":5,"DimensionIdStr":"-1","MemberIdStr":"-1","DimensionId":-1,"MemberId":-1,"Inc":""},"_vena_DYNR_SMYPS1_BMYPB1_eaf774d5_ef367d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ef367dec","IsMultiDynamicRange":false,"MultiDynamicRangeID":null,"MultiDynamicCollectionID":null,"SectionName":"MYPS1","BlockName":"MYPB1","VenaRangeType":5,"DimensionIdStr":"-1","MemberIdStr":"-1","DimensionId":-1,"MemberId":-1,"Inc":""},"_vena_DYNR_SMYPS1_BMYPB1_eaf774d5_f1ad5b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f1ad5b88","IsMultiDynamicRange":false,"MultiDynamicRangeID":null,"MultiDynamicCollectionID":null,"SectionName":"MYPS1","BlockName":"MYPB1","VenaRangeType":5,"DimensionIdStr":"-1","MemberIdStr":"-1","DimensionId":-1,"MemberId":-1,"Inc":""},"_vena_DYNR_SMYPS1_BMYPB1_ff809b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f809b0e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ff809b0e_23bd6b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809b0e","DynamicRangeEntryID":"23bd6b2e","IsMultiDynamicRange":false,"MultiDynamicRangeID":null,"MultiDynamicCollectionID":null,"SectionName":"MYPS1","BlockName":"MYPB1","VenaRangeType":5,"DimensionIdStr":"-1","MemberIdStr":"-1","DimensionId":-1,"MemberId":-1,"Inc":""},"_vena_DYNR_SMYPS1_BMYPB1_ff809b0e_4e72b758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809b0e","DynamicRangeEntryID":"4e72b758","IsMultiDynamicRange":false,"MultiDynamicRangeID":null,"MultiDynamicCollectionID":null,"SectionName":"MYPS1","BlockName":"MYPB1","VenaRangeType":5,"DimensionIdStr":"-1","MemberIdStr":"-1","DimensionId":-1,"MemberId":-1,"Inc":""},"_vena_DYNR_SMYPS1_BMYPB1_ff809b0e_b4bb0443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809b0e","DynamicRangeEntryID":"b4bb0443","IsMultiDynamicRange":false,"MultiDynamicRangeID":null,"MultiDynamicCollectionID":null,"SectionName":"MYPS1","BlockName":"MYPB1","VenaRangeType":5,"DimensionIdStr":"-1","MemberIdStr":"-1","DimensionId":-1,"MemberId":-1,"Inc":""},"_vena_DYNR_SMYPS1_BMYPB1_ff809b0e_efcc1739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809b0e","DynamicRangeEntryID":"efcc1739","IsMultiDynamicRange":false,"MultiDynamicRangeID":null,"MultiDynamicCollectionID":null,"SectionName":"MYPS1","BlockName":"MYPB1","VenaRangeType":5,"DimensionIdStr":"-1","MemberIdStr":"-1","DimensionId":-1,"MemberId":-1,"Inc":""},"_vena_DYNR_SPayrollS1_BPayrollB3_85ed13b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85ed13b3","DynamicRangeEntryID":null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10d56b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10d56b16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1c14cb78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1c14cb78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1fc4f7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1fc4f7fa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210f899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210f899c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276e515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276e515c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31e2b5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31e2b5c4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3ce65442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3ce65442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3d223139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3d223139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3f7e8da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3f7e8da1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43362b14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43362b14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47ef6f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47ef6f5c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486ea584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486ea584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5151c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5151c60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517ede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517edec5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60b9c865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60b9c865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648122b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648122b6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675b6793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675b6793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73e5de81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73e5de81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775ff6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775ff6b9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810ccb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810ccb11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81df07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81df07d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86226f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86226fb5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88404607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88404607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8c5bea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8c5bead0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90c4be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90c4bef0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975ba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975ba93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97c7b8a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97c7b8a4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9af402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9af402ef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9be43c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9be43c35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9c55f121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9c55f121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a1b3fb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a1b3fbe5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a1d845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a1d845c7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a3c58d59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a3c58d59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ab02444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ab02444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abd83a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abd83a5d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ac3656a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ac3656a0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ad300d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ad300d10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adf37770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adf37770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ae192d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ae192dc7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ae294977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ae294977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af8d016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af8d016f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b86ea03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b86ea03f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b8f37855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b8f37855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bea4bf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bea4bfbb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c372a4b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c372a4b8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ca34f5a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ca34f5a1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d41b7507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d41b7507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d706770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d706770b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e81987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e81987ce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e838e743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e838e743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ea282624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ea282624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f0c3928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f0c3928f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f17104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f17104f9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f21cb495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f21cb495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f571df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f571dfd5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fca64d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fca64d66","IsMultiDynamicRange":false,"MultiDynamicRangeID":null,"MultiDynamicCollectionID":null,"SectionName":"PayrollS1","BlockName":"PayrollB3","VenaRangeType":5,"DimensionIdStr":"-1","MemberIdStr":"-1","DimensionId":-1,"MemberId":-1,"Inc":""},"_vena_LI_SCapExS1_BCapExB1_c414e51c":{"SourceGlobalVariableId":-1,"SourceFormVariableId":"00000000-0000-0000-0000-000000000000","IsPageVariable":false,"IsLineItemDetailEnabled":true,"LineItemDetailOrder":0,"LineItemID":"c414e51c"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4,"DimensionIdStr":"-1","MemberIdStr":"-1","DimensionId":-1,"MemberId":-1,"Inc":""},"_vena_LI_SCapExS1_BCapExB2_eac30d85":{"SourceGlobalVariableId":-1,"SourceFormVariableId":"00000000-0000-0000-0000-000000000000","IsPageVariable":false,"IsLineItemDetailEnabled":true,"LineItemDetailOrder":0,"LineItemID":"eac30d85"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4,"DimensionIdStr":"-1","MemberIdStr":"-1","DimensionId":-1,"MemberId":-1,"Inc":""},"_vena_LI_SMYPS1_BMYPB1_100b2dfc":{"SourceGlobalVariableId":-1,"SourceFormVariableId":"00000000-0000-0000-0000-000000000000","IsPageVariable":false,"IsLineItemDetailEnabled":true,"LineItemDetailOrder":0,"LineItemID":"100b2df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12d70b4a":{"SourceGlobalVariableId":-1,"SourceFormVariableId":"00000000-0000-0000-0000-000000000000","IsPageVariable":false,"IsLineItemDetailEnabled":true,"LineItemDetailOrder":0,"LineItemID":"12d70b4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13857950":{"SourceGlobalVariableId":-1,"SourceFormVariableId":"00000000-0000-0000-0000-000000000000","IsPageVariable":false,"IsLineItemDetailEnabled":true,"LineItemDetailOrder":0,"LineItemID":"13857950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166bfe56":{"SourceGlobalVariableId":-1,"SourceFormVariableId":"00000000-0000-0000-0000-000000000000","IsPageVariable":false,"IsLineItemDetailEnabled":true,"LineItemDetailOrder":0,"LineItemID":"166bfe56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16b8bc01":{"SourceGlobalVariableId":-1,"SourceFormVariableId":"00000000-0000-0000-0000-000000000000","IsPageVariable":false,"IsLineItemDetailEnabled":true,"LineItemDetailOrder":0,"LineItemID":"16b8bc01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174339f2":{"SourceGlobalVariableId":-1,"SourceFormVariableId":"00000000-0000-0000-0000-000000000000","IsPageVariable":false,"IsLineItemDetailEnabled":true,"LineItemDetailOrder":0,"LineItemID":"174339f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18088708":{"SourceGlobalVariableId":-1,"SourceFormVariableId":"00000000-0000-0000-0000-000000000000","IsPageVariable":false,"IsLineItemDetailEnabled":true,"LineItemDetailOrder":0,"LineItemID":"18088708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18c60ec7":{"SourceGlobalVariableId":-1,"SourceFormVariableId":"00000000-0000-0000-0000-000000000000","IsPageVariable":false,"IsLineItemDetailEnabled":true,"LineItemDetailOrder":0,"LineItemID":"18c60ec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ac6336":{"SourceGlobalVariableId":-1,"SourceFormVariableId":"00000000-0000-0000-0000-000000000000","IsPageVariable":false,"IsLineItemDetailEnabled":true,"LineItemDetailOrder":0,"LineItemID":"1ac6336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c7f536":{"SourceGlobalVariableId":-1,"SourceFormVariableId":"00000000-0000-0000-0000-000000000000","IsPageVariable":false,"IsLineItemDetailEnabled":true,"LineItemDetailOrder":0,"LineItemID":"1c7f536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e18aacc":{"SourceGlobalVariableId":-1,"SourceFormVariableId":"00000000-0000-0000-0000-000000000000","IsPageVariable":false,"IsLineItemDetailEnabled":true,"LineItemDetailOrder":0,"LineItemID":"1e18aac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e744b09":{"SourceGlobalVariableId":-1,"SourceFormVariableId":"00000000-0000-0000-0000-000000000000","IsPageVariable":false,"IsLineItemDetailEnabled":true,"LineItemDetailOrder":0,"LineItemID":"1e744b09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eff5dcf":{"SourceGlobalVariableId":-1,"SourceFormVariableId":"00000000-0000-0000-0000-000000000000","IsPageVariable":false,"IsLineItemDetailEnabled":true,"LineItemDetailOrder":0,"LineItemID":"1eff5dc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f6315ed":{"SourceGlobalVariableId":-1,"SourceFormVariableId":"00000000-0000-0000-0000-000000000000","IsPageVariable":false,"IsLineItemDetailEnabled":true,"LineItemDetailOrder":0,"LineItemID":"1f6315e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fc33464":{"SourceGlobalVariableId":-1,"SourceFormVariableId":"00000000-0000-0000-0000-000000000000","IsPageVariable":false,"IsLineItemDetailEnabled":true,"LineItemDetailOrder":0,"LineItemID":"1fc33464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22a8c43a":{"SourceGlobalVariableId":-1,"SourceFormVariableId":"00000000-0000-0000-0000-000000000000","IsPageVariable":false,"IsLineItemDetailEnabled":true,"LineItemDetailOrder":0,"LineItemID":"22a8c43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25005189":{"SourceGlobalVariableId":-1,"SourceFormVariableId":"00000000-0000-0000-0000-000000000000","IsPageVariable":false,"IsLineItemDetailEnabled":true,"LineItemDetailOrder":0,"LineItemID":"25005189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25204cc7":{"SourceGlobalVariableId":-1,"SourceFormVariableId":"00000000-0000-0000-0000-000000000000","IsPageVariable":false,"IsLineItemDetailEnabled":true,"LineItemDetailOrder":0,"LineItemID":"25204cc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275fde5d":{"SourceGlobalVariableId":-1,"SourceFormVariableId":"00000000-0000-0000-0000-000000000000","IsPageVariable":false,"IsLineItemDetailEnabled":true,"LineItemDetailOrder":0,"LineItemID":"275fde5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279e878d":{"SourceGlobalVariableId":-1,"SourceFormVariableId":"00000000-0000-0000-0000-000000000000","IsPageVariable":false,"IsLineItemDetailEnabled":true,"LineItemDetailOrder":0,"LineItemID":"279e878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29113e07":{"SourceGlobalVariableId":-1,"SourceFormVariableId":"00000000-0000-0000-0000-000000000000","IsPageVariable":false,"IsLineItemDetailEnabled":true,"LineItemDetailOrder":0,"LineItemID":"29113e07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29e4e9f0":{"SourceGlobalVariableId":-1,"SourceFormVariableId":"00000000-0000-0000-0000-000000000000","IsPageVariable":false,"IsLineItemDetailEnabled":true,"LineItemDetailOrder":0,"LineItemID":"29e4e9f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ca46ce2":{"SourceGlobalVariableId":-1,"SourceFormVariableId":"00000000-0000-0000-0000-000000000000","IsPageVariable":false,"IsLineItemDetailEnabled":true,"LineItemDetailOrder":0,"LineItemID":"2ca46ce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de3d2d":{"SourceGlobalVariableId":-1,"SourceFormVariableId":"00000000-0000-0000-0000-000000000000","IsPageVariable":false,"IsLineItemDetailEnabled":true,"LineItemDetailOrder":0,"LineItemID":"2de3d2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e9b0a1d":{"SourceGlobalVariableId":-1,"SourceFormVariableId":"00000000-0000-0000-0000-000000000000","IsPageVariable":false,"IsLineItemDetailEnabled":true,"LineItemDetailOrder":0,"LineItemID":"2e9b0a1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f8e39a9":{"SourceGlobalVariableId":-1,"SourceFormVariableId":"00000000-0000-0000-0000-000000000000","IsPageVariable":false,"IsLineItemDetailEnabled":true,"LineItemDetailOrder":0,"LineItemID":"2f8e39a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3368378d":{"SourceGlobalVariableId":-1,"SourceFormVariableId":"00000000-0000-0000-0000-000000000000","IsPageVariable":false,"IsLineItemDetailEnabled":true,"LineItemDetailOrder":0,"LineItemID":"3368378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3726cb3d":{"SourceGlobalVariableId":-1,"SourceFormVariableId":"00000000-0000-0000-0000-000000000000","IsPageVariable":false,"IsLineItemDetailEnabled":true,"LineItemDetailOrder":0,"LineItemID":"3726cb3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a3ec5cb":{"SourceGlobalVariableId":-1,"SourceFormVariableId":"00000000-0000-0000-0000-000000000000","IsPageVariable":false,"IsLineItemDetailEnabled":true,"LineItemDetailOrder":0,"LineItemID":"3a3ec5c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c2703d6":{"SourceGlobalVariableId":-1,"SourceFormVariableId":"00000000-0000-0000-0000-000000000000","IsPageVariable":false,"IsLineItemDetailEnabled":true,"LineItemDetailOrder":0,"LineItemID":"3c2703d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d175a88":{"SourceGlobalVariableId":-1,"SourceFormVariableId":"00000000-0000-0000-0000-000000000000","IsPageVariable":false,"IsLineItemDetailEnabled":true,"LineItemDetailOrder":0,"LineItemID":"3d175a88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d4a7690":{"SourceGlobalVariableId":-1,"SourceFormVariableId":"00000000-0000-0000-0000-000000000000","IsPageVariable":false,"IsLineItemDetailEnabled":true,"LineItemDetailOrder":0,"LineItemID":"3d4a7690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e51e325":{"SourceGlobalVariableId":-1,"SourceFormVariableId":"00000000-0000-0000-0000-000000000000","IsPageVariable":false,"IsLineItemDetailEnabled":true,"LineItemDetailOrder":0,"LineItemID":"3e51e325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e9e2a78":{"SourceGlobalVariableId":-1,"SourceFormVariableId":"00000000-0000-0000-0000-000000000000","IsPageVariable":false,"IsLineItemDetailEnabled":true,"LineItemDetailOrder":0,"LineItemID":"3e9e2a78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efd9467":{"SourceGlobalVariableId":-1,"SourceFormVariableId":"00000000-0000-0000-0000-000000000000","IsPageVariable":false,"IsLineItemDetailEnabled":true,"LineItemDetailOrder":0,"LineItemID":"3efd9467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ffa6be8":{"SourceGlobalVariableId":-1,"SourceFormVariableId":"00000000-0000-0000-0000-000000000000","IsPageVariable":false,"IsLineItemDetailEnabled":true,"LineItemDetailOrder":0,"LineItemID":"3ffa6be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41ef4812":{"SourceGlobalVariableId":-1,"SourceFormVariableId":"00000000-0000-0000-0000-000000000000","IsPageVariable":false,"IsLineItemDetailEnabled":true,"LineItemDetailOrder":0,"LineItemID":"41ef4812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43c86f8b":{"SourceGlobalVariableId":-1,"SourceFormVariableId":"00000000-0000-0000-0000-000000000000","IsPageVariable":false,"IsLineItemDetailEnabled":true,"LineItemDetailOrder":0,"LineItemID":"43c86f8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44fecbff":{"SourceGlobalVariableId":-1,"SourceFormVariableId":"00000000-0000-0000-0000-000000000000","IsPageVariable":false,"IsLineItemDetailEnabled":true,"LineItemDetailOrder":0,"LineItemID":"44fecbf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4532e77f":{"SourceGlobalVariableId":-1,"SourceFormVariableId":"00000000-0000-0000-0000-000000000000","IsPageVariable":false,"IsLineItemDetailEnabled":true,"LineItemDetailOrder":0,"LineItemID":"4532e77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463b9f60":{"SourceGlobalVariableId":-1,"SourceFormVariableId":"00000000-0000-0000-0000-000000000000","IsPageVariable":false,"IsLineItemDetailEnabled":true,"LineItemDetailOrder":0,"LineItemID":"463b9f60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478c6fd3":{"SourceGlobalVariableId":-1,"SourceFormVariableId":"00000000-0000-0000-0000-000000000000","IsPageVariable":false,"IsLineItemDetailEnabled":true,"LineItemDetailOrder":0,"LineItemID":"478c6fd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48027467":{"SourceGlobalVariableId":-1,"SourceFormVariableId":"00000000-0000-0000-0000-000000000000","IsPageVariable":false,"IsLineItemDetailEnabled":true,"LineItemDetailOrder":0,"LineItemID":"48027467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a54ba1e":{"SourceGlobalVariableId":-1,"SourceFormVariableId":"00000000-0000-0000-0000-000000000000","IsPageVariable":false,"IsLineItemDetailEnabled":true,"LineItemDetailOrder":0,"LineItemID":"4a54ba1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a6590e2":{"SourceGlobalVariableId":-1,"SourceFormVariableId":"00000000-0000-0000-0000-000000000000","IsPageVariable":false,"IsLineItemDetailEnabled":true,"LineItemDetailOrder":0,"LineItemID":"4a6590e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ae0ae01":{"SourceGlobalVariableId":-1,"SourceFormVariableId":"00000000-0000-0000-0000-000000000000","IsPageVariable":false,"IsLineItemDetailEnabled":true,"LineItemDetailOrder":0,"LineItemID":"4ae0ae01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ca3e6b2":{"SourceGlobalVariableId":-1,"SourceFormVariableId":"00000000-0000-0000-0000-000000000000","IsPageVariable":false,"IsLineItemDetailEnabled":true,"LineItemDetailOrder":0,"LineItemID":"4ca3e6b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d54b725":{"SourceGlobalVariableId":-1,"SourceFormVariableId":"00000000-0000-0000-0000-000000000000","IsPageVariable":false,"IsLineItemDetailEnabled":true,"LineItemDetailOrder":0,"LineItemID":"4d54b725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ed7bbdd":{"SourceGlobalVariableId":-1,"SourceFormVariableId":"00000000-0000-0000-0000-000000000000","IsPageVariable":false,"IsLineItemDetailEnabled":true,"LineItemDetailOrder":0,"LineItemID":"4ed7bbd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f2002ea":{"SourceGlobalVariableId":-1,"SourceFormVariableId":"00000000-0000-0000-0000-000000000000","IsPageVariable":false,"IsLineItemDetailEnabled":true,"LineItemDetailOrder":0,"LineItemID":"4f2002e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f3ec476":{"SourceGlobalVariableId":-1,"SourceFormVariableId":"00000000-0000-0000-0000-000000000000","IsPageVariable":false,"IsLineItemDetailEnabled":true,"LineItemDetailOrder":0,"LineItemID":"4f3ec476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f7b9591":{"SourceGlobalVariableId":-1,"SourceFormVariableId":"00000000-0000-0000-0000-000000000000","IsPageVariable":false,"IsLineItemDetailEnabled":true,"LineItemDetailOrder":0,"LineItemID":"4f7b9591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50a25f83":{"SourceGlobalVariableId":-1,"SourceFormVariableId":"00000000-0000-0000-0000-000000000000","IsPageVariable":false,"IsLineItemDetailEnabled":true,"LineItemDetailOrder":0,"LineItemID":"50a25f83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527dcfee":{"SourceGlobalVariableId":-1,"SourceFormVariableId":"00000000-0000-0000-0000-000000000000","IsPageVariable":false,"IsLineItemDetailEnabled":true,"LineItemDetailOrder":0,"LineItemID":"527dcfe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552ae46c":{"SourceGlobalVariableId":-1,"SourceFormVariableId":"00000000-0000-0000-0000-000000000000","IsPageVariable":false,"IsLineItemDetailEnabled":true,"LineItemDetailOrder":0,"LineItemID":"552ae46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574fa559":{"SourceGlobalVariableId":-1,"SourceFormVariableId":"00000000-0000-0000-0000-000000000000","IsPageVariable":false,"IsLineItemDetailEnabled":true,"LineItemDetailOrder":0,"LineItemID":"574fa559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57ac17d6":{"SourceGlobalVariableId":-1,"SourceFormVariableId":"00000000-0000-0000-0000-000000000000","IsPageVariable":false,"IsLineItemDetailEnabled":true,"LineItemDetailOrder":0,"LineItemID":"57ac17d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585f5aba":{"SourceGlobalVariableId":-1,"SourceFormVariableId":"00000000-0000-0000-0000-000000000000","IsPageVariable":false,"IsLineItemDetailEnabled":true,"LineItemDetailOrder":0,"LineItemID":"585f5ab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5a44104":{"SourceGlobalVariableId":-1,"SourceFormVariableId":"00000000-0000-0000-0000-000000000000","IsPageVariable":false,"IsLineItemDetailEnabled":true,"LineItemDetailOrder":0,"LineItemID":"5a44104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5ab01eec":{"SourceGlobalVariableId":-1,"SourceFormVariableId":"00000000-0000-0000-0000-000000000000","IsPageVariable":false,"IsLineItemDetailEnabled":true,"LineItemDetailOrder":0,"LineItemID":"5ab01ee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5cbd904":{"SourceGlobalVariableId":-1,"SourceFormVariableId":"00000000-0000-0000-0000-000000000000","IsPageVariable":false,"IsLineItemDetailEnabled":true,"LineItemDetailOrder":0,"LineItemID":"5cbd904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62907ad3":{"SourceGlobalVariableId":-1,"SourceFormVariableId":"00000000-0000-0000-0000-000000000000","IsPageVariable":false,"IsLineItemDetailEnabled":true,"LineItemDetailOrder":0,"LineItemID":"62907ad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62dfde86":{"SourceGlobalVariableId":-1,"SourceFormVariableId":"00000000-0000-0000-0000-000000000000","IsPageVariable":false,"IsLineItemDetailEnabled":true,"LineItemDetailOrder":0,"LineItemID":"62dfde86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62fb887":{"SourceGlobalVariableId":-1,"SourceFormVariableId":"00000000-0000-0000-0000-000000000000","IsPageVariable":false,"IsLineItemDetailEnabled":true,"LineItemDetailOrder":0,"LineItemID":"62fb887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63ea927b":{"SourceGlobalVariableId":-1,"SourceFormVariableId":"00000000-0000-0000-0000-000000000000","IsPageVariable":false,"IsLineItemDetailEnabled":true,"LineItemDetailOrder":0,"LineItemID":"63ea927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65bbd327":{"SourceGlobalVariableId":-1,"SourceFormVariableId":"00000000-0000-0000-0000-000000000000","IsPageVariable":false,"IsLineItemDetailEnabled":true,"LineItemDetailOrder":0,"LineItemID":"65bbd327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661d8d4a":{"SourceGlobalVariableId":-1,"SourceFormVariableId":"00000000-0000-0000-0000-000000000000","IsPageVariable":false,"IsLineItemDetailEnabled":true,"LineItemDetailOrder":0,"LineItemID":"661d8d4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668da88e":{"SourceGlobalVariableId":-1,"SourceFormVariableId":"00000000-0000-0000-0000-000000000000","IsPageVariable":false,"IsLineItemDetailEnabled":true,"LineItemDetailOrder":0,"LineItemID":"668da88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67c8de40":{"SourceGlobalVariableId":-1,"SourceFormVariableId":"00000000-0000-0000-0000-000000000000","IsPageVariable":false,"IsLineItemDetailEnabled":true,"LineItemDetailOrder":0,"LineItemID":"67c8de40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69262ebb":{"SourceGlobalVariableId":-1,"SourceFormVariableId":"00000000-0000-0000-0000-000000000000","IsPageVariable":false,"IsLineItemDetailEnabled":true,"LineItemDetailOrder":0,"LineItemID":"69262eb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69959bed":{"SourceGlobalVariableId":-1,"SourceFormVariableId":"00000000-0000-0000-0000-000000000000","IsPageVariable":false,"IsLineItemDetailEnabled":true,"LineItemDetailOrder":0,"LineItemID":"69959be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a1661a6":{"SourceGlobalVariableId":-1,"SourceFormVariableId":"00000000-0000-0000-0000-000000000000","IsPageVariable":false,"IsLineItemDetailEnabled":true,"LineItemDetailOrder":0,"LineItemID":"6a1661a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bb62b43":{"SourceGlobalVariableId":-1,"SourceFormVariableId":"00000000-0000-0000-0000-000000000000","IsPageVariable":false,"IsLineItemDetailEnabled":true,"LineItemDetailOrder":0,"LineItemID":"6bb62b43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dd0b9f3":{"SourceGlobalVariableId":-1,"SourceFormVariableId":"00000000-0000-0000-0000-000000000000","IsPageVariable":false,"IsLineItemDetailEnabled":true,"LineItemDetailOrder":0,"LineItemID":"6dd0b9f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df37411":{"SourceGlobalVariableId":-1,"SourceFormVariableId":"00000000-0000-0000-0000-000000000000","IsPageVariable":false,"IsLineItemDetailEnabled":true,"LineItemDetailOrder":0,"LineItemID":"6df37411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f5214b0":{"SourceGlobalVariableId":-1,"SourceFormVariableId":"00000000-0000-0000-0000-000000000000","IsPageVariable":false,"IsLineItemDetailEnabled":true,"LineItemDetailOrder":0,"LineItemID":"6f5214b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fa50185":{"SourceGlobalVariableId":-1,"SourceFormVariableId":"00000000-0000-0000-0000-000000000000","IsPageVariable":false,"IsLineItemDetailEnabled":true,"LineItemDetailOrder":0,"LineItemID":"6fa50185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719a80ad":{"SourceGlobalVariableId":-1,"SourceFormVariableId":"00000000-0000-0000-0000-000000000000","IsPageVariable":false,"IsLineItemDetailEnabled":true,"LineItemDetailOrder":0,"LineItemID":"719a80a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71d5d12b":{"SourceGlobalVariableId":-1,"SourceFormVariableId":"00000000-0000-0000-0000-000000000000","IsPageVariable":false,"IsLineItemDetailEnabled":true,"LineItemDetailOrder":0,"LineItemID":"71d5d12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7293f915":{"SourceGlobalVariableId":-1,"SourceFormVariableId":"00000000-0000-0000-0000-000000000000","IsPageVariable":false,"IsLineItemDetailEnabled":true,"LineItemDetailOrder":0,"LineItemID":"7293f915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75bec0d1":{"SourceGlobalVariableId":-1,"SourceFormVariableId":"00000000-0000-0000-0000-000000000000","IsPageVariable":false,"IsLineItemDetailEnabled":true,"LineItemDetailOrder":0,"LineItemID":"75bec0d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75c2f524":{"SourceGlobalVariableId":-1,"SourceFormVariableId":"00000000-0000-0000-0000-000000000000","IsPageVariable":false,"IsLineItemDetailEnabled":true,"LineItemDetailOrder":0,"LineItemID":"75c2f524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76433f33":{"SourceGlobalVariableId":-1,"SourceFormVariableId":"00000000-0000-0000-0000-000000000000","IsPageVariable":false,"IsLineItemDetailEnabled":true,"LineItemDetailOrder":0,"LineItemID":"76433f33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786e4306":{"SourceGlobalVariableId":-1,"SourceFormVariableId":"00000000-0000-0000-0000-000000000000","IsPageVariable":false,"IsLineItemDetailEnabled":true,"LineItemDetailOrder":0,"LineItemID":"786e4306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78e2e768":{"SourceGlobalVariableId":-1,"SourceFormVariableId":"00000000-0000-0000-0000-000000000000","IsPageVariable":false,"IsLineItemDetailEnabled":true,"LineItemDetailOrder":0,"LineItemID":"78e2e768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798707ea":{"SourceGlobalVariableId":-1,"SourceFormVariableId":"00000000-0000-0000-0000-000000000000","IsPageVariable":false,"IsLineItemDetailEnabled":true,"LineItemDetailOrder":0,"LineItemID":"798707e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799973e8":{"SourceGlobalVariableId":-1,"SourceFormVariableId":"00000000-0000-0000-0000-000000000000","IsPageVariable":false,"IsLineItemDetailEnabled":true,"LineItemDetailOrder":0,"LineItemID":"799973e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aad1309":{"SourceGlobalVariableId":-1,"SourceFormVariableId":"00000000-0000-0000-0000-000000000000","IsPageVariable":false,"IsLineItemDetailEnabled":true,"LineItemDetailOrder":0,"LineItemID":"7aad1309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b6d03a7":{"SourceGlobalVariableId":-1,"SourceFormVariableId":"00000000-0000-0000-0000-000000000000","IsPageVariable":false,"IsLineItemDetailEnabled":true,"LineItemDetailOrder":0,"LineItemID":"7b6d03a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80688dc2":{"SourceGlobalVariableId":-1,"SourceFormVariableId":"00000000-0000-0000-0000-000000000000","IsPageVariable":false,"IsLineItemDetailEnabled":true,"LineItemDetailOrder":0,"LineItemID":"80688dc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815ebbbf":{"SourceGlobalVariableId":-1,"SourceFormVariableId":"00000000-0000-0000-0000-000000000000","IsPageVariable":false,"IsLineItemDetailEnabled":true,"LineItemDetailOrder":0,"LineItemID":"815ebbb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81ce3e41":{"SourceGlobalVariableId":-1,"SourceFormVariableId":"00000000-0000-0000-0000-000000000000","IsPageVariable":false,"IsLineItemDetailEnabled":true,"LineItemDetailOrder":0,"LineItemID":"81ce3e41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8203d9f8":{"SourceGlobalVariableId":-1,"SourceFormVariableId":"00000000-0000-0000-0000-000000000000","IsPageVariable":false,"IsLineItemDetailEnabled":true,"LineItemDetailOrder":0,"LineItemID":"8203d9f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824babea":{"SourceGlobalVariableId":-1,"SourceFormVariableId":"00000000-0000-0000-0000-000000000000","IsPageVariable":false,"IsLineItemDetailEnabled":true,"LineItemDetailOrder":0,"LineItemID":"824babe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82eb2111":{"SourceGlobalVariableId":-1,"SourceFormVariableId":"00000000-0000-0000-0000-000000000000","IsPageVariable":false,"IsLineItemDetailEnabled":true,"LineItemDetailOrder":0,"LineItemID":"82eb2111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8393772a":{"SourceGlobalVariableId":-1,"SourceFormVariableId":"00000000-0000-0000-0000-000000000000","IsPageVariable":false,"IsLineItemDetailEnabled":true,"LineItemDetailOrder":0,"LineItemID":"8393772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85583d06":{"SourceGlobalVariableId":-1,"SourceFormVariableId":"00000000-0000-0000-0000-000000000000","IsPageVariable":false,"IsLineItemDetailEnabled":true,"LineItemDetailOrder":0,"LineItemID":"85583d06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867d6ac7":{"SourceGlobalVariableId":-1,"SourceFormVariableId":"00000000-0000-0000-0000-000000000000","IsPageVariable":false,"IsLineItemDetailEnabled":true,"LineItemDetailOrder":0,"LineItemID":"867d6ac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86df54ea":{"SourceGlobalVariableId":-1,"SourceFormVariableId":"00000000-0000-0000-0000-000000000000","IsPageVariable":false,"IsLineItemDetailEnabled":true,"LineItemDetailOrder":0,"LineItemID":"86df54e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872fbdd1":{"SourceGlobalVariableId":-1,"SourceFormVariableId":"00000000-0000-0000-0000-000000000000","IsPageVariable":false,"IsLineItemDetailEnabled":true,"LineItemDetailOrder":0,"LineItemID":"872fbdd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882c2c4d":{"SourceGlobalVariableId":-1,"SourceFormVariableId":"00000000-0000-0000-0000-000000000000","IsPageVariable":false,"IsLineItemDetailEnabled":true,"LineItemDetailOrder":0,"LineItemID":"882c2c4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88fc1df9":{"SourceGlobalVariableId":-1,"SourceFormVariableId":"00000000-0000-0000-0000-000000000000","IsPageVariable":false,"IsLineItemDetailEnabled":true,"LineItemDetailOrder":0,"LineItemID":"88fc1df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a4e5b07":{"SourceGlobalVariableId":-1,"SourceFormVariableId":"00000000-0000-0000-0000-000000000000","IsPageVariable":false,"IsLineItemDetailEnabled":true,"LineItemDetailOrder":0,"LineItemID":"8a4e5b07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a628385":{"SourceGlobalVariableId":-1,"SourceFormVariableId":"00000000-0000-0000-0000-000000000000","IsPageVariable":false,"IsLineItemDetailEnabled":true,"LineItemDetailOrder":0,"LineItemID":"8a628385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af765f":{"SourceGlobalVariableId":-1,"SourceFormVariableId":"00000000-0000-0000-0000-000000000000","IsPageVariable":false,"IsLineItemDetailEnabled":true,"LineItemDetailOrder":0,"LineItemID":"8af765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b49a22":{"SourceGlobalVariableId":-1,"SourceFormVariableId":"00000000-0000-0000-0000-000000000000","IsPageVariable":false,"IsLineItemDetailEnabled":true,"LineItemDetailOrder":0,"LineItemID":"8b49a22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c0569af":{"SourceGlobalVariableId":-1,"SourceFormVariableId":"00000000-0000-0000-0000-000000000000","IsPageVariable":false,"IsLineItemDetailEnabled":true,"LineItemDetailOrder":0,"LineItemID":"8c0569a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ca848d1":{"SourceGlobalVariableId":-1,"SourceFormVariableId":"00000000-0000-0000-0000-000000000000","IsPageVariable":false,"IsLineItemDetailEnabled":true,"LineItemDetailOrder":0,"LineItemID":"8ca848d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dfea82c":{"SourceGlobalVariableId":-1,"SourceFormVariableId":"00000000-0000-0000-0000-000000000000","IsPageVariable":false,"IsLineItemDetailEnabled":true,"LineItemDetailOrder":0,"LineItemID":"8dfea82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ea56a7b":{"SourceGlobalVariableId":-1,"SourceFormVariableId":"00000000-0000-0000-0000-000000000000","IsPageVariable":false,"IsLineItemDetailEnabled":true,"LineItemDetailOrder":0,"LineItemID":"8ea56a7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9048decd":{"SourceGlobalVariableId":-1,"SourceFormVariableId":"00000000-0000-0000-0000-000000000000","IsPageVariable":false,"IsLineItemDetailEnabled":true,"LineItemDetailOrder":0,"LineItemID":"9048dec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9085732":{"SourceGlobalVariableId":-1,"SourceFormVariableId":"00000000-0000-0000-0000-000000000000","IsPageVariable":false,"IsLineItemDetailEnabled":true,"LineItemDetailOrder":0,"LineItemID":"9085732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92cc6acf":{"SourceGlobalVariableId":-1,"SourceFormVariableId":"00000000-0000-0000-0000-000000000000","IsPageVariable":false,"IsLineItemDetailEnabled":true,"LineItemDetailOrder":0,"LineItemID":"92cc6ac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939aceac":{"SourceGlobalVariableId":-1,"SourceFormVariableId":"00000000-0000-0000-0000-000000000000","IsPageVariable":false,"IsLineItemDetailEnabled":true,"LineItemDetailOrder":0,"LineItemID":"939acea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93b607f9":{"SourceGlobalVariableId":-1,"SourceFormVariableId":"00000000-0000-0000-0000-000000000000","IsPageVariable":false,"IsLineItemDetailEnabled":true,"LineItemDetailOrder":0,"LineItemID":"93b607f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94177f6c":{"SourceGlobalVariableId":-1,"SourceFormVariableId":"00000000-0000-0000-0000-000000000000","IsPageVariable":false,"IsLineItemDetailEnabled":true,"LineItemDetailOrder":0,"LineItemID":"94177f6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9443ab":{"SourceGlobalVariableId":-1,"SourceFormVariableId":"00000000-0000-0000-0000-000000000000","IsPageVariable":false,"IsLineItemDetailEnabled":true,"LineItemDetailOrder":0,"LineItemID":"9443a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9698a54a":{"SourceGlobalVariableId":-1,"SourceFormVariableId":"00000000-0000-0000-0000-000000000000","IsPageVariable":false,"IsLineItemDetailEnabled":true,"LineItemDetailOrder":0,"LineItemID":"9698a54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96c8ea3d":{"SourceGlobalVariableId":-1,"SourceFormVariableId":"00000000-0000-0000-0000-000000000000","IsPageVariable":false,"IsLineItemDetailEnabled":true,"LineItemDetailOrder":0,"LineItemID":"96c8ea3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977e8965":{"SourceGlobalVariableId":-1,"SourceFormVariableId":"00000000-0000-0000-0000-000000000000","IsPageVariable":false,"IsLineItemDetailEnabled":true,"LineItemDetailOrder":0,"LineItemID":"977e8965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98593c0b":{"SourceGlobalVariableId":-1,"SourceFormVariableId":"00000000-0000-0000-0000-000000000000","IsPageVariable":false,"IsLineItemDetailEnabled":true,"LineItemDetailOrder":0,"LineItemID":"98593c0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98610918":{"SourceGlobalVariableId":-1,"SourceFormVariableId":"00000000-0000-0000-0000-000000000000","IsPageVariable":false,"IsLineItemDetailEnabled":true,"LineItemDetailOrder":0,"LineItemID":"98610918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98f2a973":{"SourceGlobalVariableId":-1,"SourceFormVariableId":"00000000-0000-0000-0000-000000000000","IsPageVariable":false,"IsLineItemDetailEnabled":true,"LineItemDetailOrder":0,"LineItemID":"98f2a973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99cc5eb4":{"SourceGlobalVariableId":-1,"SourceFormVariableId":"00000000-0000-0000-0000-000000000000","IsPageVariable":false,"IsLineItemDetailEnabled":true,"LineItemDetailOrder":0,"LineItemID":"99cc5eb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c8b277c":{"SourceGlobalVariableId":-1,"SourceFormVariableId":"00000000-0000-0000-0000-000000000000","IsPageVariable":false,"IsLineItemDetailEnabled":true,"LineItemDetailOrder":0,"LineItemID":"9c8b277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ca21b95":{"SourceGlobalVariableId":-1,"SourceFormVariableId":"00000000-0000-0000-0000-000000000000","IsPageVariable":false,"IsLineItemDetailEnabled":true,"LineItemDetailOrder":0,"LineItemID":"9ca21b95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db10b7a":{"SourceGlobalVariableId":-1,"SourceFormVariableId":"00000000-0000-0000-0000-000000000000","IsPageVariable":false,"IsLineItemDetailEnabled":true,"LineItemDetailOrder":0,"LineItemID":"9db10b7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e220b1f":{"SourceGlobalVariableId":-1,"SourceFormVariableId":"00000000-0000-0000-0000-000000000000","IsPageVariable":false,"IsLineItemDetailEnabled":true,"LineItemDetailOrder":0,"LineItemID":"9e220b1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ee045fb":{"SourceGlobalVariableId":-1,"SourceFormVariableId":"00000000-0000-0000-0000-000000000000","IsPageVariable":false,"IsLineItemDetailEnabled":true,"LineItemDetailOrder":0,"LineItemID":"9ee045f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f3053f6":{"SourceGlobalVariableId":-1,"SourceFormVariableId":"00000000-0000-0000-0000-000000000000","IsPageVariable":false,"IsLineItemDetailEnabled":true,"LineItemDetailOrder":0,"LineItemID":"9f3053f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055edf3":{"SourceGlobalVariableId":-1,"SourceFormVariableId":"00000000-0000-0000-0000-000000000000","IsPageVariable":false,"IsLineItemDetailEnabled":true,"LineItemDetailOrder":0,"LineItemID":"a055edf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0f1b6c9":{"SourceGlobalVariableId":-1,"SourceFormVariableId":"00000000-0000-0000-0000-000000000000","IsPageVariable":false,"IsLineItemDetailEnabled":true,"LineItemDetailOrder":0,"LineItemID":"a0f1b6c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16edc4e":{"SourceGlobalVariableId":-1,"SourceFormVariableId":"00000000-0000-0000-0000-000000000000","IsPageVariable":false,"IsLineItemDetailEnabled":true,"LineItemDetailOrder":0,"LineItemID":"a16edc4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1f0497b":{"SourceGlobalVariableId":-1,"SourceFormVariableId":"00000000-0000-0000-0000-000000000000","IsPageVariable":false,"IsLineItemDetailEnabled":true,"LineItemDetailOrder":0,"LineItemID":"a1f0497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216c4c7":{"SourceGlobalVariableId":-1,"SourceFormVariableId":"00000000-0000-0000-0000-000000000000","IsPageVariable":false,"IsLineItemDetailEnabled":true,"LineItemDetailOrder":0,"LineItemID":"a216c4c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2402d83":{"SourceGlobalVariableId":-1,"SourceFormVariableId":"00000000-0000-0000-0000-000000000000","IsPageVariable":false,"IsLineItemDetailEnabled":true,"LineItemDetailOrder":0,"LineItemID":"a2402d83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342b105":{"SourceGlobalVariableId":-1,"SourceFormVariableId":"00000000-0000-0000-0000-000000000000","IsPageVariable":false,"IsLineItemDetailEnabled":true,"LineItemDetailOrder":0,"LineItemID":"a342b105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3ca6037":{"SourceGlobalVariableId":-1,"SourceFormVariableId":"00000000-0000-0000-0000-000000000000","IsPageVariable":false,"IsLineItemDetailEnabled":true,"LineItemDetailOrder":0,"LineItemID":"a3ca6037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6da3978":{"SourceGlobalVariableId":-1,"SourceFormVariableId":"00000000-0000-0000-0000-000000000000","IsPageVariable":false,"IsLineItemDetailEnabled":true,"LineItemDetailOrder":0,"LineItemID":"a6da3978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8b869f9":{"SourceGlobalVariableId":-1,"SourceFormVariableId":"00000000-0000-0000-0000-000000000000","IsPageVariable":false,"IsLineItemDetailEnabled":true,"LineItemDetailOrder":0,"LineItemID":"a8b869f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8d87c70":{"SourceGlobalVariableId":-1,"SourceFormVariableId":"00000000-0000-0000-0000-000000000000","IsPageVariable":false,"IsLineItemDetailEnabled":true,"LineItemDetailOrder":0,"LineItemID":"a8d87c70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904c1fe":{"SourceGlobalVariableId":-1,"SourceFormVariableId":"00000000-0000-0000-0000-000000000000","IsPageVariable":false,"IsLineItemDetailEnabled":true,"LineItemDetailOrder":0,"LineItemID":"a904c1f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96f0e4a":{"SourceGlobalVariableId":-1,"SourceFormVariableId":"00000000-0000-0000-0000-000000000000","IsPageVariable":false,"IsLineItemDetailEnabled":true,"LineItemDetailOrder":0,"LineItemID":"a96f0e4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a2809c1":{"SourceGlobalVariableId":-1,"SourceFormVariableId":"00000000-0000-0000-0000-000000000000","IsPageVariable":false,"IsLineItemDetailEnabled":true,"LineItemDetailOrder":0,"LineItemID":"aa2809c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a2cc33":{"SourceGlobalVariableId":-1,"SourceFormVariableId":"00000000-0000-0000-0000-000000000000","IsPageVariable":false,"IsLineItemDetailEnabled":true,"LineItemDetailOrder":0,"LineItemID":"aa2cc33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b8b781f":{"SourceGlobalVariableId":-1,"SourceFormVariableId":"00000000-0000-0000-0000-000000000000","IsPageVariable":false,"IsLineItemDetailEnabled":true,"LineItemDetailOrder":0,"LineItemID":"ab8b781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bd4e3b7":{"SourceGlobalVariableId":-1,"SourceFormVariableId":"00000000-0000-0000-0000-000000000000","IsPageVariable":false,"IsLineItemDetailEnabled":true,"LineItemDetailOrder":0,"LineItemID":"abd4e3b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dff5628":{"SourceGlobalVariableId":-1,"SourceFormVariableId":"00000000-0000-0000-0000-000000000000","IsPageVariable":false,"IsLineItemDetailEnabled":true,"LineItemDetailOrder":0,"LineItemID":"adff5628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ff56495":{"SourceGlobalVariableId":-1,"SourceFormVariableId":"00000000-0000-0000-0000-000000000000","IsPageVariable":false,"IsLineItemDetailEnabled":true,"LineItemDetailOrder":0,"LineItemID":"aff56495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11c94e0":{"SourceGlobalVariableId":-1,"SourceFormVariableId":"00000000-0000-0000-0000-000000000000","IsPageVariable":false,"IsLineItemDetailEnabled":true,"LineItemDetailOrder":0,"LineItemID":"b11c94e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1c31b9e":{"SourceGlobalVariableId":-1,"SourceFormVariableId":"00000000-0000-0000-0000-000000000000","IsPageVariable":false,"IsLineItemDetailEnabled":true,"LineItemDetailOrder":0,"LineItemID":"b1c31b9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1f39fbb":{"SourceGlobalVariableId":-1,"SourceFormVariableId":"00000000-0000-0000-0000-000000000000","IsPageVariable":false,"IsLineItemDetailEnabled":true,"LineItemDetailOrder":0,"LineItemID":"b1f39fb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2aa2e0a":{"SourceGlobalVariableId":-1,"SourceFormVariableId":"00000000-0000-0000-0000-000000000000","IsPageVariable":false,"IsLineItemDetailEnabled":true,"LineItemDetailOrder":0,"LineItemID":"b2aa2e0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41c306d":{"SourceGlobalVariableId":-1,"SourceFormVariableId":"00000000-0000-0000-0000-000000000000","IsPageVariable":false,"IsLineItemDetailEnabled":true,"LineItemDetailOrder":0,"LineItemID":"b41c306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4b27205":{"SourceGlobalVariableId":-1,"SourceFormVariableId":"00000000-0000-0000-0000-000000000000","IsPageVariable":false,"IsLineItemDetailEnabled":true,"LineItemDetailOrder":0,"LineItemID":"b4b27205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5d6aacc":{"SourceGlobalVariableId":-1,"SourceFormVariableId":"00000000-0000-0000-0000-000000000000","IsPageVariable":false,"IsLineItemDetailEnabled":true,"LineItemDetailOrder":0,"LineItemID":"b5d6aac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61242e7":{"SourceGlobalVariableId":-1,"SourceFormVariableId":"00000000-0000-0000-0000-000000000000","IsPageVariable":false,"IsLineItemDetailEnabled":true,"LineItemDetailOrder":0,"LineItemID":"b61242e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70c22c4":{"SourceGlobalVariableId":-1,"SourceFormVariableId":"00000000-0000-0000-0000-000000000000","IsPageVariable":false,"IsLineItemDetailEnabled":true,"LineItemDetailOrder":0,"LineItemID":"b70c22c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8b23964":{"SourceGlobalVariableId":-1,"SourceFormVariableId":"00000000-0000-0000-0000-000000000000","IsPageVariable":false,"IsLineItemDetailEnabled":true,"LineItemDetailOrder":0,"LineItemID":"b8b23964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9c17530":{"SourceGlobalVariableId":-1,"SourceFormVariableId":"00000000-0000-0000-0000-000000000000","IsPageVariable":false,"IsLineItemDetailEnabled":true,"LineItemDetailOrder":0,"LineItemID":"b9c17530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b29fd36":{"SourceGlobalVariableId":-1,"SourceFormVariableId":"00000000-0000-0000-0000-000000000000","IsPageVariable":false,"IsLineItemDetailEnabled":true,"LineItemDetailOrder":0,"LineItemID":"bb29fd36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b8fde17":{"SourceGlobalVariableId":-1,"SourceFormVariableId":"00000000-0000-0000-0000-000000000000","IsPageVariable":false,"IsLineItemDetailEnabled":true,"LineItemDetailOrder":0,"LineItemID":"bb8fde17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d9f79f1":{"SourceGlobalVariableId":-1,"SourceFormVariableId":"00000000-0000-0000-0000-000000000000","IsPageVariable":false,"IsLineItemDetailEnabled":true,"LineItemDetailOrder":0,"LineItemID":"bd9f79f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fd08095":{"SourceGlobalVariableId":-1,"SourceFormVariableId":"00000000-0000-0000-0000-000000000000","IsPageVariable":false,"IsLineItemDetailEnabled":true,"LineItemDetailOrder":0,"LineItemID":"bfd08095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0b70701":{"SourceGlobalVariableId":-1,"SourceFormVariableId":"00000000-0000-0000-0000-000000000000","IsPageVariable":false,"IsLineItemDetailEnabled":true,"LineItemDetailOrder":0,"LineItemID":"c0b70701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21f7ff7":{"SourceGlobalVariableId":-1,"SourceFormVariableId":"00000000-0000-0000-0000-000000000000","IsPageVariable":false,"IsLineItemDetailEnabled":true,"LineItemDetailOrder":0,"LineItemID":"c21f7ff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4dc5bf1":{"SourceGlobalVariableId":-1,"SourceFormVariableId":"00000000-0000-0000-0000-000000000000","IsPageVariable":false,"IsLineItemDetailEnabled":true,"LineItemDetailOrder":0,"LineItemID":"c4dc5bf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72007cc":{"SourceGlobalVariableId":-1,"SourceFormVariableId":"00000000-0000-0000-0000-000000000000","IsPageVariable":false,"IsLineItemDetailEnabled":true,"LineItemDetailOrder":0,"LineItemID":"c72007c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7d97907":{"SourceGlobalVariableId":-1,"SourceFormVariableId":"00000000-0000-0000-0000-000000000000","IsPageVariable":false,"IsLineItemDetailEnabled":true,"LineItemDetailOrder":0,"LineItemID":"c7d97907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8172b95":{"SourceGlobalVariableId":-1,"SourceFormVariableId":"00000000-0000-0000-0000-000000000000","IsPageVariable":false,"IsLineItemDetailEnabled":true,"LineItemDetailOrder":0,"LineItemID":"c8172b95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8ebd0bc":{"SourceGlobalVariableId":-1,"SourceFormVariableId":"00000000-0000-0000-0000-000000000000","IsPageVariable":false,"IsLineItemDetailEnabled":true,"LineItemDetailOrder":0,"LineItemID":"c8ebd0b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a9af00b":{"SourceGlobalVariableId":-1,"SourceFormVariableId":"00000000-0000-0000-0000-000000000000","IsPageVariable":false,"IsLineItemDetailEnabled":true,"LineItemDetailOrder":0,"LineItemID":"ca9af00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b713ed7":{"SourceGlobalVariableId":-1,"SourceFormVariableId":"00000000-0000-0000-0000-000000000000","IsPageVariable":false,"IsLineItemDetailEnabled":true,"LineItemDetailOrder":0,"LineItemID":"cb713ed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b9035e4":{"SourceGlobalVariableId":-1,"SourceFormVariableId":"00000000-0000-0000-0000-000000000000","IsPageVariable":false,"IsLineItemDetailEnabled":true,"LineItemDetailOrder":0,"LineItemID":"cb9035e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d36f5f5":{"SourceGlobalVariableId":-1,"SourceFormVariableId":"00000000-0000-0000-0000-000000000000","IsPageVariable":false,"IsLineItemDetailEnabled":true,"LineItemDetailOrder":0,"LineItemID":"cd36f5f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f2b2c9a":{"SourceGlobalVariableId":-1,"SourceFormVariableId":"00000000-0000-0000-0000-000000000000","IsPageVariable":false,"IsLineItemDetailEnabled":true,"LineItemDetailOrder":0,"LineItemID":"cf2b2c9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f40af89":{"SourceGlobalVariableId":-1,"SourceFormVariableId":"00000000-0000-0000-0000-000000000000","IsPageVariable":false,"IsLineItemDetailEnabled":true,"LineItemDetailOrder":0,"LineItemID":"cf40af89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029a71f":{"SourceGlobalVariableId":-1,"SourceFormVariableId":"00000000-0000-0000-0000-000000000000","IsPageVariable":false,"IsLineItemDetailEnabled":true,"LineItemDetailOrder":0,"LineItemID":"d029a71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1153ac7":{"SourceGlobalVariableId":-1,"SourceFormVariableId":"00000000-0000-0000-0000-000000000000","IsPageVariable":false,"IsLineItemDetailEnabled":true,"LineItemDetailOrder":0,"LineItemID":"d1153ac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3470ce6":{"SourceGlobalVariableId":-1,"SourceFormVariableId":"00000000-0000-0000-0000-000000000000","IsPageVariable":false,"IsLineItemDetailEnabled":true,"LineItemDetailOrder":0,"LineItemID":"d3470ce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38541c9":{"SourceGlobalVariableId":-1,"SourceFormVariableId":"00000000-0000-0000-0000-000000000000","IsPageVariable":false,"IsLineItemDetailEnabled":true,"LineItemDetailOrder":0,"LineItemID":"d38541c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3cf05d0":{"SourceGlobalVariableId":-1,"SourceFormVariableId":"00000000-0000-0000-0000-000000000000","IsPageVariable":false,"IsLineItemDetailEnabled":true,"LineItemDetailOrder":0,"LineItemID":"d3cf05d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465ab6":{"SourceGlobalVariableId":-1,"SourceFormVariableId":"00000000-0000-0000-0000-000000000000","IsPageVariable":false,"IsLineItemDetailEnabled":true,"LineItemDetailOrder":0,"LineItemID":"d465ab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4b72aa8":{"SourceGlobalVariableId":-1,"SourceFormVariableId":"00000000-0000-0000-0000-000000000000","IsPageVariable":false,"IsLineItemDetailEnabled":true,"LineItemDetailOrder":0,"LineItemID":"d4b72aa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5432b6":{"SourceGlobalVariableId":-1,"SourceFormVariableId":"00000000-0000-0000-0000-000000000000","IsPageVariable":false,"IsLineItemDetailEnabled":true,"LineItemDetailOrder":0,"LineItemID":"d5432b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63d3b31":{"SourceGlobalVariableId":-1,"SourceFormVariableId":"00000000-0000-0000-0000-000000000000","IsPageVariable":false,"IsLineItemDetailEnabled":true,"LineItemDetailOrder":0,"LineItemID":"d63d3b31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6a7ab7":{"SourceGlobalVariableId":-1,"SourceFormVariableId":"00000000-0000-0000-0000-000000000000","IsPageVariable":false,"IsLineItemDetailEnabled":true,"LineItemDetailOrder":0,"LineItemID":"d6a7ab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6c5e20a":{"SourceGlobalVariableId":-1,"SourceFormVariableId":"00000000-0000-0000-0000-000000000000","IsPageVariable":false,"IsLineItemDetailEnabled":true,"LineItemDetailOrder":0,"LineItemID":"d6c5e20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7def20b":{"SourceGlobalVariableId":-1,"SourceFormVariableId":"00000000-0000-0000-0000-000000000000","IsPageVariable":false,"IsLineItemDetailEnabled":true,"LineItemDetailOrder":0,"LineItemID":"d7def20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7e5614d":{"SourceGlobalVariableId":-1,"SourceFormVariableId":"00000000-0000-0000-0000-000000000000","IsPageVariable":false,"IsLineItemDetailEnabled":true,"LineItemDetailOrder":0,"LineItemID":"d7e5614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cedbe2f":{"SourceGlobalVariableId":-1,"SourceFormVariableId":"00000000-0000-0000-0000-000000000000","IsPageVariable":false,"IsLineItemDetailEnabled":true,"LineItemDetailOrder":0,"LineItemID":"dcedbe2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f5fdb01":{"SourceGlobalVariableId":-1,"SourceFormVariableId":"00000000-0000-0000-0000-000000000000","IsPageVariable":false,"IsLineItemDetailEnabled":true,"LineItemDetailOrder":0,"LineItemID":"df5fdb01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24e2623":{"SourceGlobalVariableId":-1,"SourceFormVariableId":"00000000-0000-0000-0000-000000000000","IsPageVariable":false,"IsLineItemDetailEnabled":true,"LineItemDetailOrder":0,"LineItemID":"e24e2623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2fadf39":{"SourceGlobalVariableId":-1,"SourceFormVariableId":"00000000-0000-0000-0000-000000000000","IsPageVariable":false,"IsLineItemDetailEnabled":true,"LineItemDetailOrder":0,"LineItemID":"e2fadf39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574a6fc":{"SourceGlobalVariableId":-1,"SourceFormVariableId":"00000000-0000-0000-0000-000000000000","IsPageVariable":false,"IsLineItemDetailEnabled":true,"LineItemDetailOrder":0,"LineItemID":"e574a6f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57e863d":{"SourceGlobalVariableId":-1,"SourceFormVariableId":"00000000-0000-0000-0000-000000000000","IsPageVariable":false,"IsLineItemDetailEnabled":true,"LineItemDetailOrder":0,"LineItemID":"e57e863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5cc71f6":{"SourceGlobalVariableId":-1,"SourceFormVariableId":"00000000-0000-0000-0000-000000000000","IsPageVariable":false,"IsLineItemDetailEnabled":true,"LineItemDetailOrder":0,"LineItemID":"e5cc71f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6afeb22":{"SourceGlobalVariableId":-1,"SourceFormVariableId":"00000000-0000-0000-0000-000000000000","IsPageVariable":false,"IsLineItemDetailEnabled":true,"LineItemDetailOrder":0,"LineItemID":"e6afeb22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82639d9":{"SourceGlobalVariableId":-1,"SourceFormVariableId":"00000000-0000-0000-0000-000000000000","IsPageVariable":false,"IsLineItemDetailEnabled":true,"LineItemDetailOrder":0,"LineItemID":"e82639d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8a79127":{"SourceGlobalVariableId":-1,"SourceFormVariableId":"00000000-0000-0000-0000-000000000000","IsPageVariable":false,"IsLineItemDetailEnabled":true,"LineItemDetailOrder":0,"LineItemID":"e8a79127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977e5db":{"SourceGlobalVariableId":-1,"SourceFormVariableId":"00000000-0000-0000-0000-000000000000","IsPageVariable":false,"IsLineItemDetailEnabled":true,"LineItemDetailOrder":0,"LineItemID":"e977e5d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a95c808":{"SourceGlobalVariableId":-1,"SourceFormVariableId":"00000000-0000-0000-0000-000000000000","IsPageVariable":false,"IsLineItemDetailEnabled":true,"LineItemDetailOrder":0,"LineItemID":"ea95c808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dab8a18":{"SourceGlobalVariableId":-1,"SourceFormVariableId":"00000000-0000-0000-0000-000000000000","IsPageVariable":false,"IsLineItemDetailEnabled":true,"LineItemDetailOrder":0,"LineItemID":"edab8a18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dc3769b":{"SourceGlobalVariableId":-1,"SourceFormVariableId":"00000000-0000-0000-0000-000000000000","IsPageVariable":false,"IsLineItemDetailEnabled":true,"LineItemDetailOrder":0,"LineItemID":"edc3769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ed7be49":{"SourceGlobalVariableId":-1,"SourceFormVariableId":"00000000-0000-0000-0000-000000000000","IsPageVariable":false,"IsLineItemDetailEnabled":true,"LineItemDetailOrder":0,"LineItemID":"eed7be49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0b857cb":{"SourceGlobalVariableId":-1,"SourceFormVariableId":"00000000-0000-0000-0000-000000000000","IsPageVariable":false,"IsLineItemDetailEnabled":true,"LineItemDetailOrder":0,"LineItemID":"f0b857c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0e2b93a":{"SourceGlobalVariableId":-1,"SourceFormVariableId":"00000000-0000-0000-0000-000000000000","IsPageVariable":false,"IsLineItemDetailEnabled":true,"LineItemDetailOrder":0,"LineItemID":"f0e2b93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18b41a3":{"SourceGlobalVariableId":-1,"SourceFormVariableId":"00000000-0000-0000-0000-000000000000","IsPageVariable":false,"IsLineItemDetailEnabled":true,"LineItemDetailOrder":0,"LineItemID":"f18b41a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4363ae5":{"SourceGlobalVariableId":-1,"SourceFormVariableId":"00000000-0000-0000-0000-000000000000","IsPageVariable":false,"IsLineItemDetailEnabled":true,"LineItemDetailOrder":0,"LineItemID":"f4363ae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43d6408":{"SourceGlobalVariableId":-1,"SourceFormVariableId":"00000000-0000-0000-0000-000000000000","IsPageVariable":false,"IsLineItemDetailEnabled":true,"LineItemDetailOrder":0,"LineItemID":"f43d6408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490e970":{"SourceGlobalVariableId":-1,"SourceFormVariableId":"00000000-0000-0000-0000-000000000000","IsPageVariable":false,"IsLineItemDetailEnabled":true,"LineItemDetailOrder":0,"LineItemID":"f490e970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50c4f9b":{"SourceGlobalVariableId":-1,"SourceFormVariableId":"00000000-0000-0000-0000-000000000000","IsPageVariable":false,"IsLineItemDetailEnabled":true,"LineItemDetailOrder":0,"LineItemID":"f50c4f9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523f81":{"SourceGlobalVariableId":-1,"SourceFormVariableId":"00000000-0000-0000-0000-000000000000","IsPageVariable":false,"IsLineItemDetailEnabled":true,"LineItemDetailOrder":0,"LineItemID":"f523f81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63c8852":{"SourceGlobalVariableId":-1,"SourceFormVariableId":"00000000-0000-0000-0000-000000000000","IsPageVariable":false,"IsLineItemDetailEnabled":true,"LineItemDetailOrder":0,"LineItemID":"f63c8852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87bac3a":{"SourceGlobalVariableId":-1,"SourceFormVariableId":"00000000-0000-0000-0000-000000000000","IsPageVariable":false,"IsLineItemDetailEnabled":true,"LineItemDetailOrder":0,"LineItemID":"f87bac3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88bb4ec":{"SourceGlobalVariableId":-1,"SourceFormVariableId":"00000000-0000-0000-0000-000000000000","IsPageVariable":false,"IsLineItemDetailEnabled":true,"LineItemDetailOrder":0,"LineItemID":"f88bb4e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93a64bf":{"SourceGlobalVariableId":-1,"SourceFormVariableId":"00000000-0000-0000-0000-000000000000","IsPageVariable":false,"IsLineItemDetailEnabled":true,"LineItemDetailOrder":0,"LineItemID":"f93a64b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a041e1f":{"SourceGlobalVariableId":-1,"SourceFormVariableId":"00000000-0000-0000-0000-000000000000","IsPageVariable":false,"IsLineItemDetailEnabled":true,"LineItemDetailOrder":0,"LineItemID":"fa041e1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b283195":{"SourceGlobalVariableId":-1,"SourceFormVariableId":"00000000-0000-0000-0000-000000000000","IsPageVariable":false,"IsLineItemDetailEnabled":true,"LineItemDetailOrder":0,"LineItemID":"fb283195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c6fe32f":{"SourceGlobalVariableId":-1,"SourceFormVariableId":"00000000-0000-0000-0000-000000000000","IsPageVariable":false,"IsLineItemDetailEnabled":true,"LineItemDetailOrder":0,"LineItemID":"fc6fe32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ce67b01":{"SourceGlobalVariableId":-1,"SourceFormVariableId":"00000000-0000-0000-0000-000000000000","IsPageVariable":false,"IsLineItemDetailEnabled":true,"LineItemDetailOrder":0,"LineItemID":"fce67b01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d3cd46f":{"SourceGlobalVariableId":-1,"SourceFormVariableId":"00000000-0000-0000-0000-000000000000","IsPageVariable":false,"IsLineItemDetailEnabled":true,"LineItemDetailOrder":0,"LineItemID":"fd3cd46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d60a9b":{"SourceGlobalVariableId":-1,"SourceFormVariableId":"00000000-0000-0000-0000-000000000000","IsPageVariable":false,"IsLineItemDetailEnabled":true,"LineItemDetailOrder":0,"LineItemID":"fd60a9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PayrollS1_BPayrollB1_65bf0cd0":{"SourceGlobalVariableId":-1,"SourceFormVariableId":"00000000-0000-0000-0000-000000000000","IsPageVariable":false,"IsLineItemDetailEnabled":true,"LineItemDetailOrder":0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2_80f7cbbe":{"SourceGlobalVariableId":-1,"SourceFormVariableId":"00000000-0000-0000-0000-000000000000","IsPageVariable":false,"IsLineItemDetailEnabled":true,"LineItemDetailOrder":0,"LineItemID":"80f7cbbe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4,"DimensionIdStr":"-1","MemberIdStr":"-1","DimensionId":-1,"MemberId":-1,"Inc":""},"_vena_LI_SRatesS1_BRatesB2_95c3f711":{"SourceGlobalVariableId":-1,"SourceFormVariableId":"00000000-0000-0000-0000-000000000000","IsPageVariable":false,"IsLineItemDetailEnabled":true,"LineItemDetailOrder":0,"LineItemID":"95c3f711"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4,"DimensionIdStr":"-1","MemberIdStr":"-1","DimensionId":-1,"MemberId":-1,"Inc":""},"_vena_MYPS1_MYPB1_C_2_720177941070610468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2","MemberIdStr":"720177941070610468","DimensionId":2,"MemberId":720177941070610468,"Inc":""},"_vena_MYPS1_MYPB1_C_2_720177941070610468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2","MemberIdStr":"720177941070610468","DimensionId":2,"MemberId":720177941070610468,"Inc":"1"},"_vena_MYPS1_MYPB1_C_2_720177941070610468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2","MemberIdStr":"720177941070610468","DimensionId":2,"MemberId":720177941070610468,"Inc":"2"},"_vena_MYPS1_MYPB1_C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3","MemberIdStr":"720177941083193402","DimensionId":3,"MemberId":720177941083193402,"Inc":""},"_vena_MYPS1_MYPB1_C_3_720177941083193402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3","MemberIdStr":"720177941083193402","DimensionId":3,"MemberId":720177941083193402,"Inc":"1"},"_vena_MYPS1_MYPB1_C_3_720177941083193402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3","MemberIdStr":"720177941083193402","DimensionId":3,"MemberId":720177941083193402,"Inc":"2"},"_vena_MYPS1_MYPB1_C_3_720177941083193402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3","MemberIdStr":"720177941083193402","DimensionId":3,"MemberId":720177941083193402,"Inc":"3"},"_vena_MYPS1_MYPB1_C_3_720177941083193402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3","MemberIdStr":"720177941083193402","DimensionId":3,"MemberId":720177941083193402,"Inc":"4"},"_vena_MYPS1_MYPB1_C_3_720177941083193402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3","MemberIdStr":"720177941083193402","DimensionId":3,"MemberId":720177941083193402,"Inc":"5"},"_vena_MYPS1_MYPB1_C_3_720177941083193402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3","MemberIdStr":"720177941083193402","DimensionId":3,"MemberId":720177941083193402,"Inc":"6"},"_vena_MYPS1_MYPB1_C_3_720177941083193402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3","MemberIdStr":"720177941083193402","DimensionId":3,"MemberId":720177941083193402,"Inc":"7"},"_vena_MYPS1_MYPB1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4","MemberIdStr":"720177941095776277","DimensionId":4,"MemberId":720177941095776277,"Inc":""},"_vena_MYPS1_MYPB1_C_4_720177941095776277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4","MemberIdStr":"720177941095776277","DimensionId":4,"MemberId":720177941095776277,"Inc":"1"},"_vena_MYPS1_MYPB1_C_6_720177941255159882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6","MemberIdStr":"720177941255159882","DimensionId":6,"MemberId":720177941255159882,"Inc":""},"_vena_MYPS1_MYPB1_C_6_720177941255159882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6","MemberIdStr":"720177941255159882","DimensionId":6,"MemberId":720177941255159882,"Inc":"1"},"_vena_MYPS1_MYPB1_C_6_720177941255159882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6","MemberIdStr":"720177941255159882","DimensionId":6,"MemberId":720177941255159882,"Inc":"2"},"_vena_MYPS1_MYPB1_C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6","MemberIdStr":"720177941255159927","DimensionId":6,"MemberId":720177941255159927,"Inc":""},"_vena_MYPS1_MYPB1_C_6_720177941255159927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6","MemberIdStr":"720177941255159927","DimensionId":6,"MemberId":720177941255159927,"Inc":"1"},"_vena_MYPS1_MYPB1_C_6_720177941255159927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6","MemberIdStr":"720177941255159927","DimensionId":6,"MemberId":720177941255159927,"Inc":"2"},"_vena_MYPS1_MYPB1_C_6_720177941255159927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6","MemberIdStr":"720177941255159927","DimensionId":6,"MemberId":720177941255159927,"Inc":"3"},"_vena_MYPS1_MYPB1_C_6_720177941255159927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6","MemberIdStr":"720177941255159927","DimensionId":6,"MemberId":720177941255159927,"Inc":"4"},"_vena_MYPS1_MYPB1_C_6_720177941255159927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6","MemberIdStr":"720177941255159927","DimensionId":6,"MemberId":720177941255159927,"Inc":"5"},"_vena_MYPS1_MYPB1_C_6_720177941255159927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6","MemberIdStr":"720177941255159927","DimensionId":6,"MemberId":720177941255159927,"Inc":"6"},"_vena_MYPS1_MYPB1_C_6_720177941255159927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6","MemberIdStr":"720177941255159927","DimensionId":6,"MemberId":720177941255159927,"Inc":"7"},"_vena_MYPS1_MYPB1_C_7_720177941267742840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7","MemberIdStr":"720177941267742840","DimensionId":7,"MemberId":720177941267742840,"Inc":""},"_vena_MYPS1_MYPB1_C_7_720177941267742840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7","MemberIdStr":"720177941267742840","DimensionId":7,"MemberId":720177941267742840,"Inc":"1"},"_vena_MYPS1_MYPB1_C_7_720177941267742840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7","MemberIdStr":"720177941267742840","DimensionId":7,"MemberId":720177941267742840,"Inc":"2"},"_vena_MYPS1_MYPB1_C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7","MemberIdStr":"720177941267742850","DimensionId":7,"MemberId":720177941267742850,"Inc":""},"_vena_MYPS1_MYPB1_C_7_720177941267742850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7","MemberIdStr":"720177941267742850","DimensionId":7,"MemberId":720177941267742850,"Inc":"1"},"_vena_MYPS1_MYPB1_C_7_720177941267742850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7","MemberIdStr":"720177941267742850","DimensionId":7,"MemberId":720177941267742850,"Inc":"2"},"_vena_MYPS1_MYPB1_C_7_720177941267742850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7","MemberIdStr":"720177941267742850","DimensionId":7,"MemberId":720177941267742850,"Inc":"3"},"_vena_MYPS1_MYPB1_C_7_720177941267742850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7","MemberIdStr":"720177941267742850","DimensionId":7,"MemberId":720177941267742850,"Inc":"4"},"_vena_MYPS1_MYPB1_C_7_720177941267742850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7","MemberIdStr":"720177941267742850","DimensionId":7,"MemberId":720177941267742850,"Inc":"5"},"_vena_MYPS1_MYPB1_C_7_720177941267742850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7","MemberIdStr":"720177941267742850","DimensionId":7,"MemberId":720177941267742850,"Inc":"6"},"_vena_MYPS1_MYPB1_C_7_720177941267742850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7","MemberIdStr":"720177941267742850","DimensionId":7,"MemberId":720177941267742850,"Inc":"7"},"_vena_MYPS1_MYPB1_C_8_720177941305491498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720177941305491498","DimensionId":8,"MemberId":720177941305491498,"Inc":""},"_vena_MYPS1_MYPB1_C_8_720177941305491498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720177941305491498","DimensionId":8,"MemberId":720177941305491498,"Inc":"1"},"_vena_MYPS1_MYPB1_C_8_720177941305491498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720177941305491498","DimensionId":8,"MemberId":720177941305491498,"Inc":"2"},"_vena_MYPS1_MYP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"},"_vena_MYPS1_MYPB1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1"},"_vena_MYPS1_MYPB1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2"},"_vena_MYPS1_MYPB1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3"},"_vena_MYPS1_MYPB1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4"},"_vena_MYPS1_MYPB1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5"},"_vena_MYPS1_MYPB1_C_8_720177941305491737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720177941305491737","DimensionId":8,"MemberId":720177941305491737,"Inc":""},"_vena_MYPS1_MYPB1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720177941309685782","DimensionId":8,"MemberId":720177941309685782,"Inc":""},"_vena_MYPS1_MYPB1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a398e917565c475b8f0c5e9ebb5e002d","DimensionId":-1,"MemberId":-1,"Inc":""},"_vena_MYPS1_MYPB1_C_FV_a398e917565c475b8f0c5e9ebb5e002d_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a398e917565c475b8f0c5e9ebb5e002d","DimensionId":-1,"MemberId":-1,"Inc":"1"},"_vena_MYPS1_MYPB1_C_FV_a398e917565c475b8f0c5e9ebb5e002d_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a398e917565c475b8f0c5e9ebb5e002d","DimensionId":-1,"MemberId":-1,"Inc":"2"},"_vena_MYPS1_MYPB1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10"},"_vena_MYPS1_MYPB1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11"},"_vena_MYPS1_MYPB1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12"},"_vena_MYPS1_MYPB1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13"},"_vena_MYPS1_MYPB1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14"},"_vena_MYPS1_MYPB1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15"},"_vena_MYPS1_MYPB1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7"},"_vena_MYPS1_MYPB1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8"},"_vena_MYPS1_MYPB1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9"},"_vena_MYPS1_MYPB1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1"},"_vena_MYPS1_MYPB1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2"},"_vena_MYPS1_MYPB1_C_FV_e3545e3dcc52420a84dcdae3a23a4597_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3"},"_vena_MYPS1_MYPB1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4"},"_vena_MYPS1_MYPB1_C_FV_e3545e3dcc52420a84dcdae3a23a4597_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5"},"_vena_MYPS1_MYPB1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6"},"_vena_MYPS1_MYPB1_C_FV_e3545e3dcc52420a84dcdae3a23a4597_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7"},"_vena_MYPS1_MYPB1_C_FV_e3545e3dcc52420a84dcdae3a23a4597_8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8"},"_vena_MYPS1_MYPB1_R_5_721231448376606720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721231448376606720","DimensionId":5,"MemberId":721231448376606720,"Inc":""},"_vena_MYPS1_MYPB1_R_5_721231448380801024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721231448380801024","DimensionId":5,"MemberId":721231448380801024,"Inc":""},"_vena_MYPS1_MYPB1_R_5_721231448384995329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721231448384995329","DimensionId":5,"MemberId":721231448384995329,"Inc":""},"_vena_MYPS1_MYPB1_R_5_721231448384995331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721231448384995331","DimensionId":5,"MemberId":721231448384995331,"Inc":""},"_vena_MYPS1_MYPB1_R_5_721231448384995333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721231448384995333","DimensionId":5,"MemberId":721231448384995333,"Inc":""},"_vena_MYPS1_MYPB1_R_5_721231448389189633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721231448389189633","DimensionId":5,"MemberId":721231448389189633,"Inc":""},"_vena_MYPS1_MYPB1_R_5_721231448389189635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721231448389189635","DimensionId":5,"MemberId":721231448389189635,"Inc":""},"_vena_MYPS1_MYPB1_R_5_721231448393383937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721231448393383937","DimensionId":5,"MemberId":721231448393383937,"Inc":""},"_vena_MYPS1_MYPB1_R_5_721231448393383939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721231448393383939","DimensionId":5,"MemberId":721231448393383939,"Inc":""},"_vena_MYPS1_MYPB1_R_5_721231448393383941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721231448393383941","DimensionId":5,"MemberId":721231448393383941,"Inc":""},"_vena_MYPS1_MYPB1_R_5_721231448397578241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721231448397578241","DimensionId":5,"MemberId":721231448397578241,"Inc":""},"_vena_MYPS1_MYPB1_R_5_721231448397578243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721231448397578243","DimensionId":5,"MemberId":721231448397578243,"Inc":""},"_vena_MYPS1_MYPB1_R_5_721231448401772545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721231448401772545","DimensionId":5,"MemberId":721231448401772545,"Inc":""},"_vena_MYPS1_MYPB1_R_5_721231448401772547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721231448401772547","DimensionId":5,"MemberId":721231448401772547,"Inc":""},"_vena_MYPS1_MYPB1_R_5_721231448401772549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721231448401772549","DimensionId":5,"MemberId":721231448401772549,"Inc":""},"_vena_MYPS1_MYPB1_R_5_721231448405966849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721231448405966849","DimensionId":5,"MemberId":721231448405966849,"Inc":""},"_vena_MYPS1_MYPB1_R_5_721231448405966851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721231448405966851","DimensionId":5,"MemberId":721231448405966851,"Inc":""},"_vena_MYPS1_MYPB1_R_5_721231448410161153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721231448410161153","DimensionId":5,"MemberId":721231448410161153,"Inc":""},"_vena_MYPS1_MYPB1_R_5_721231448410161155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721231448410161155","DimensionId":5,"MemberId":721231448410161155,"Inc":""},"_vena_MYPS1_MYPB1_R_5_721231448410161157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721231448410161157","DimensionId":5,"MemberId":721231448410161157,"Inc":""},"_vena_MYPS1_MYPB1_R_5_721231448414355457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721231448414355457","DimensionId":5,"MemberId":721231448414355457,"Inc":""},"_vena_MYPS1_MYPB1_R_5_721231448414355459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721231448414355459","DimensionId":5,"MemberId":721231448414355459,"Inc":""},"_vena_MYPS1_MYPB1_R_5_721231448414355461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721231448414355461","DimensionId":5,"MemberId":721231448414355461,"Inc":""},"_vena_MYPS1_MYPB1_R_5_721231448418549761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721231448418549761","DimensionId":5,"MemberId":721231448418549761,"Inc":""},"_vena_MYPS1_MYPB1_R_5_721231448418549763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721231448418549763","DimensionId":5,"MemberId":721231448418549763,"Inc":""},"_vena_MYPS1_MYPB1_R_5_721231448422744065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721231448422744065","DimensionId":5,"MemberId":721231448422744065,"Inc":""},"_vena_MYPS1_MYPB1_R_5_721231448422744067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721231448422744067","DimensionId":5,"MemberId":721231448422744067,"Inc":""},"_vena_MYPS1_MYPB1_R_5_721231448422744069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721231448422744069","DimensionId":5,"MemberId":721231448422744069,"Inc":""},"_vena_MYPS1_MYPB1_R_5_721231448426938369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721231448426938369","DimensionId":5,"MemberId":721231448426938369,"Inc":""},"_vena_MYPS1_MYPB1_R_5_721231448426938371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721231448426938371","DimensionId":5,"MemberId":721231448426938371,"Inc":""},"_vena_MYPS1_MYPB1_R_5_721231448431132673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721231448431132673","DimensionId":5,"MemberId":721231448431132673,"Inc":""},"_vena_MYPS1_MYPB1_R_5_721231448431132675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721231448431132675","DimensionId":5,"MemberId":721231448431132675,"Inc":""},"_vena_MYPS1_MYPB1_R_5_721231448431132677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721231448431132677","DimensionId":5,"MemberId":721231448431132677,"Inc":""},"_vena_MYPS1_MYPB1_R_5_721231448435326977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721231448435326977","DimensionId":5,"MemberId":721231448435326977,"Inc":""},"_vena_MYPS1_MYPB1_R_5_721231448435326979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721231448435326979","DimensionId":5,"MemberId":721231448435326979,"Inc":""},"_vena_MYPS1_MYPB1_R_5_721231448439521281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721231448439521281","DimensionId":5,"MemberId":721231448439521281,"Inc":""},"_vena_MYPS1_MYPB1_R_5_721231448439521283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721231448439521283","DimensionId":5,"MemberId":721231448439521283,"Inc":""},"_vena_MYPS1_MYPB1_R_5_721231448439521285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721231448439521285","DimensionId":5,"MemberId":721231448439521285,"Inc":""},"_vena_MYPS1_MYPB1_R_5_721231448443715585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721231448443715585","DimensionId":5,"MemberId":721231448443715585,"Inc":""},"_vena_MYPS1_MYPB1_R_5_721231448443715587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721231448443715587","DimensionId":5,"MemberId":721231448443715587,"Inc":""},"_vena_MYPS1_MYPB1_R_5_721231448443715589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721231448443715589","DimensionId":5,"MemberId":721231448443715589,"Inc":""},"_vena_MYPS1_MYPB1_R_5_721231448447909889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721231448447909889","DimensionId":5,"MemberId":721231448447909889,"Inc":""},"_vena_MYPS1_MYPB1_R_5_721231448447909891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721231448447909891","DimensionId":5,"MemberId":721231448447909891,"Inc":""},"_vena_MYPS1_MYPB1_R_5_721231448452104193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721231448452104193","DimensionId":5,"MemberId":721231448452104193,"Inc":""},"_vena_MYPS1_MYPB1_R_5_721231448452104195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721231448452104195","DimensionId":5,"MemberId":721231448452104195,"Inc":""},"_vena_MYPS1_MYPB1_R_5_721231448452104197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721231448452104197","DimensionId":5,"MemberId":721231448452104197,"Inc":""},"_vena_MYPS1_MYPB1_R_5_721231448456298497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721231448456298497","DimensionId":5,"MemberId":721231448456298497,"Inc":""},"_vena_MYPS1_MYPB1_R_5_721231448456298499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721231448456298499","DimensionId":5,"MemberId":721231448456298499,"Inc":""},"_vena_MYPS1_MYPB1_R_5_721231448460492801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721231448460492801","DimensionId":5,"MemberId":721231448460492801,"Inc":""},"_vena_MYPS1_MYPB1_R_5_721231448460492803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721231448460492803","DimensionId":5,"MemberId":721231448460492803,"Inc":""},"_vena_MYPS1_MYPB1_R_5_721231448460492805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721231448460492805","DimensionId":5,"MemberId":721231448460492805,"Inc":""},"_vena_MYPS1_MYPB1_R_5_721231448464687105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721231448464687105","DimensionId":5,"MemberId":721231448464687105,"Inc":""},"_vena_MYPS1_MYPB1_R_5_721231448464687107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721231448464687107","DimensionId":5,"MemberId":721231448464687107,"Inc":""},"_vena_MYPS1_MYPB1_R_5_721231448468881409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721231448468881409","DimensionId":5,"MemberId":721231448468881409,"Inc":""},"_vena_MYPS1_MYPB1_R_5_721231448468881411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721231448468881411","DimensionId":5,"MemberId":721231448468881411,"Inc":""},"_vena_MYPS1_MYPB1_R_5_721231448468881413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721231448468881413","DimensionId":5,"MemberId":721231448468881413,"Inc":""},"_vena_MYPS1_MYPB1_R_5_721231448473075713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721231448473075713","DimensionId":5,"MemberId":721231448473075713,"Inc":""},"_vena_MYPS1_MYPB1_R_5_721231448477270016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721231448477270016","DimensionId":5,"MemberId":721231448477270016,"Inc":""},"_vena_MYPS1_MYPB1_R_5_721231448481464321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721231448481464321","DimensionId":5,"MemberId":721231448481464321,"Inc":""},"_vena_MYPS1_MYPB1_R_5_721231448481464323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721231448481464323","DimensionId":5,"MemberId":721231448481464323,"Inc":""},"_vena_MYPS1_MYPB1_R_5_721231448481464325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721231448481464325","DimensionId":5,"MemberId":721231448481464325,"Inc":""},"_vena_MYPS1_MYPB1_R_5_721231448485658625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721231448485658625","DimensionId":5,"MemberId":721231448485658625,"Inc":""},"_vena_MYPS1_MYPB1_R_5_721231448485658627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721231448485658627","DimensionId":5,"MemberId":721231448485658627,"Inc":""},"_vena_MYPS1_MYPB1_R_5_721231448489852929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721231448489852929","DimensionId":5,"MemberId":721231448489852929,"Inc":""},"_vena_MYPS1_MYPB1_R_5_721231448489852931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721231448489852931","DimensionId":5,"MemberId":721231448489852931,"Inc":""},"_vena_MYPS1_MYPB1_R_5_721231448489852933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721231448489852933","DimensionId":5,"MemberId":721231448489852933,"Inc":""},"_vena_MYPS1_MYPB1_R_5_721231448494047233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721231448494047233","DimensionId":5,"MemberId":721231448494047233,"Inc":""},"_vena_MYPS1_MYPB1_R_5_721231448494047235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721231448494047235","DimensionId":5,"MemberId":721231448494047235,"Inc":""},"_vena_MYPS1_MYPB1_R_5_721231448498241536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721231448498241536","DimensionId":5,"MemberId":721231448498241536,"Inc":""},"_vena_MYPS1_MYPB1_R_5_721231448502435841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721231448502435841","DimensionId":5,"MemberId":721231448502435841,"Inc":""},"_vena_MYPS1_MYPB1_R_5_721231448502435843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721231448502435843","DimensionId":5,"MemberId":721231448502435843,"Inc":""},"_vena_MYPS1_MYPB1_R_5_721231448506630145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721231448506630145","DimensionId":5,"MemberId":721231448506630145,"Inc":""},"_vena_MYPS1_MYPB1_R_5_721231448506630147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721231448506630147","DimensionId":5,"MemberId":721231448506630147,"Inc":""},"_vena_MYPS1_MYPB1_R_5_721231448506630149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721231448506630149","DimensionId":5,"MemberId":721231448506630149,"Inc":""},"_vena_MYPS1_MYPB1_R_5_721231448510824449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721231448510824449","DimensionId":5,"MemberId":721231448510824449,"Inc":""},"_vena_MYPS1_MYPB1_R_5_721231448510824451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721231448510824451","DimensionId":5,"MemberId":721231448510824451,"Inc":""},"_vena_MYPS1_MYPB1_R_5_721231448515018753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721231448515018753","DimensionId":5,"MemberId":721231448515018753,"Inc":""},"_vena_MYPS1_MYPB1_R_5_721231448515018755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721231448515018755","DimensionId":5,"MemberId":721231448515018755,"Inc":""},"_vena_MYPS1_MYPB1_R_5_721231448515018757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721231448515018757","DimensionId":5,"MemberId":721231448515018757,"Inc":""},"_vena_MYPS1_MYPB1_R_5_721231448519213057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721231448519213057","DimensionId":5,"MemberId":721231448519213057,"Inc":""},"_vena_MYPS1_MYPB1_R_5_721231448519213059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721231448519213059","DimensionId":5,"MemberId":721231448519213059,"Inc":""},"_vena_MYPS1_MYPB1_R_5_721231448523407361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721231448523407361","DimensionId":5,"MemberId":721231448523407361,"Inc":""},"_vena_MYPS1_MYPB1_R_5_721231448523407363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721231448523407363","DimensionId":5,"MemberId":721231448523407363,"Inc":""},"_vena_MYPS1_MYPB1_R_5_721231448523407365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721231448523407365","DimensionId":5,"MemberId":721231448523407365,"Inc":""},"_vena_MYPS1_MYPB1_R_5_721231448527601665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721231448527601665","DimensionId":5,"MemberId":721231448527601665,"Inc":""},"_vena_MYPS1_MYPB1_R_5_721231448527601667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721231448527601667","DimensionId":5,"MemberId":721231448527601667,"Inc":""},"_vena_MYPS1_MYPB1_R_5_721231448531795969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721231448531795969","DimensionId":5,"MemberId":721231448531795969,"Inc":""},"_vena_MYPS1_MYPB1_R_5_721231448535990272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721231448535990272","DimensionId":5,"MemberId":721231448535990272,"Inc":""},"_vena_MYPS1_MYPB1_R_5_721231448535990274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721231448535990274","DimensionId":5,"MemberId":721231448535990274,"Inc":""},"_vena_MYPS1_MYPB1_R_5_721231448540184577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721231448540184577","DimensionId":5,"MemberId":721231448540184577,"Inc":""},"_vena_MYPS1_MYPB1_R_5_721231448540184579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721231448540184579","DimensionId":5,"MemberId":721231448540184579,"Inc":""},"_vena_MYPS1_MYPB1_R_5_721231448540184581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721231448540184581","DimensionId":5,"MemberId":721231448540184581,"Inc":""},"_vena_MYPS1_MYPB1_R_5_721231448544378881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721231448544378881","DimensionId":5,"MemberId":721231448544378881,"Inc":""},"_vena_MYPS1_MYPB1_R_5_721231448544378883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721231448544378883","DimensionId":5,"MemberId":721231448544378883,"Inc":""},"_vena_MYPS1_MYPB1_R_5_721231448548573185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721231448548573185","DimensionId":5,"MemberId":721231448548573185,"Inc":""},"_vena_MYPS1_MYPB1_R_5_721231448548573187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721231448548573187","DimensionId":5,"MemberId":721231448548573187,"Inc":""},"_vena_MYPS1_MYPB1_R_5_721231448548573189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721231448548573189","DimensionId":5,"MemberId":721231448548573189,"Inc":""},"_vena_MYPS1_MYPB1_R_5_721231448552767489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721231448552767489","DimensionId":5,"MemberId":721231448552767489,"Inc":""},"_vena_MYPS1_MYPB1_R_5_721231448552767491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721231448552767491","DimensionId":5,"MemberId":721231448552767491,"Inc":""},"_vena_MYPS1_MYPB1_R_5_721231448556961793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721231448556961793","DimensionId":5,"MemberId":721231448556961793,"Inc":""},"_vena_MYPS1_MYPB1_R_5_721231448556961795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721231448556961795","DimensionId":5,"MemberId":721231448556961795,"Inc":""},"_vena_MYPS1_MYPB1_R_5_721231448556961797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721231448556961797","DimensionId":5,"MemberId":721231448556961797,"Inc":""},"_vena_MYPS1_MYPB1_R_5_721231448561156097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721231448561156097","DimensionId":5,"MemberId":721231448561156097,"Inc":""},"_vena_MYPS1_MYPB1_R_5_721231448565350400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721231448565350400","DimensionId":5,"MemberId":721231448565350400,"Inc":""},"_vena_MYPS1_MYPB1_R_5_721231448569544705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721231448569544705","DimensionId":5,"MemberId":721231448569544705,"Inc":""},"_vena_MYPS1_MYPB1_R_5_721231448569544707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721231448569544707","DimensionId":5,"MemberId":721231448569544707,"Inc":""},"_vena_MYPS1_MYPB1_R_5_721231448569544709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721231448569544709","DimensionId":5,"MemberId":721231448569544709,"Inc":""},"_vena_MYPS1_MYPB1_R_5_721231448573739009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721231448573739009","DimensionId":5,"MemberId":721231448573739009,"Inc":""},"_vena_MYPS1_MYPB1_R_5_721231448573739011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721231448573739011","DimensionId":5,"MemberId":721231448573739011,"Inc":""},"_vena_MYPS1_MYPB1_R_5_721231448577933313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721231448577933313","DimensionId":5,"MemberId":721231448577933313,"Inc":""},"_vena_MYPS1_MYPB1_R_5_721231448577933315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721231448577933315","DimensionId":5,"MemberId":721231448577933315,"Inc":""},"_vena_MYPS1_MYPB1_R_5_721231448577933317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721231448577933317","DimensionId":5,"MemberId":721231448577933317,"Inc":""},"_vena_MYPS1_MYPB1_R_5_721231448582127617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721231448582127617","DimensionId":5,"MemberId":721231448582127617,"Inc":""},"_vena_MYPS1_MYPB1_R_5_721231448582127619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721231448582127619","DimensionId":5,"MemberId":721231448582127619,"Inc":""},"_vena_MYPS1_MYPB1_R_5_721231448586321921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721231448586321921","DimensionId":5,"MemberId":721231448586321921,"Inc":""},"_vena_MYPS1_MYPB1_R_5_721231448586321923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721231448586321923","DimensionId":5,"MemberId":721231448586321923,"Inc":""},"_vena_MYPS1_MYPB1_R_5_721231448586321925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721231448586321925","DimensionId":5,"MemberId":721231448586321925,"Inc":""},"_vena_MYPS1_MYPB1_R_5_721231448590516225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721231448590516225","DimensionId":5,"MemberId":721231448590516225,"Inc":""},"_vena_MYPS1_MYPB1_R_5_721231448590516227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721231448590516227","DimensionId":5,"MemberId":721231448590516227,"Inc":""},"_vena_MYPS1_MYPB1_R_5_721231448594710529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721231448594710529","DimensionId":5,"MemberId":721231448594710529,"Inc":""},"_vena_MYPS1_MYPB1_R_5_721231448594710531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721231448594710531","DimensionId":5,"MemberId":721231448594710531,"Inc":""},"_vena_MYPS1_MYPB1_R_5_721231448594710533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721231448594710533","DimensionId":5,"MemberId":721231448594710533,"Inc":""},"_vena_MYPS1_MYPB1_R_5_721231448598904833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721231448598904833","DimensionId":5,"MemberId":721231448598904833,"Inc":""},"_vena_MYPS1_MYPB1_R_5_721231448598904835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721231448598904835","DimensionId":5,"MemberId":721231448598904835,"Inc":""},"_vena_MYPS1_MYPB1_R_5_721231448603099137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721231448603099137","DimensionId":5,"MemberId":721231448603099137,"Inc":""},"_vena_MYPS1_MYPB1_R_5_721231448603099139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721231448603099139","DimensionId":5,"MemberId":721231448603099139,"Inc":""},"_vena_MYPS1_MYPB1_R_5_721231448603099141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721231448603099141","DimensionId":5,"MemberId":721231448603099141,"Inc":""},"_vena_MYPS1_MYPB1_R_5_721231448607293441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721231448607293441","DimensionId":5,"MemberId":721231448607293441,"Inc":""},"_vena_MYPS1_MYPB1_R_5_721231448607293443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721231448607293443","DimensionId":5,"MemberId":721231448607293443,"Inc":""},"_vena_MYPS1_MYPB1_R_5_721231448607293445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721231448607293445","DimensionId":5,"MemberId":721231448607293445,"Inc":""},"_vena_MYPS1_MYPB1_R_5_721231448611487745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721231448611487745","DimensionId":5,"MemberId":721231448611487745,"Inc":""},"_vena_MYPS1_MYPB1_R_5_721231448615682048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721231448615682048","DimensionId":5,"MemberId":721231448615682048,"Inc":""},"_vena_MYPS1_MYPB1_R_5_721231448619876353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721231448619876353","DimensionId":5,"MemberId":721231448619876353,"Inc":""},"_vena_MYPS1_MYPB1_R_5_721231448619876355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721231448619876355","DimensionId":5,"MemberId":721231448619876355,"Inc":""},"_vena_MYPS1_MYPB1_R_5_721231448624070657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721231448624070657","DimensionId":5,"MemberId":721231448624070657,"Inc":""},"_vena_MYPS1_MYPB1_R_5_721231448624070659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721231448624070659","DimensionId":5,"MemberId":721231448624070659,"Inc":""},"_vena_MYPS1_MYPB1_R_5_721231448624070661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721231448624070661","DimensionId":5,"MemberId":721231448624070661,"Inc":""},"_vena_MYPS1_MYPB1_R_5_721231448628264961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721231448628264961","DimensionId":5,"MemberId":721231448628264961,"Inc":""},"_vena_MYPS1_MYPB1_R_5_721231448628264963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721231448628264963","DimensionId":5,"MemberId":721231448628264963,"Inc":""},"_vena_MYPS1_MYPB1_R_5_721231448632459264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721231448632459264","DimensionId":5,"MemberId":721231448632459264,"Inc":""},"_vena_MYPS1_MYPB1_R_5_721231448632459266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721231448632459266","DimensionId":5,"MemberId":721231448632459266,"Inc":""},"_vena_MYPS1_MYPB1_R_5_721231448636653568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721231448636653568","DimensionId":5,"MemberId":721231448636653568,"Inc":""},"_vena_MYPS1_MYPB1_R_5_721231448640847873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721231448640847873","DimensionId":5,"MemberId":721231448640847873,"Inc":""},"_vena_MYPS1_MYPB1_R_5_721231448640847875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721231448640847875","DimensionId":5,"MemberId":721231448640847875,"Inc":""},"_vena_MYPS1_MYPB1_R_5_721231448640847877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721231448640847877","DimensionId":5,"MemberId":721231448640847877,"Inc":""},"_vena_MYPS1_MYPB1_R_5_721231448645042177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721231448645042177","DimensionId":5,"MemberId":721231448645042177,"Inc":""},"_vena_MYPS1_MYPB1_R_5_721231448645042179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721231448645042179","DimensionId":5,"MemberId":721231448645042179,"Inc":""},"_vena_MYPS1_MYPB1_R_5_721231448645042181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721231448645042181","DimensionId":5,"MemberId":721231448645042181,"Inc":""},"_vena_MYPS1_MYPB1_R_5_721231448649236481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721231448649236481","DimensionId":5,"MemberId":721231448649236481,"Inc":""},"_vena_MYPS1_MYPB1_R_5_721231448649236483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721231448649236483","DimensionId":5,"MemberId":721231448649236483,"Inc":""},"_vena_MYPS1_MYPB1_R_5_721231448653430785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721231448653430785","DimensionId":5,"MemberId":721231448653430785,"Inc":""},"_vena_MYPS1_MYPB1_R_5_721231448657625088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721231448657625088","DimensionId":5,"MemberId":721231448657625088,"Inc":""},"_vena_MYPS1_MYPB1_R_5_721231448657625090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721231448657625090","DimensionId":5,"MemberId":721231448657625090,"Inc":""},"_vena_MYPS1_MYPB1_R_5_721231448661819393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721231448661819393","DimensionId":5,"MemberId":721231448661819393,"Inc":""},"_vena_MYPS1_MYPB1_R_5_721231448661819395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721231448661819395","DimensionId":5,"MemberId":721231448661819395,"Inc":""},"_vena_MYPS1_MYPB1_R_5_721231448666013697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721231448666013697","DimensionId":5,"MemberId":721231448666013697,"Inc":""},"_vena_MYPS1_MYPB1_R_5_721231448666013699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721231448666013699","DimensionId":5,"MemberId":721231448666013699,"Inc":""},"_vena_MYPS1_MYPB1_R_5_721231448666013701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721231448666013701","DimensionId":5,"MemberId":721231448666013701,"Inc":""},"_vena_MYPS1_MYPB1_R_5_721231448670208001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721231448670208001","DimensionId":5,"MemberId":721231448670208001,"Inc":""},"_vena_MYPS1_MYPB1_R_5_721231448670208003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721231448670208003","DimensionId":5,"MemberId":721231448670208003,"Inc":""},"_vena_MYPS1_MYPB1_R_5_721231448674402304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721231448674402304","DimensionId":5,"MemberId":721231448674402304,"Inc":""},"_vena_MYPS1_MYPB1_R_5_721231448678596608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721231448678596608","DimensionId":5,"MemberId":721231448678596608,"Inc":""},"_vena_MYPS1_MYPB1_R_5_721231448678596610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721231448678596610","DimensionId":5,"MemberId":721231448678596610,"Inc":""},"_vena_MYPS1_MYPB1_R_5_721231448682790913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721231448682790913","DimensionId":5,"MemberId":721231448682790913,"Inc":""},"_vena_MYPS1_MYPB1_R_5_721231448682790915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721231448682790915","DimensionId":5,"MemberId":721231448682790915,"Inc":""},"_vena_MYPS1_MYPB1_R_5_721231448686985216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721231448686985216","DimensionId":5,"MemberId":721231448686985216,"Inc":""},"_vena_MYPS1_MYPB1_R_5_721231448691179521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721231448691179521","DimensionId":5,"MemberId":721231448691179521,"Inc":""},"_vena_MYPS1_MYPB1_R_5_721231448691179523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721231448691179523","DimensionId":5,"MemberId":721231448691179523,"Inc":""},"_vena_MYPS1_MYPB1_R_5_721231448691179525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721231448691179525","DimensionId":5,"MemberId":721231448691179525,"Inc":""},"_vena_MYPS1_MYPB1_R_5_721231448695373825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721231448695373825","DimensionId":5,"MemberId":721231448695373825,"Inc":""},"_vena_MYPS1_MYPB1_R_5_721231448695373827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721231448695373827","DimensionId":5,"MemberId":721231448695373827,"Inc":""},"_vena_MYPS1_MYPB1_R_5_721231448699568129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721231448699568129","DimensionId":5,"MemberId":721231448699568129,"Inc":""},"_vena_MYPS1_MYPB1_R_5_721231448699568131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721231448699568131","DimensionId":5,"MemberId":721231448699568131,"Inc":""},"_vena_MYPS1_MYPB1_R_5_721231448699568133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721231448699568133","DimensionId":5,"MemberId":721231448699568133,"Inc":""},"_vena_MYPS1_MYPB1_R_5_721231448703762433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721231448703762433","DimensionId":5,"MemberId":721231448703762433,"Inc":""},"_vena_MYPS1_MYPB1_R_5_721231448703762435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721231448703762435","DimensionId":5,"MemberId":721231448703762435,"Inc":""},"_vena_MYPS1_MYPB1_R_5_721231448707956737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721231448707956737","DimensionId":5,"MemberId":721231448707956737,"Inc":""},"_vena_MYPS1_MYPB1_R_5_721231448712151041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721231448712151041","DimensionId":5,"MemberId":721231448712151041,"Inc":""},"_vena_MYPS1_MYPB1_R_5_721231448712151043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721231448712151043","DimensionId":5,"MemberId":721231448712151043,"Inc":""},"_vena_MYPS1_MYPB1_R_5_721231448716345345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721231448716345345","DimensionId":5,"MemberId":721231448716345345,"Inc":""},"_vena_MYPS1_MYPB1_R_5_721231448720539648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721231448720539648","DimensionId":5,"MemberId":721231448720539648,"Inc":""},"_vena_MYPS1_MYPB1_R_5_721231448720539650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721231448720539650","DimensionId":5,"MemberId":721231448720539650,"Inc":""},"_vena_MYPS1_MYPB1_R_5_721231448724733953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721231448724733953","DimensionId":5,"MemberId":721231448724733953,"Inc":""},"_vena_MYPS1_MYPB1_R_5_721231448724733955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721231448724733955","DimensionId":5,"MemberId":721231448724733955,"Inc":""},"_vena_MYPS1_MYPB1_R_5_721231448728928257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721231448728928257","DimensionId":5,"MemberId":721231448728928257,"Inc":""},"_vena_MYPS1_MYPB1_R_5_721231448728928259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721231448728928259","DimensionId":5,"MemberId":721231448728928259,"Inc":""},"_vena_MYPS1_MYPB1_R_5_721231448728928261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721231448728928261","DimensionId":5,"MemberId":721231448728928261,"Inc":""},"_vena_MYPS1_MYPB1_R_5_721231448737316864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721231448737316864","DimensionId":5,"MemberId":721231448737316864,"Inc":""},"_vena_MYPS1_MYPB1_R_5_721231448737316866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721231448737316866","DimensionId":5,"MemberId":721231448737316866,"Inc":""},"_vena_MYPS1_MYPB1_R_5_721231448741511169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721231448741511169","DimensionId":5,"MemberId":721231448741511169,"Inc":""},"_vena_MYPS1_MYPB1_R_5_721231448741511171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721231448741511171","DimensionId":5,"MemberId":721231448741511171,"Inc":""},"_vena_MYPS1_MYPB1_R_5_721231448741511173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721231448741511173","DimensionId":5,"MemberId":721231448741511173,"Inc":""},"_vena_MYPS1_MYPB1_R_5_721231448745705473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721231448745705473","DimensionId":5,"MemberId":721231448745705473,"Inc":""},"_vena_MYPS1_MYPB1_R_5_721231448745705475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721231448745705475","DimensionId":5,"MemberId":721231448745705475,"Inc":""},"_vena_MYPS1_MYPB1_R_5_721231448749899776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721231448749899776","DimensionId":5,"MemberId":721231448749899776,"Inc":""},"_vena_MYPS1_MYPB1_R_5_721231448749899778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721231448749899778","DimensionId":5,"MemberId":721231448749899778,"Inc":""},"_vena_MYPS1_MYPB1_R_5_721231448754094080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721231448754094080","DimensionId":5,"MemberId":721231448754094080,"Inc":""},"_vena_MYPS1_MYPB1_R_5_721231448758288385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721231448758288385","DimensionId":5,"MemberId":721231448758288385,"Inc":""},"_vena_MYPS1_MYPB1_R_5_721231448758288387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721231448758288387","DimensionId":5,"MemberId":721231448758288387,"Inc":""},"_vena_MYPS1_MYPB1_R_5_749087830139076610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749087830139076610","DimensionId":5,"MemberId":749087830139076610,"Inc":""},"_vena_MYPS1_MYPB1_R_5_749087864905531392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749087864905531392","DimensionId":5,"MemberId":749087864905531392,"Inc":""},"_vena_MYPS1_MYPB1_R_5_749087910850461696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749087910850461696","DimensionId":5,"MemberId":749087910850461696,"Inc":""},"_vena_MYPS1_MYPB1_R_5_749088060013281299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749088060013281299","DimensionId":5,"MemberId":749088060013281299,"Inc":""},"_vena_MYPS1_MYPB1_R_5_749088115352797184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749088115352797184","DimensionId":5,"MemberId":749088115352797184,"Inc":""},"_vena_MYPS1_MYPB1_R_5_749088180418248704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749088180418248704","DimensionId":5,"MemberId":749088180418248704,"Inc":""},"_vena_MYPS1_MYPB1_R_5_749088587086036992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749088587086036992","DimensionId":5,"MemberId":749088587086036992,"Inc":""},"_vena_MYPS1_MYPB1_R_5_749112547660267520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749112547660267520","DimensionId":5,"MemberId":749112547660267520,"Inc":""},"_vena_MYPS1_MYPB1_R_5_749112608271368192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749112608271368192","DimensionId":5,"MemberId":749112608271368192,"Inc":""},"_vena_MYPS1_MYPB1_R_5_764289229879115776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764289229879115776","DimensionId":5,"MemberId":764289229879115776,"Inc":""},"_vena_MYPS1_MYPB1_R_5_765814190010531840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765814190010531840","DimensionId":5,"MemberId":765814190010531840,"Inc":""},"_vena_MYPS1_MYPB1_R_5_765814447679340544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765814447679340544","DimensionId":5,"MemberId":765814447679340544,"Inc":""},"_vena_MYPS1_MYPB1_R_5_766526426957873152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766526426957873152","DimensionId":5,"MemberId":766526426957873152,"Inc":""},"_vena_MYPS1_MYPB1_R_5_820137883691253760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820137883691253760","DimensionId":5,"MemberId":820137883691253760,"Inc":""},"_vena_MYPS1_MYPB1_R_5_826639481931038720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826639481931038720","DimensionId":5,"MemberId":826639481931038720,"Inc":""},"_vena_MYPS1_MYPB1_R_5_829902262057828352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829902262057828352","DimensionId":5,"MemberId":829902262057828352,"Inc":""},"_vena_MYPS1_MYPB1_R_5_845143360720863232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845143360720863232","DimensionId":5,"MemberId":845143360720863232,"Inc":""},"_vena_MYPS1_MYPB1_R_5_851989668665229312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851989668665229312","DimensionId":5,"MemberId":851989668665229312,"Inc":""},"_vena_MYPS1_MYPB1_R_5_888954560046039041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888954560046039041","DimensionId":5,"MemberId":888954560046039041,"Inc":""},"_vena_MYPS1_MYPB1_R_5_896565875103760385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896565875103760385","DimensionId":5,"MemberId":896565875103760385,"Inc":""},"_vena_MYPS1_MYPB1_R_5_946970774233284608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946970774233284608","DimensionId":5,"MemberId":946970774233284608,"Inc":""},"_vena_MYPS1_MYPB1_R_5_951930561890746371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951930561890746371","DimensionId":5,"MemberId":951930561890746371,"Inc":""},"_vena_MYPS1_MYPB1_R_5_951930655779848193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951930655779848193","DimensionId":5,"MemberId":951930655779848193,"Inc":""},"_vena_MYPS1_MYPB1_R_5_951930778467565568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951930778467565568","DimensionId":5,"MemberId":951930778467565568,"Inc":""},"_vena_MYPS1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","VenaRangeType":0,"DimensionIdStr":"FV","MemberIdStr":"56493ffece784c5db4cd0fd3b40a250d","DimensionId":-1,"MemberId":-1,"Inc":""},"_vena_MYPS2_MYPB2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2,"DimensionIdStr":"8","MemberIdStr":"720177941305491604","DimensionId":8,"MemberId":720177941305491604,"Inc":""},"_vena_MYPS2_MYPB2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2,"DimensionIdStr":"8","MemberIdStr":"720177941305491604","DimensionId":8,"MemberId":720177941305491604,"Inc":"1"},"_vena_MYPS2_MYPB2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2,"DimensionIdStr":"8","MemberIdStr":"720177941305491604","DimensionId":8,"MemberId":720177941305491604,"Inc":"2"},"_vena_MYPS2_MYPB2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2,"DimensionIdStr":"8","MemberIdStr":"720177941305491604","DimensionId":8,"MemberId":720177941305491604,"Inc":"3"},"_vena_MYPS2_MYPB2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2,"DimensionIdStr":"8","MemberIdStr":"720177941305491604","DimensionId":8,"MemberId":720177941305491604,"Inc":"4"},"_vena_MYPS2_MYPB2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2,"DimensionIdStr":"8","MemberIdStr":"720177941305491604","DimensionId":8,"MemberId":720177941305491604,"Inc":"5"},"_vena_MYPS2_MYPB2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2,"DimensionIdStr":"8","MemberIdStr":"720177941305491604","DimensionId":8,"MemberId":720177941305491604,"Inc":"6"},"_vena_MYPS2_MYPB2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2,"DimensionIdStr":"8","MemberIdStr":"720177941305491604","DimensionId":8,"MemberId":720177941305491604,"Inc":"7"},"_vena_MYPS2_MYPB2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2,"DimensionIdStr":"FV","MemberIdStr":"e1c3a244dc3d4f149ecdf7d748811086","DimensionId":-1,"MemberId":-1,"Inc":""},"_vena_MYPS2_MYPB2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2,"DimensionIdStr":"FV","MemberIdStr":"e1c3a244dc3d4f149ecdf7d748811086","DimensionId":-1,"MemberId":-1,"Inc":"1"},"_vena_MYPS2_MYPB2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2,"DimensionIdStr":"FV","MemberIdStr":"e1c3a244dc3d4f149ecdf7d748811086","DimensionId":-1,"MemberId":-1,"Inc":"2"},"_vena_MYPS2_MYPB2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2,"DimensionIdStr":"FV","MemberIdStr":"e1c3a244dc3d4f149ecdf7d748811086","DimensionId":-1,"MemberId":-1,"Inc":"3"},"_vena_MYPS2_MYPB2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2,"DimensionIdStr":"FV","MemberIdStr":"e1c3a244dc3d4f149ecdf7d748811086","DimensionId":-1,"MemberId":-1,"Inc":"4"},"_vena_MYPS2_MYPB2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2,"DimensionIdStr":"FV","MemberIdStr":"e1c3a244dc3d4f149ecdf7d748811086","DimensionId":-1,"MemberId":-1,"Inc":"5"},"_vena_MYPS2_MYPB2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2,"DimensionIdStr":"FV","MemberIdStr":"e1c3a244dc3d4f149ecdf7d748811086","DimensionId":-1,"MemberId":-1,"Inc":"6"},"_vena_MYPS2_MYPB2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2,"DimensionIdStr":"FV","MemberIdStr":"e1c3a244dc3d4f149ecdf7d748811086","DimensionId":-1,"MemberId":-1,"Inc":"7"},"_vena_MYPS2_MYPB2_R_5_720177941099970669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1,"DimensionIdStr":"5","MemberIdStr":"720177941099970669","DimensionId":5,"MemberId":720177941099970669,"Inc":""},"_vena_MYPS2_MYPB2_R_5_720177941104164898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1,"DimensionIdStr":"5","MemberIdStr":"720177941104164898","DimensionId":5,"MemberId":720177941104164898,"Inc":""},"_vena_MYPS2_MYPB2_R_5_720177941104164901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1,"DimensionIdStr":"5","MemberIdStr":"720177941104164901","DimensionId":5,"MemberId":720177941104164901,"Inc":""},"_vena_MYPS2_MYPB2_R_5_720177941104164983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1,"DimensionIdStr":"5","MemberIdStr":"720177941104164983","DimensionId":5,"MemberId":720177941104164983,"Inc":""},"_vena_MYPS2_MYPB2_R_5_720177941104164991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1,"DimensionIdStr":"5","MemberIdStr":"720177941104164991","DimensionId":5,"MemberId":720177941104164991,"Inc":""},"_vena_MYPS2_MYPB2_R_5_720177941104164996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1,"DimensionIdStr":"5","MemberIdStr":"720177941104164996","DimensionId":5,"MemberId":720177941104164996,"Inc":""},"_vena_MYPS2_MYPB2_R_5_720177941112553481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1,"DimensionIdStr":"5","MemberIdStr":"720177941112553481","DimensionId":5,"MemberId":720177941112553481,"Inc":""},"_vena_MYPS2_MYPB2_R_5_720177941112553512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1,"DimensionIdStr":"5","MemberIdStr":"720177941112553512","DimensionId":5,"MemberId":720177941112553512,"Inc":""},"_vena_MYPS2_MYPB2_R_5_720177941116747842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1,"DimensionIdStr":"5","MemberIdStr":"720177941116747842","DimensionId":5,"MemberId":720177941116747842,"Inc":""},"_vena_MYPS2_MYPB2_R_5_720177941116747917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1,"DimensionIdStr":"5","MemberIdStr":"720177941116747917","DimensionId":5,"MemberId":720177941116747917,"Inc":""},"_vena_MYPS2_MYPB2_R_5_720177941116747920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1,"DimensionIdStr":"5","MemberIdStr":"720177941116747920","DimensionId":5,"MemberId":720177941116747920,"Inc":""},"_vena_MYPS2_MYPB2_R_5_720177941120942166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1,"DimensionIdStr":"5","MemberIdStr":"720177941120942166","DimensionId":5,"MemberId":720177941120942166,"Inc":""},"_vena_MYPS2_MYPB2_R_5_720177941125136495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1,"DimensionIdStr":"5","MemberIdStr":"720177941125136495","DimensionId":5,"MemberId":720177941125136495,"Inc":""},"_vena_MYPS2_MYPB2_R_5_720177941129330772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1,"DimensionIdStr":"5","MemberIdStr":"720177941129330772","DimensionId":5,"MemberId":720177941129330772,"Inc":""},"_vena_MYPS2_MYPB2_R_5_720177941129330775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1,"DimensionIdStr":"5","MemberIdStr":"720177941129330775","DimensionId":5,"MemberId":720177941129330775,"Inc":""},"_vena_MYPS2_MYPB2_R_5_720177941133525048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1,"DimensionIdStr":"5","MemberIdStr":"720177941133525048","DimensionId":5,"MemberId":720177941133525048,"Inc":""},"_vena_MYPS2_MYPB2_R_5_720177941133525051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1,"DimensionIdStr":"5","MemberIdStr":"720177941133525051","DimensionId":5,"MemberId":720177941133525051,"Inc":""},"_vena_MYPS2_MYPB2_R_5_720177941137719437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1,"DimensionIdStr":"5","MemberIdStr":"720177941137719437","DimensionId":5,"MemberId":720177941137719437,"Inc":""},"_vena_MYPS2_MYPB2_R_5_720177941141913614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1,"DimensionIdStr":"5","MemberIdStr":"720177941141913614","DimensionId":5,"MemberId":720177941141913614,"Inc":""},"_vena_MYPS2_MYPB2_R_5_720177941141913621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2","VenaRangeType":1,"DimensionIdStr":"5","MemberIdStr":"720177941141913621","DimensionId":5,"MemberId":720177941141913621,"Inc":""},"_vena_MYPS2_MYPB3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2,"DimensionIdStr":"8","MemberIdStr":"720177941305491604","DimensionId":8,"MemberId":720177941305491604,"Inc":""},"_vena_MYPS2_MYP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2,"DimensionIdStr":"FV","MemberIdStr":"e1c3a244dc3d4f149ecdf7d748811086","DimensionId":-1,"MemberId":-1,"Inc":""},"_vena_MYPS2_MYPB3_R_5_720177941112553486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1,"DimensionIdStr":"5","MemberIdStr":"720177941112553486","DimensionId":5,"MemberId":720177941112553486,"Inc":""},"_vena_MYPS2_MYPB3_R_5_720177941112553490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1,"DimensionIdStr":"5","MemberIdStr":"720177941112553490","DimensionId":5,"MemberId":720177941112553490,"Inc":""},"_vena_MYPS2_MYPB4_C_8_720177941309685766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4","VenaRangeType":2,"DimensionIdStr":"8","MemberIdStr":"720177941309685766","DimensionId":8,"MemberId":720177941309685766,"Inc":""},"_vena_MYPS2_MYPB4_C_8_720177941309685766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4","VenaRangeType":2,"DimensionIdStr":"8","MemberIdStr":"720177941309685766","DimensionId":8,"MemberId":720177941309685766,"Inc":"1"},"_vena_MYPS2_MYPB4_C_8_720177941309685766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4","VenaRangeType":2,"DimensionIdStr":"8","MemberIdStr":"720177941309685766","DimensionId":8,"MemberId":720177941309685766,"Inc":"2"},"_vena_MYPS2_MYPB4_C_8_720177941309685766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4","VenaRangeType":2,"DimensionIdStr":"8","MemberIdStr":"720177941309685766","DimensionId":8,"MemberId":720177941309685766,"Inc":"3"},"_vena_MYPS2_MYPB4_C_8_720177941309685766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4","VenaRangeType":2,"DimensionIdStr":"8","MemberIdStr":"720177941309685766","DimensionId":8,"MemberId":720177941309685766,"Inc":"4"},"_vena_MYPS2_MYPB4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4","VenaRangeType":2,"DimensionIdStr":"FV","MemberIdStr":"e1c3a244dc3d4f149ecdf7d748811086","DimensionId":-1,"MemberId":-1,"Inc":""},"_vena_MYPS2_MYPB4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4","VenaRangeType":2,"DimensionIdStr":"FV","MemberIdStr":"e1c3a244dc3d4f149ecdf7d748811086","DimensionId":-1,"MemberId":-1,"Inc":"1"},"_vena_MYPS2_MYPB4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4","VenaRangeType":2,"DimensionIdStr":"FV","MemberIdStr":"e1c3a244dc3d4f149ecdf7d748811086","DimensionId":-1,"MemberId":-1,"Inc":"2"},"_vena_MYPS2_MYPB4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4","VenaRangeType":2,"DimensionIdStr":"FV","MemberIdStr":"e1c3a244dc3d4f149ecdf7d748811086","DimensionId":-1,"MemberId":-1,"Inc":"3"},"_vena_MYPS2_MYPB4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4","VenaRangeType":2,"DimensionIdStr":"FV","MemberIdStr":"e1c3a244dc3d4f149ecdf7d748811086","DimensionId":-1,"MemberId":-1,"Inc":"4"},"_vena_MYPS2_MYPB4_R_5_720177941099970694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4","VenaRangeType":1,"DimensionIdStr":"5","MemberIdStr":"720177941099970694","DimensionId":5,"MemberId":720177941099970694,"Inc":""},"_vena_MYPS2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","VenaRangeType":0,"DimensionIdStr":"3","MemberIdStr":"720177941083193402","DimensionId":3,"MemberId":720177941083193402,"Inc":""},"_vena_MYPS2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","VenaRangeType":0,"DimensionIdStr":"6","MemberIdStr":"720177941255159927","DimensionId":6,"MemberId":720177941255159927,"Inc":""},"_vena_MYPS2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","VenaRangeType":0,"DimensionIdStr":"7","MemberIdStr":"720177941267742850","DimensionId":7,"MemberId":720177941267742850,"Inc":""},"_vena_MYPS2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","VenaRangeType":0,"DimensionIdStr":"FV","MemberIdStr":"56493ffece784c5db4cd0fd3b40a250d","DimensionId":-1,"MemberId":-1,"Inc":""},"_vena_MYPS2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","VenaRangeType":0,"DimensionIdStr":"FV","MemberIdStr":"e3545e3dcc52420a84dcdae3a23a4597","DimensionId":-1,"MemberId":-1,"Inc":""},"_vena_Payroll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3","MemberIdStr":"720177941083193402","DimensionId":3,"MemberId":720177941083193402,"Inc":""},"_vena_Payroll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6","MemberIdStr":"720177941255159927","DimensionId":6,"MemberId":720177941255159927,"Inc":""},"_vena_Payroll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7","MemberIdStr":"720177941267742850","DimensionId":7,"MemberId":720177941267742850,"Inc":""},"_vena_Payroll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FV","MemberIdStr":"e3545e3dcc52420a84dcdae3a23a4597","DimensionId":-1,"MemberId":-1,"Inc":""},"_vena_PayrollS1_PayrollB1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"},"_vena_PayrollS1_PayrollB1_C_4_720177941095776277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1"},"_vena_PayrollS1_PayrollB1_C_4_720177941095776277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2"},"_vena_PayrollS1_PayrollB1_C_4_720177941095776277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3"},"_vena_PayrollS1_PayrollB1_C_4_720177941095776277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5"},"_vena_PayrollS1_PayrollB1_C_4_720177941095776277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6"},"_vena_PayrollS1_PayrollB1_C_4_720177941095776277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7"},"_vena_PayrollS1_PayrollB1_C_4_720177941095776277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8"},"_vena_PayrollS1_PayrollB1_C_4_720177941095776277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9"},"_vena_PayrollS1_PayrollB1_C_8_720177941301297281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720177941301297281","DimensionId":8,"MemberId":720177941301297281,"Inc":""},"_vena_PayrollS1_PayrollB1_C_8_720177941301297292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720177941301297292","DimensionId":8,"MemberId":720177941301297292,"Inc":""},"_vena_PayrollS1_PayrollB1_C_8_720177941301297292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720177941301297292","DimensionId":8,"MemberId":720177941301297292,"Inc":"1"},"_vena_PayrollS1_PayrollB1_C_8_720177941301297292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720177941301297292","DimensionId":8,"MemberId":720177941301297292,"Inc":"2"},"_vena_PayrollS1_PayrollB1_C_8_720177941301297292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720177941301297292","DimensionId":8,"MemberId":720177941301297292,"Inc":"3"},"_vena_PayrollS1_PayrollB1_C_8_720177941301297292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720177941301297292","DimensionId":8,"MemberId":720177941301297292,"Inc":"4"},"_vena_PayrollS1_PayrollB1_C_8_720177941301297292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720177941301297292","DimensionId":8,"MemberId":720177941301297292,"Inc":"5"},"_vena_PayrollS1_PayrollB1_C_8_720177941301297294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720177941301297294","DimensionId":8,"MemberId":720177941301297294,"Inc":""},"_vena_PayrollS1_PayrollB1_C_8_720177941301297294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720177941301297294","DimensionId":8,"MemberId":720177941301297294,"Inc":"1"},"_vena_PayrollS1_PayrollB1_C_8_720177941301297294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720177941301297294","DimensionId":8,"MemberId":720177941301297294,"Inc":"2"},"_vena_PayrollS1_PayrollB1_C_8_720177941301297294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720177941301297294","DimensionId":8,"MemberId":720177941301297294,"Inc":"3"},"_vena_PayrollS1_PayrollB1_C_8_720177941301297294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720177941301297294","DimensionId":8,"MemberId":720177941301297294,"Inc":"4"},"_vena_PayrollS1_PayrollB1_C_8_720177941301297294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720177941301297294","DimensionId":8,"MemberId":720177941301297294,"Inc":"5"},"_vena_PayrollS1_PayrollB1_C_8_720177941305491529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720177941305491529","DimensionId":8,"MemberId":720177941305491529,"Inc":""},"_vena_PayrollS1_PayrollB1_C_8_720177941305491544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720177941305491544","DimensionId":8,"MemberId":720177941305491544,"Inc":""},"_vena_PayrollS1_PayrollB1_C_8_720177941305491583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720177941305491583","DimensionId":8,"MemberId":720177941305491583,"Inc":""},"_vena_PayrollS1_PayrollB1_C_8_720177941305491586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720177941305491586","DimensionId":8,"MemberId":720177941305491586,"Inc":""},"_vena_PayrollS1_PayrollB1_C_8_720177941305491590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720177941305491590","DimensionId":8,"MemberId":720177941305491590,"Inc":""},"_vena_PayrollS1_PayrollB1_C_8_720177941305491608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"},"_vena_PayrollS1_PayrollB1_C_8_720177941305491608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1"},"_vena_PayrollS1_PayrollB1_C_8_720177941305491608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2"},"_vena_PayrollS1_PayrollB1_C_8_720177941305491608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3"},"_vena_PayrollS1_PayrollB1_C_8_720177941305491608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4"},"_vena_PayrollS1_PayrollB1_C_8_720177941305491608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5"},"_vena_PayrollS1_PayrollB1_C_8_720177941305491629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720177941305491629","DimensionId":8,"MemberId":720177941305491629,"Inc":""},"_vena_PayrollS1_PayrollB1_C_8_720177941305491632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720177941305491632","DimensionId":8,"MemberId":720177941305491632,"Inc":""},"_vena_PayrollS1_PayrollB1_C_8_720177941305491685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720177941305491685","DimensionId":8,"MemberId":720177941305491685,"Inc":""},"_vena_PayrollS1_PayrollB1_C_8_720177941305491700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720177941305491700","DimensionId":8,"MemberId":720177941305491700,"Inc":""},"_vena_PayrollS1_PayrollB1_C_8_720177941305491700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720177941305491700","DimensionId":8,"MemberId":720177941305491700,"Inc":"1"},"_vena_PayrollS1_PayrollB1_C_8_720177941305491700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720177941305491700","DimensionId":8,"MemberId":720177941305491700,"Inc":"2"},"_vena_PayrollS1_PayrollB1_C_8_720177941305491700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720177941305491700","DimensionId":8,"MemberId":720177941305491700,"Inc":"3"},"_vena_PayrollS1_PayrollB1_C_8_720177941305491700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720177941305491700","DimensionId":8,"MemberId":720177941305491700,"Inc":"4"},"_vena_PayrollS1_PayrollB1_C_8_720177941305491700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720177941305491700","DimensionId":8,"MemberId":720177941305491700,"Inc":"5"},"_vena_PayrollS1_PayrollB1_C_8_720177941305491744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720177941305491744","DimensionId":8,"MemberId":720177941305491744,"Inc":""},"_vena_PayrollS1_PayrollB1_C_8_720177941305491744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720177941305491744","DimensionId":8,"MemberId":720177941305491744,"Inc":"1"},"_vena_PayrollS1_PayrollB1_C_8_720177941309685918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"},"_vena_PayrollS1_PayrollB1_C_8_720177941309685918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1"},"_vena_PayrollS1_PayrollB1_C_8_720177941309685918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2"},"_vena_PayrollS1_PayrollB1_C_8_720177941309685918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3"},"_vena_PayrollS1_PayrollB1_C_8_720177941309685918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4"},"_vena_PayrollS1_PayrollB1_C_8_720177941309685918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5"},"_vena_PayrollS1_PayrollB1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"},"_vena_PayrollS1_PayrollB1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1"},"_vena_PayrollS1_PayrollB1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19"},"_vena_PayrollS1_PayrollB1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2"},"_vena_PayrollS1_PayrollB1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20"},"_vena_PayrollS1_PayrollB1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21"},"_vena_PayrollS1_PayrollB1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22"},"_vena_PayrollS1_PayrollB1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23"},"_vena_PayrollS1_PayrollB1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24"},"_vena_PayrollS1_PayrollB1_C_FV_56493ffece784c5db4cd0fd3b40a250d_25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25"},"_vena_PayrollS1_PayrollB1_C_FV_56493ffece784c5db4cd0fd3b40a250d_26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26"},"_vena_PayrollS1_PayrollB1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3"},"_vena_PayrollS1_PayrollB1_C_FV_56493ffece784c5db4cd0fd3b40a250d_31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31"},"_vena_PayrollS1_PayrollB1_C_FV_56493ffece784c5db4cd0fd3b40a250d_32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32"},"_vena_PayrollS1_PayrollB1_C_FV_56493ffece784c5db4cd0fd3b40a250d_33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33"},"_vena_PayrollS1_PayrollB1_C_FV_56493ffece784c5db4cd0fd3b40a250d_34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34"},"_vena_PayrollS1_PayrollB1_C_FV_56493ffece784c5db4cd0fd3b40a250d_35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35"},"_vena_PayrollS1_PayrollB1_C_FV_56493ffece784c5db4cd0fd3b40a250d_36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36"},"_vena_PayrollS1_PayrollB1_C_FV_56493ffece784c5db4cd0fd3b40a250d_37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37"},"_vena_PayrollS1_PayrollB1_C_FV_56493ffece784c5db4cd0fd3b40a250d_38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38"},"_vena_PayrollS1_PayrollB1_C_FV_56493ffece784c5db4cd0fd3b40a250d_39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39"},"_vena_PayrollS1_PayrollB1_C_FV_56493ffece784c5db4cd0fd3b40a250d_40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40"},"_vena_PayrollS1_PayrollB1_C_FV_56493ffece784c5db4cd0fd3b40a250d_41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41"},"_vena_PayrollS1_PayrollB1_C_FV_56493ffece784c5db4cd0fd3b40a250d_42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42"},"_vena_PayrollS1_PayrollB1_C_FV_56493ffece784c5db4cd0fd3b40a250d_43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43"},"_vena_PayrollS1_PayrollB1_C_FV_56493ffece784c5db4cd0fd3b40a250d_44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44"},"_vena_PayrollS1_PayrollB1_C_FV_56493ffece784c5db4cd0fd3b40a250d_45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45"},"_vena_PayrollS1_PayrollB1_C_FV_56493ffece784c5db4cd0fd3b40a250d_46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46"},"_vena_PayrollS1_PayrollB1_C_FV_56493ffece784c5db4cd0fd3b40a250d_47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47"},"_vena_PayrollS1_PayrollB1_C_FV_56493ffece784c5db4cd0fd3b40a250d_48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48"},"_vena_PayrollS1_PayrollB1_C_FV_56493ffece784c5db4cd0fd3b40a250d_49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49"},"_vena_PayrollS1_PayrollB1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5"},"_vena_PayrollS1_PayrollB1_C_FV_56493ffece784c5db4cd0fd3b40a250d_50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50"},"_vena_PayrollS1_PayrollB1_C_FV_56493ffece784c5db4cd0fd3b40a250d_51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51"},"_vena_PayrollS1_PayrollB1_C_FV_56493ffece784c5db4cd0fd3b40a250d_52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52"},"_vena_PayrollS1_PayrollB1_C_FV_56493ffece784c5db4cd0fd3b40a250d_53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53"},"_vena_PayrollS1_PayrollB1_C_FV_56493ffece784c5db4cd0fd3b40a250d_54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54"},"_vena_PayrollS1_PayrollB1_C_FV_56493ffece784c5db4cd0fd3b40a250d_55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55"},"_vena_PayrollS1_PayrollB1_C_FV_56493ffece784c5db4cd0fd3b40a250d_56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56"},"_vena_PayrollS1_PayrollB1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7"},"_vena_PayrollS1_PayrollB1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8"},"_vena_PayrollS1_Payroll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"},"_vena_PayrollS1_PayrollB1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13"},"_vena_PayrollS1_PayrollB1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14"},"_vena_PayrollS1_PayrollB1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15"},"_vena_PayrollS1_PayrollB1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16"},"_vena_PayrollS1_PayrollB1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"},"_vena_PayrollS1_PayrollB1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21"},"_vena_PayrollS1_PayrollB1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22"},"_vena_PayrollS1_PayrollB1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23"},"_vena_PayrollS1_PayrollB1_C_FV_e1c3a244dc3d4f149ecdf7d748811086_24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24"},"_vena_PayrollS1_PayrollB1_C_FV_e1c3a244dc3d4f149ecdf7d748811086_25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25"},"_vena_PayrollS1_PayrollB1_C_FV_e1c3a244dc3d4f149ecdf7d748811086_26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26"},"_vena_PayrollS1_PayrollB1_C_FV_e1c3a244dc3d4f149ecdf7d748811086_27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27"},"_vena_PayrollS1_PayrollB1_C_FV_e1c3a244dc3d4f149ecdf7d748811086_28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28"},"_vena_PayrollS1_PayrollB1_C_FV_e1c3a244dc3d4f149ecdf7d748811086_29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29"},"_vena_PayrollS1_PayrollB1_C_FV_e1c3a244dc3d4f149ecdf7d748811086_30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30"},"_vena_PayrollS1_PayrollB1_C_FV_e1c3a244dc3d4f149ecdf7d748811086_31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31"},"_vena_PayrollS1_PayrollB1_C_FV_e1c3a244dc3d4f149ecdf7d748811086_32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32"},"_vena_PayrollS1_PayrollB1_C_FV_e1c3a244dc3d4f149ecdf7d748811086_33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33"},"_vena_PayrollS1_PayrollB1_C_FV_e1c3a244dc3d4f149ecdf7d748811086_34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34"},"_vena_PayrollS1_PayrollB1_C_FV_e1c3a244dc3d4f149ecdf7d748811086_35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35"},"_vena_PayrollS1_PayrollB1_C_FV_e1c3a244dc3d4f149ecdf7d748811086_36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36"},"_vena_PayrollS1_PayrollB1_C_FV_e1c3a244dc3d4f149ecdf7d748811086_37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37"},"_vena_PayrollS1_PayrollB1_C_FV_e1c3a244dc3d4f149ecdf7d748811086_38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38"},"_vena_PayrollS1_PayrollB1_C_FV_e1c3a244dc3d4f149ecdf7d748811086_39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39"},"_vena_PayrollS1_PayrollB1_C_FV_e1c3a244dc3d4f149ecdf7d748811086_40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40"},"_vena_PayrollS1_PayrollB1_C_FV_e1c3a244dc3d4f149ecdf7d748811086_41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41"},"_vena_PayrollS1_PayrollB1_C_FV_e1c3a244dc3d4f149ecdf7d748811086_42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42"},"_vena_PayrollS1_PayrollB1_C_FV_e1c3a244dc3d4f149ecdf7d748811086_43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43"},"_vena_PayrollS1_PayrollB1_C_FV_e1c3a244dc3d4f149ecdf7d748811086_44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44"},"_vena_PayrollS1_PayrollB1_C_FV_e1c3a244dc3d4f149ecdf7d748811086_45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45"},"_vena_PayrollS1_PayrollB1_C_FV_e1c3a244dc3d4f149ecdf7d748811086_46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46"},"_vena_PayrollS1_PayrollB1_R_5_720177941150302210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1,"DimensionIdStr":"5","MemberIdStr":"720177941150302210","DimensionId":5,"MemberId":720177941150302210,"Inc":""},"_vena_PayrollS1_PayrollB2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4","MemberIdStr":"720177941095776277","DimensionId":4,"MemberId":720177941095776277,"Inc":""},"_vena_PayrollS1_PayrollB2_C_4_720177941095776277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4","MemberIdStr":"720177941095776277","DimensionId":4,"MemberId":720177941095776277,"Inc":"1"},"_vena_PayrollS1_PayrollB2_C_4_720177941095776277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4","MemberIdStr":"720177941095776277","DimensionId":4,"MemberId":720177941095776277,"Inc":"2"},"_vena_PayrollS1_PayrollB2_C_8_720177941305491544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720177941305491544","DimensionId":8,"MemberId":720177941305491544,"Inc":""},"_vena_PayrollS1_PayrollB2_C_8_720177941305491608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"},"_vena_PayrollS1_PayrollB2_C_8_720177941305491608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1"},"_vena_PayrollS1_PayrollB2_C_8_720177941305491608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2"},"_vena_PayrollS1_PayrollB2_C_8_720177941305491608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3"},"_vena_PayrollS1_PayrollB2_C_8_720177941305491608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4"},"_vena_PayrollS1_PayrollB2_C_8_720177941305491608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5"},"_vena_PayrollS1_PayrollB2_C_8_720177941305491632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720177941305491632","DimensionId":8,"MemberId":720177941305491632,"Inc":""},"_vena_PayrollS1_PayrollB2_C_8_720177941305491716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720177941305491716","DimensionId":8,"MemberId":720177941305491716,"Inc":""},"_vena_PayrollS1_PayrollB2_C_8_720177941309685918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"},"_vena_PayrollS1_PayrollB2_C_8_720177941309685918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1"},"_vena_PayrollS1_PayrollB2_C_8_720177941309685918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2"},"_vena_PayrollS1_PayrollB2_C_8_720177941309685918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3"},"_vena_PayrollS1_PayrollB2_C_8_720177941309685918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4"},"_vena_PayrollS1_PayrollB2_C_8_720177941309685918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5"},"_vena_PayrollS1_PayrollB2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"},"_vena_PayrollS1_PayrollB2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10"},"_vena_PayrollS1_PayrollB2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11"},"_vena_PayrollS1_PayrollB2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12"},"_vena_PayrollS1_PayrollB2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13"},"_vena_PayrollS1_PayrollB2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14"},"_vena_PayrollS1_PayrollB2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15"},"_vena_PayrollS1_PayrollB2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"},"_vena_PayrollS1_PayrollB2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3"},"_vena_PayrollS1_PayrollB2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4"},"_vena_PayrollS1_PayrollB2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5"},"_vena_PayrollS1_PayrollB2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6"},"_vena_PayrollS1_PayrollB2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7"},"_vena_PayrollS1_PayrollB2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8"},"_vena_PayrollS1_PayrollB2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9"},"_vena_PayrollS1_PayrollB2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"},"_vena_PayrollS1_PayrollB2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"},"_vena_PayrollS1_PayrollB2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10"},"_vena_PayrollS1_PayrollB2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11"},"_vena_PayrollS1_PayrollB2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"},"_vena_PayrollS1_PayrollB2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3"},"_vena_PayrollS1_PayrollB2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4"},"_vena_PayrollS1_PayrollB2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5"},"_vena_PayrollS1_PayrollB2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6"},"_vena_PayrollS1_PayrollB2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7"},"_vena_PayrollS1_PayrollB2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8"},"_vena_PayrollS1_PayrollB2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9"},"_vena_PayrollS1_PayrollB2_R_5_720177941099970589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1,"DimensionIdStr":"5","MemberIdStr":"720177941099970589","DimensionId":5,"MemberId":720177941099970589,"Inc":""},"_vena_PayrollS1_PayrollB3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4","MemberIdStr":"720177941095776277","DimensionId":4,"MemberId":720177941095776277,"Inc":""},"_vena_PayrollS1_PayrollB3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"},"_vena_PayrollS1_PayrollB3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1"},"_vena_PayrollS1_PayrollB3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2"},"_vena_PayrollS1_PayrollB3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3"},"_vena_PayrollS1_PayrollB3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4"},"_vena_PayrollS1_PayrollB3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5"},"_vena_PayrollS1_PayrollB3_C_8_720177941305491608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"},"_vena_PayrollS1_PayrollB3_C_8_720177941305491608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1"},"_vena_PayrollS1_PayrollB3_C_8_720177941305491608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2"},"_vena_PayrollS1_PayrollB3_C_8_720177941305491608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3"},"_vena_PayrollS1_PayrollB3_C_8_720177941305491608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4"},"_vena_PayrollS1_PayrollB3_C_8_720177941305491608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5"},"_vena_PayrollS1_PayrollB3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720177941309685782","DimensionId":8,"MemberId":720177941309685782,"Inc":""},"_vena_PayrollS1_PayrollB3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"},"_vena_PayrollS1_PayrollB3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"},"_vena_PayrollS1_PayrollB3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10"},"_vena_PayrollS1_PayrollB3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11"},"_vena_PayrollS1_PayrollB3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12"},"_vena_PayrollS1_PayrollB3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"},"_vena_PayrollS1_PayrollB3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3"},"_vena_PayrollS1_PayrollB3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4"},"_vena_PayrollS1_PayrollB3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5"},"_vena_PayrollS1_PayrollB3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6"},"_vena_PayrollS1_PayrollB3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7"},"_vena_PayrollS1_PayrollB3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8"},"_vena_PayrollS1_PayrollB3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9"},"_vena_PayrollS1_Payroll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"},"_vena_PayrollS1_PayrollB3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"},"_vena_PayrollS1_PayrollB3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10"},"_vena_PayrollS1_PayrollB3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11"},"_vena_PayrollS1_PayrollB3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"},"_vena_PayrollS1_Payroll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3"},"_vena_PayrollS1_Payroll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4"},"_vena_PayrollS1_Payroll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5"},"_vena_PayrollS1_Payroll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6"},"_vena_PayrollS1_PayrollB3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7"},"_vena_PayrollS1_PayrollB3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8"},"_vena_PayrollS1_PayrollB3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9"},"_vena_PayrollS1_PayrollB3_R_5_721231448376606720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721231448376606720","DimensionId":5,"MemberId":721231448376606720,"Inc":""},"_vena_PayrollS1_PayrollB3_R_5_721231448380801024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721231448380801024","DimensionId":5,"MemberId":721231448380801024,"Inc":""},"_vena_PayrollS1_PayrollB3_R_5_721231448384995329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721231448384995329","DimensionId":5,"MemberId":721231448384995329,"Inc":""},"_vena_PayrollS1_PayrollB3_R_5_721231448384995331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721231448384995331","DimensionId":5,"MemberId":721231448384995331,"Inc":""},"_vena_PayrollS1_PayrollB3_R_5_721231448384995333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721231448384995333","DimensionId":5,"MemberId":721231448384995333,"Inc":""},"_vena_PayrollS1_PayrollB3_R_5_721231448389189633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721231448389189633","DimensionId":5,"MemberId":721231448389189633,"Inc":""},"_vena_PayrollS1_PayrollB3_R_5_721231448389189635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721231448389189635","DimensionId":5,"MemberId":721231448389189635,"Inc":""},"_vena_PayrollS1_PayrollB3_R_5_721231448393383937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721231448393383937","DimensionId":5,"MemberId":721231448393383937,"Inc":""},"_vena_PayrollS1_PayrollB3_R_5_721231448393383939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721231448393383939","DimensionId":5,"MemberId":721231448393383939,"Inc":""},"_vena_PayrollS1_PayrollB3_R_5_721231448393383941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721231448393383941","DimensionId":5,"MemberId":721231448393383941,"Inc":""},"_vena_PayrollS1_PayrollB3_R_5_721231448397578241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721231448397578241","DimensionId":5,"MemberId":721231448397578241,"Inc":""},"_vena_PayrollS1_PayrollB3_R_5_721231448397578243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721231448397578243","DimensionId":5,"MemberId":721231448397578243,"Inc":""},"_vena_PayrollS1_PayrollB3_R_5_721231448401772545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721231448401772545","DimensionId":5,"MemberId":721231448401772545,"Inc":""},"_vena_PayrollS1_PayrollB3_R_5_721231448401772547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721231448401772547","DimensionId":5,"MemberId":721231448401772547,"Inc":""},"_vena_PayrollS1_PayrollB3_R_5_721231448401772549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721231448401772549","DimensionId":5,"MemberId":721231448401772549,"Inc":""},"_vena_PayrollS1_PayrollB3_R_5_721231448405966849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721231448405966849","DimensionId":5,"MemberId":721231448405966849,"Inc":""},"_vena_PayrollS1_PayrollB3_R_5_721231448405966851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721231448405966851","DimensionId":5,"MemberId":721231448405966851,"Inc":""},"_vena_PayrollS1_PayrollB3_R_5_721231448410161153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721231448410161153","DimensionId":5,"MemberId":721231448410161153,"Inc":""},"_vena_PayrollS1_PayrollB3_R_5_721231448410161155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721231448410161155","DimensionId":5,"MemberId":721231448410161155,"Inc":""},"_vena_PayrollS1_PayrollB3_R_5_721231448410161157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721231448410161157","DimensionId":5,"MemberId":721231448410161157,"Inc":""},"_vena_PayrollS1_PayrollB3_R_5_721231448414355457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721231448414355457","DimensionId":5,"MemberId":721231448414355457,"Inc":""},"_vena_PayrollS1_PayrollB3_R_5_721231448414355459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721231448414355459","DimensionId":5,"MemberId":721231448414355459,"Inc":""},"_vena_PayrollS1_PayrollB3_R_5_721231448414355461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721231448414355461","DimensionId":5,"MemberId":721231448414355461,"Inc":""},"_vena_PayrollS1_PayrollB3_R_5_721231448418549761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721231448418549761","DimensionId":5,"MemberId":721231448418549761,"Inc":""},"_vena_PayrollS1_PayrollB3_R_5_721231448418549763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721231448418549763","DimensionId":5,"MemberId":721231448418549763,"Inc":""},"_vena_PayrollS1_PayrollB3_R_5_721231448422744065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721231448422744065","DimensionId":5,"MemberId":721231448422744065,"Inc":""},"_vena_PayrollS1_PayrollB3_R_5_721231448422744067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721231448422744067","DimensionId":5,"MemberId":721231448422744067,"Inc":""},"_vena_PayrollS1_PayrollB3_R_5_721231448422744069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721231448422744069","DimensionId":5,"MemberId":721231448422744069,"Inc":""},"_vena_PayrollS1_PayrollB3_R_5_721231448426938369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721231448426938369","DimensionId":5,"MemberId":721231448426938369,"Inc":""},"_vena_PayrollS1_PayrollB3_R_5_721231448426938371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721231448426938371","DimensionId":5,"MemberId":721231448426938371,"Inc":""},"_vena_PayrollS1_PayrollB3_R_5_721231448431132673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721231448431132673","DimensionId":5,"MemberId":721231448431132673,"Inc":""},"_vena_PayrollS1_PayrollB3_R_5_721231448431132675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721231448431132675","DimensionId":5,"MemberId":721231448431132675,"Inc":""},"_vena_PayrollS1_PayrollB3_R_5_721231448431132677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721231448431132677","DimensionId":5,"MemberId":721231448431132677,"Inc":""},"_vena_PayrollS1_PayrollB3_R_5_721231448435326977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721231448435326977","DimensionId":5,"MemberId":721231448435326977,"Inc":""},"_vena_PayrollS1_PayrollB3_R_5_721231448435326979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721231448435326979","DimensionId":5,"MemberId":721231448435326979,"Inc":""},"_vena_PayrollS1_PayrollB3_R_5_721231448439521281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721231448439521281","DimensionId":5,"MemberId":721231448439521281,"Inc":""},"_vena_PayrollS1_PayrollB3_R_5_721231448439521283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721231448439521283","DimensionId":5,"MemberId":721231448439521283,"Inc":""},"_vena_PayrollS1_PayrollB3_R_5_721231448439521285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721231448439521285","DimensionId":5,"MemberId":721231448439521285,"Inc":""},"_vena_PayrollS1_PayrollB3_R_5_721231448443715585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721231448443715585","DimensionId":5,"MemberId":721231448443715585,"Inc":""},"_vena_PayrollS1_PayrollB3_R_5_721231448443715587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721231448443715587","DimensionId":5,"MemberId":721231448443715587,"Inc":""},"_vena_PayrollS1_PayrollB3_R_5_721231448443715589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721231448443715589","DimensionId":5,"MemberId":721231448443715589,"Inc":""},"_vena_PayrollS1_PayrollB3_R_5_721231448447909889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721231448447909889","DimensionId":5,"MemberId":721231448447909889,"Inc":""},"_vena_PayrollS1_PayrollB3_R_5_721231448447909891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721231448447909891","DimensionId":5,"MemberId":721231448447909891,"Inc":""},"_vena_PayrollS1_PayrollB3_R_5_721231448452104193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721231448452104193","DimensionId":5,"MemberId":721231448452104193,"Inc":""},"_vena_PayrollS1_PayrollB3_R_5_721231448452104195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721231448452104195","DimensionId":5,"MemberId":721231448452104195,"Inc":""},"_vena_PayrollS1_PayrollB3_R_5_721231448452104197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721231448452104197","DimensionId":5,"MemberId":721231448452104197,"Inc":""},"_vena_PayrollS1_PayrollB3_R_5_721231448456298497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721231448456298497","DimensionId":5,"MemberId":721231448456298497,"Inc":""},"_vena_PayrollS1_PayrollB3_R_5_721231448456298499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721231448456298499","DimensionId":5,"MemberId":721231448456298499,"Inc":""},"_vena_PayrollS1_PayrollB3_R_5_721231448460492801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721231448460492801","DimensionId":5,"MemberId":721231448460492801,"Inc":""},"_vena_PayrollS1_PayrollB3_R_5_721231448460492803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721231448460492803","DimensionId":5,"MemberId":721231448460492803,"Inc":""},"_vena_PayrollS1_PayrollB3_R_5_721231448460492805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721231448460492805","DimensionId":5,"MemberId":721231448460492805,"Inc":""},"_vena_PayrollS1_PayrollB3_R_5_721231448464687105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721231448464687105","DimensionId":5,"MemberId":721231448464687105,"Inc":""},"_vena_PayrollS1_PayrollB3_R_5_721231448464687107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721231448464687107","DimensionId":5,"MemberId":721231448464687107,"Inc":""},"_vena_PayrollS1_PayrollB3_R_5_721231448468881409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721231448468881409","DimensionId":5,"MemberId":721231448468881409,"Inc":""},"_vena_PayrollS1_PayrollB3_R_5_721231448468881411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721231448468881411","DimensionId":5,"MemberId":721231448468881411,"Inc":""},"_vena_PayrollS1_PayrollB3_R_5_721231448468881413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721231448468881413","DimensionId":5,"MemberId":721231448468881413,"Inc":""},"_vena_PayrollS1_PayrollB4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"},"_vena_PayrollS1_PayrollB4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1"},"_vena_PayrollS1_PayrollB4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2"},"_vena_PayrollS1_PayrollB4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3"},"_vena_PayrollS1_PayrollB4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4"},"_vena_PayrollS1_PayrollB4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5"},"_vena_PayrollS1_PayrollB4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1"},"_vena_PayrollS1_PayrollB4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2"},"_vena_PayrollS1_PayrollB4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3"},"_vena_PayrollS1_PayrollB4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4"},"_vena_PayrollS1_PayrollB4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5"},"_vena_PayrollS1_PayrollB4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6"},"_vena_PayrollS1_PayrollB4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"},"_vena_PayrollS1_PayrollB4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1"},"_vena_PayrollS1_PayrollB4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2"},"_vena_PayrollS1_PayrollB4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3"},"_vena_PayrollS1_PayrollB4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4"},"_vena_PayrollS1_PayrollB4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5"},"_vena_PayrollS1_PayrollB4_R_5_720177941104164980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720177941104164980","DimensionId":5,"MemberId":720177941104164980,"Inc":""},"_vena_PayrollS1_PayrollB4_R_5_720177941104164983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720177941104164983","DimensionId":5,"MemberId":720177941104164983,"Inc":""},"_vena_PayrollS1_PayrollB4_R_5_720177941104164996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720177941104164996","DimensionId":5,"MemberId":720177941104164996,"Inc":""},"_vena_PayrollS1_PayrollB4_R_5_720177941125136429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720177941125136429","DimensionId":5,"MemberId":720177941125136429,"Inc":""},"_vena_Rates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3","MemberIdStr":"720177941083193402","DimensionId":3,"MemberId":720177941083193402,"Inc":""},"_vena_Rates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6","MemberIdStr":"720177941255159927","DimensionId":6,"MemberId":720177941255159927,"Inc":""},"_vena_Rates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7","MemberIdStr":"720177941267742850","DimensionId":7,"MemberId":720177941267742850,"Inc":""},"_vena_Rates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FV","MemberIdStr":"e3545e3dcc52420a84dcdae3a23a4597","DimensionId":-1,"MemberId":-1,"Inc":""},"_vena_RatesS1_Rates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"},"_vena_RatesS1_RatesB1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1"},"_vena_RatesS1_RatesB1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2"},"_vena_RatesS1_RatesB1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3"},"_vena_RatesS1_RatesB1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4"},"_vena_RatesS1_RatesB1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5"},"_vena_RatesS1_Rates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"},"_vena_RatesS1_Rates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1"},"_vena_RatesS1_RatesB1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2"},"_vena_RatesS1_RatesB1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3"},"_vena_RatesS1_Rates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4"},"_vena_RatesS1_Rates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5"},"_vena_RatesS1_RatesB1_R_1_720177941041250317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"},"_vena_RatesS1_RatesB1_R_1_720177941041250317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10"},"_vena_RatesS1_RatesB1_R_1_720177941041250317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11"},"_vena_RatesS1_RatesB1_R_1_720177941041250317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12"},"_vena_RatesS1_RatesB1_R_1_720177941041250317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13"},"_vena_RatesS1_RatesB1_R_1_720177941041250317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15"},"_vena_RatesS1_RatesB1_R_1_720177941041250317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16"},"_vena_RatesS1_RatesB1_R_1_720177941041250317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17"},"_vena_RatesS1_RatesB1_R_1_720177941041250317_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18"},"_vena_RatesS1_RatesB1_R_1_720177941041250317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4"},"_vena_RatesS1_RatesB1_R_1_720177941041250317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5"},"_vena_RatesS1_RatesB1_R_1_720177941041250317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6"},"_vena_RatesS1_RatesB1_R_1_720177941041250317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8"},"_vena_RatesS1_RatesB1_R_5_720177941099970573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720177941099970573","DimensionId":5,"MemberId":720177941099970573,"Inc":""},"_vena_RatesS1_RatesB1_R_5_720177941099970625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720177941099970625","DimensionId":5,"MemberId":720177941099970625,"Inc":""},"_vena_RatesS1_RatesB1_R_5_720177941099970629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720177941099970629","DimensionId":5,"MemberId":720177941099970629,"Inc":""},"_vena_RatesS1_RatesB1_R_5_720177941108359202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720177941108359202","DimensionId":5,"MemberId":720177941108359202,"Inc":""},"_vena_RatesS1_RatesB1_R_5_720177941112553507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720177941112553507","DimensionId":5,"MemberId":720177941112553507,"Inc":""},"_vena_RatesS1_RatesB1_R_5_720177941116747930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720177941116747930","DimensionId":5,"MemberId":720177941116747930,"Inc":""},"_vena_RatesS1_RatesB1_R_5_720177941120942108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720177941120942108","DimensionId":5,"MemberId":720177941120942108,"Inc":""},"_vena_RatesS1_RatesB1_R_5_720177941133525155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720177941133525155","DimensionId":5,"MemberId":720177941133525155,"Inc":""},"_vena_RatesS1_RatesB1_R_5_720177941141913623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720177941141913623","DimensionId":5,"MemberId":720177941141913623,"Inc":""},"_vena_RatesS1_RatesB1_R_5_720177941141913626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720177941141913626","DimensionId":5,"MemberId":720177941141913626,"Inc":""},"_vena_RatesS1_RatesB1_R_5_720177941141913759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720177941141913759","DimensionId":5,"MemberId":720177941141913759,"Inc":""},"_vena_RatesS1_RatesB1_R_5_720177941141913762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720177941141913762","DimensionId":5,"MemberId":720177941141913762,"Inc":""},"_vena_RatesS1_RatesB1_R_5_720177941146108060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720177941146108060","DimensionId":5,"MemberId":720177941146108060,"Inc":""},"_vena_RatesS1_RatesB1_R_5_720177941150302286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720177941150302286","DimensionId":5,"MemberId":720177941150302286,"Inc":""},"_vena_RatesS1_RatesB1_R_5_738997556312670208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738997556312670208","DimensionId":5,"MemberId":738997556312670208,"Inc":""},"_vena_RatesS1_RatesB1_R_5_738997844933738496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738997844933738496","DimensionId":5,"MemberId":738997844933738496,"Inc":""},"_vena_RatesS1_RatesB1_R_5_738997909171208192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738997909171208192","DimensionId":5,"MemberId":738997909171208192,"Inc":""},"_vena_RatesS1_RatesB1_R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"},"_vena_RatesS1_RatesB1_R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1"},"_vena_RatesS1_RatesB1_R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2"},"_vena_RatesS1_RatesB1_R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6"},"_vena_RatesS1_RatesB2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4","MemberIdStr":"720177941095776277","DimensionId":4,"MemberId":720177941095776277,"Inc":""},"_vena_RatesS1_RatesB2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"},"_vena_RatesS1_RatesB2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1"},"_vena_RatesS1_RatesB2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2"},"_vena_RatesS1_RatesB2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3"},"_vena_RatesS1_RatesB2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4"},"_vena_RatesS1_RatesB2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5"},"_vena_RatesS1_RatesB2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720177941309685782","DimensionId":8,"MemberId":720177941309685782,"Inc":""},"_vena_RatesS1_RatesB2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2"},"_vena_RatesS1_RatesB2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3"},"_vena_RatesS1_RatesB2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4"},"_vena_RatesS1_RatesB2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5"},"_vena_RatesS1_RatesB2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6"},"_vena_RatesS1_RatesB2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7"},"_vena_RatesS1_RatesB2_R_5_720177941137719313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1,"DimensionIdStr":"5","MemberIdStr":"720177941137719313","DimensionId":5,"MemberId":720177941137719313,"Inc":""},"_vena_RatesS1_RatesB2_R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1,"DimensionIdStr":"FV","MemberIdStr":"56493ffece784c5db4cd0fd3b40a250d","DimensionId":-1,"MemberId":-1,"Inc":""},"_vena_RatesS1_RatesB3_C_8_720177941305491462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"},"_vena_RatesS1_RatesB3_C_8_720177941305491462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1"},"_vena_RatesS1_RatesB3_C_8_720177941305491462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2"},"_vena_RatesS1_RatesB3_C_8_720177941305491462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3"},"_vena_RatesS1_RatesB3_C_8_720177941305491462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4"},"_vena_RatesS1_RatesB3_C_8_720177941305491462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5"},"_vena_RatesS1_RatesB3_C_8_720177941305491676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720177941305491676","DimensionId":8,"MemberId":720177941305491676,"Inc":""},"_vena_RatesS1_Rates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"},"_vena_RatesS1_RatesB3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1"},"_vena_RatesS1_RatesB3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2"},"_vena_RatesS1_Rates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3"},"_vena_RatesS1_Rates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4"},"_vena_RatesS1_Rates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5"},"_vena_RatesS1_Rates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6"},"_vena_RatesS1_RatesB3_R_5_720177941125136477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720177941125136477","DimensionId":5,"MemberId":720177941125136477,"Inc":""},"_vena_RatesS1_RatesB3_R_5_720177941133525179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720177941133525179","DimensionId":5,"MemberId":720177941133525179,"Inc":""},"_vena_RatesS1_RatesB3_R_5_720177941133525182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720177941133525182","DimensionId":5,"MemberId":720177941133525182,"Inc":""},"_vena_RatesS1_RatesB3_R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1"},"_vena_RatesS1_RatesB3_R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2"},"_vena_RatesS1_RatesB3_R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3"}},"DynamicRangeStoreData":{"37036c7c":{"guid":"37036c7c","dimension":1,"member":429146483629096960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4c37f5b6":{"guid":"4c37f5b6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8d1ab9b":{"guid":"b8d1ab9b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9e255afb":{"guid":"9e255afb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2c66a0f0":{"guid":"2c66a0f0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d5598f9d":{"guid":"d5598f9d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c647407f":{"guid":"c647407f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669665c":{"guid":"b669665c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c8c0b724":{"guid":"c8c0b724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5da40175":{"guid":"5da40175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d094912b":{"guid":"d094912b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d7999b2e":{"guid":"d7999b2e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697fa8bf":{"guid":"697fa8bf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5b2b4e77":{"guid":"5b2b4e77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c1b56d9e":{"guid":"c1b56d9e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PcvCMBAA4P9yc4V8tKbJJq+Lgx+ouIhDtPdqoR8SIyjifzfBig4ZROt2l7vj\r\nnoNcYKGLI4ICiKCqMzyAWl5giOUazSAD1aER9NHqvAAlGKFCSC5lSoikXDJXy0vf5rp61pp8fbT4\r\nGBvv0WhbG1CckGfaM7k9N29/WBRT/EeD1QZHumwg9/U+n6E2m938vHcV1z9ywmadDyfaDdpBleHJ\r\nr7xGrctlQE6/kbOA/BfwmLB24TwAZz+Av2aN2z+F2LXZVj56Qx8H9LwVfdwVsSA8pUnCWSpoN/3w\r\nmnfOSIK/Z3W9AZOpTnfHAwAA\r\n","DynamicExpressionObject":{"nodes":[{"MemberId":-1,"Detail":720177939980091392,"DimId":1,"AttributeId":-1,"Operator":300,"OperatorArity":300,"CellReferenceName":"","MemberNameSearchType":0,"NodeId":1,"NodeParentIndex":-1},{"MemberId":-1,"Detail":720177939980091392,"DimId":1,"AttributeId":-1,"Operator":900,"OperatorArity":100,"CellReferenceName":"","MemberNameSearchType":0,"NodeId":2,"NodeParentIndex":1},{"MemberId":-1,"Detail":720177939980091392,"DimId":1,"AttributeId":-1,"Operator":402,"OperatorArity":100,"CellReferenceName":"","MemberNameSearchType":0,"NodeId":3,"NodeParentIndex":2},{"MemberId":-1,"Detail":720177939980091392,"DimId":1,"AttributeId":-1,"Operator":-1,"OperatorArity":-1,"CellReferenceName":"orgname","MemberNameSearchType":0,"NodeId":4,"NodeParentIndex":3},{"MemberId":-1,"Detail":720177939980091392,"DimId":1,"AttributeId":467470381553287168,"Operator":-1,"OperatorArity":-1,"CellReferenceName":"","MemberNameSearchType":0,"NodeId":5,"NodeParentIndex":1}],"lastNodeId":-1,"sorted":false,"DrillDownMembersMemberIds":null,"DrillDownLeavesMemberIds":null,"DimensionId":0,"DataModelId":null,"Value":""},"staticPageMembers":null},"f59da041":{"guid":"f59da041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359c84fd":{"guid":"359c84fd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fbdfa2aa":{"guid":"fbdfa2aa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6959d224":{"guid":"6959d224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924172b4":{"guid":"924172b4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e5366639":{"guid":"e5366639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ab6fda84":{"guid":"ab6fda84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369d8e32":{"guid":"369d8e32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71b21b2":{"guid":"b71b21b2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9eefec63":{"guid":"9eefec63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65682215":{"guid":"65682215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2016b511":{"guid":"2016b511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829cce8c":{"guid":"829cce8c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wW7CMAyG38XnTnISoHNuaLtwgE0U7TLtkFJPi5QWFFIJhPruJFqn7dBTV275\r\n7d/xZydXeDOuZdAAGTSHik+g36+w5rpkv6pAP4gMnjkY60DnEkWekyJ6RCShSMacrZMtupYheFu2\r\ngX/KXo7sTTh40ArxVy69DZc+9sTObfmTPTd73pi6B/lun3TBxu+/dpdjzET/JhKm6/vjq4mFYdVU\r\nfE4tu2xychogF/8hFwPkeAfwGcppweUA+D02/lf13Ck0hL1uXbCFDVy05dhfIycZYaEk4lzFBVNO\r\nYk64GDnS2JfA7qO7ARKd+Q/M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0,"NodeParentIndex":2},{"MemberId":-1,"Detail":720177939980091392,"DimId":1,"AttributeId":632005310097915906,"Operator":-1,"OperatorArity":-1,"CellReferenceName":"","MemberNameSearchType":0,"NodeId":2,"NodeParentIndex":0}],"lastNodeId":-1,"sorted":false,"DrillDownMembersMemberIds":null,"DrillDownLeavesMemberIds":null,"DimensionId":0,"DataModelId":null,"Value":""},"staticPageMembers":null},"dbc70d87":{"guid":"dbc70d87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f90e2f5":{"guid":"f90e2f5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52941f5":{"guid":"b52941f5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8f5e0cce":{"guid":"8f5e0cce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460e98bc":{"guid":"460e98bc","dimension":2,"member":720177941070610451,"filter":7,"referenceGlobalVariable":false,"globalVaribleId":"00000000-0000-0000-0000-000000000000","globalVaribleSnowflake":-1,"referenceFormVariable":false,"formVaribleId":"00000000-0000-0000-0000-000000000000","sorted":false,"dynamicExpression":"H4sIAAAAAAAAADWOSw+CQAyE/0vPa7I8kqXciF44iEaNF+NhgRpJlkfWkkgI/93dgLeZzrT9Zrhr\r\nMxKkkHfDyCCg62v6QPqY4UhtSTavId0FAg7EujGQqlAGSmGEmEiJQYShy5rW15zKmG1Tjkzeb9U4\r\nkCpBRBmjgNNAVnNv16N/l9mGp3W0J2Mu9CJLXUWFbj2bw1phvL+SttX7Ng0ukQIKx+ufbfKs3SLn\r\nXU1ff295Lj+cfjr/4wAAAA==\r\n","DynamicExpressionObject":{"nodes":[{"MemberId":-1,"Detail":720177939980091392,"DimId":2,"AttributeId":720177941078999049,"Operator":-1,"OperatorArity":-1,"CellReferenceName":"","MemberNameSearchType":0,"NodeId":0,"NodeParentIndex":-1}],"lastNodeId":-1,"sorted":false,"DrillDownMembersMemberIds":null,"DrillDownLeavesMemberIds":null,"DimensionId":0,"DataModelId":null,"Value":"Input"},"staticPageMembers":[]},"5446d3c9":{"guid":"5446d3c9","dimension":2,"member":720177941070610451,"filter":7,"referenceGlobalVariable":false,"globalVaribleId":"00000000-0000-0000-0000-000000000000","globalVaribleSnowflake":-1,"referenceFormVariable":false,"formVaribleId":"00000000-0000-0000-0000-000000000000","sorted":false,"dynamicExpression":"H4sIAAAAAAAAAD2OzQ6CMBCE32XPmLRIUrY3ohcOolHjxXgosMYm5Se1JBLCu9sG9LazMzv7TXBT\r\nZiCQcKYnWWorggjarqY3yPsEB2pKsnkNcsMj2JNT2oAUMeNC4BYxZQz5FmPv6SbE/JQ5Z3U5OAp6\r\njSaciRQRWeJrjj1Z5Tq7lP5UZrUbl9WOjPnzFKoJfB5rgQn6QspWr+vYe4dFUHje8GwdT8ofuryt\r\n6RP65sf8BSUb6M7nAAAA\r\n","DynamicExpressionObject":{"nodes":[{"MemberId":-1,"Detail":720177939980091392,"DimId":2,"AttributeId":720177941078999041,"Operator":-1,"OperatorArity":-1,"CellReferenceName":"","MemberNameSearchType":0,"NodeId":0,"NodeParentIndex":-1}],"lastNodeId":-1,"sorted":false,"DrillDownMembersMemberIds":null,"DrillDownLeavesMemberIds":null,"DimensionId":0,"DataModelId":null,"Value":"Reference"},"staticPageMembers":[]},"e5201e0c":{"guid":"e5201e0c","dimension":2,"member":720177941070610510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5ed47fef":{"guid":"5ed47fef","dimension":4,"member":720177941091581972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b91fd4c4":{"guid":"b91fd4c4","dimension":1,"member":720177941037056016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cc8c45c7":{"guid":"cc8c45c7","dimension":1,"member":677046740062699520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d83709e6":{"guid":"d83709e6","dimension":1,"member":677323107577495552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f6c420b7":{"guid":"f6c420b7","dimension":1,"member":677323354232193024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2e04a48a":{"guid":"2e04a48a","dimension":1,"member":677323438814658560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c0c8a6f8":{"guid":"c0c8a6f8","dimension":1,"member":677323498843406336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13349b49":{"guid":"13349b49","dimension":1,"member":677323758684602368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5b548f79":{"guid":"5b548f79","dimension":1,"member":677323893212446720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a03de558":{"guid":"a03de558","dimension":1,"member":677323945066496000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a2d52e5e":{"guid":"a2d52e5e","dimension":1,"member":677324022526902272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8b3fd65e":{"guid":"8b3fd65e","dimension":1,"member":677324078739095552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53f5fc08":{"guid":"53f5fc08","dimension":1,"member":677324137552019456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dccd180e":{"guid":"dccd180e","dimension":1,"member":677324190223826944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85266544":{"guid":"85266544","dimension":1,"member":677324436169818112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534c5c2e":{"guid":"534c5c2e","dimension":1,"member":677324480713064448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d13a9d25":{"guid":"d13a9d25","dimension":1,"member":677324547134324736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6f07d6cc":{"guid":"6f07d6cc","dimension":1,"member":677324587521015808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e9d5fc9d":{"guid":"e9d5fc9d","dimension":1,"member":677324632987402240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4ee30aa0":{"guid":"4ee30aa0","dimension":1,"member":720177941037056024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d9294d5f":{"guid":"d9294d5f","dimension":1,"member":720177941045444624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9f321d2c":{"guid":"9f321d2c","dimension":1,"member":720177941041250337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c5cbf8cf":{"guid":"c5cbf8cf","dimension":1,"member":720177941045444609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b0ddecff":{"guid":"b0ddecff","dimension":1,"member":720177941028667398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431b3134":{"guid":"431b3134","dimension":1,"member":720177941045444613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e4a5ae99":{"guid":"e4a5ae99","dimension":1,"member":720177941041250324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f358038":{"guid":"f358038","dimension":1,"member":720177941045444647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d32b8749":{"guid":"d32b8749","dimension":1,"member":720177941049638914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4b8b95":{"guid":"4b8b95","dimension":1,"member":720177941045444629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f6f6121d":{"guid":"f6f6121d","dimension":1,"member":720177941028667406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7ceb5309":{"guid":"7ceb5309","dimension":1,"member":720512456564932608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49a63275":{"guid":"49a63275","dimension":1,"member":720512791412998144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91c520b5":{"guid":"91c520b5","dimension":1,"member":720513251145809920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c747b29f":{"guid":"c747b29f","dimension":1,"member":720513406863802368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57fb7dba":{"guid":"57fb7dba","dimension":5,"member":720177941125136389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50d6df16":{"guid":"50d6df16","dimension":5,"member":720177941125136392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b7b986b2":{"guid":"b7b986b2","dimension":5,"member":720177941125136431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adf5291":{"guid":"6adf5291","dimension":5,"member":720177941125136418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af774d5":{"guid":"eaf774d5","dimension":5,"member":720177941120942130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85ed13b3":{"guid":"85ed13b3","dimension":5,"member":720177941120942130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d6cad4b":{"guid":"d6cad4b","dimension":1,"member":721515948120604672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a1e0cf2e":{"guid":"a1e0cf2e","dimension":1,"member":721516249343197184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4d0ba340":{"guid":"4d0ba340","dimension":1,"member":721516452901158912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74f8db9c":{"guid":"74f8db9c","dimension":5,"member":720177941099970647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ff809b0e":{"guid":"ff809b0e","dimension":5,"member":720177941129330710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841f58ff":{"guid":"841f58ff","dimension":5,"member":720177941125136526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1d04ba73":{"guid":"1d04ba73","dimension":5,"member":720177941125136523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24afa338":{"guid":"24afa338","dimension":5,"member":720177941112553524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788a6279":{"guid":"788a6279","dimension":5,"member":720792858247823360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b3acd9ac":{"guid":"b3acd9ac","dimension":5,"member":720177941125136435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2b6001e3":{"guid":"2b6001e3","dimension":5,"member":720177941137719444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d3e9d9ce":{"guid":"d3e9d9ce","dimension":5,"member":720177941137719441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7b6a1522":{"guid":"7b6a1522","dimension":5,"member":720795664812212224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},"FormVariables":{"GroupMembers":{},"Groups":{"56493ffe-ce78-4c5d-b4cd-0fd3b40a250d":{"Name":"*fvSubsidiary-Location","DynamicMemberType":6,"DynamicMatchField":3,"DynamicMemberDimensionId":1,"DynamicMemberDimensionMemberId":720177941028667411,"DataModelId":720177939980091392,"Id":"56493ffe-ce78-4c5d-b4cd-0fd3b40a250d"},"e3545e3d-cc52-420a-84dc-dae3a23a4597":{"Name":"*fvScenario","DynamicMemberType":6,"DynamicMatchField":3,"DynamicMemberDimensionId":2,"DynamicMemberDimensionMemberId":720177941070610451,"DataModelId":720177939980091392,"Id":"e3545e3d-cc52-420a-84dc-dae3a23a4597"},"a398e917-565c-475b-8f0c-5e9ebb5e002d":{"Name":"*fvPeriod","DynamicMemberType":6,"DynamicMatchField":3,"DynamicMemberDimensionId":3,"DynamicMemberDimensionMemberId":720177941078999104,"DataModelId":720177939980091392,"Id":"a398e917-565c-475b-8f0c-5e9ebb5e002d"},"e1c3a244-dc3d-4f14-9ecd-f7d748811086":{"Name":"*fvYear","DynamicMemberType":6,"DynamicMatchField":3,"DynamicMemberDimensionId":4,"DynamicMemberDimensionMemberId":720177941091581967,"DataModelId":720177939980091392,"Id":"e1c3a244-dc3d-4f14-9ecd-f7d748811086"},"42f34b52-efc1-4701-904e-2bd69b949ebb":{"Name":"*fvAccount","DynamicMemberType":6,"DynamicMatchField":3,"DynamicMemberDimensionId":5,"DynamicMemberDimensionMemberId":720177941112553495,"DataModelId":720177939980091392,"Id":"42f34b52-efc1-4701-904e-2bd69b949ebb"},"ef23d2b3-9fcb-45a7-9097-ef2da4b3400e":{"Name":"*fvResource","DynamicMemberType":6,"DynamicMatchField":3,"DynamicMemberDimensionId":6,"DynamicMemberDimensionMemberId":720177941255159882,"DataModelId":720177939980091392,"Id":"ef23d2b3-9fcb-45a7-9097-ef2da4b3400e"},"b530dfa8-c0ca-4d07-b43c-3eef40a6b100":{"Name":"*fvFunction","DynamicMemberType":6,"DynamicMatchField":3,"DynamicMemberDimensionId":7,"DynamicMemberDimensionMemberId":720177941267742840,"DataModelId":720177939980091392,"Id":"b530dfa8-c0ca-4d07-b43c-3eef40a6b100"},"a7015286-194d-4cc6-a0af-6b4fcbd8ce6b":{"Name":"*fvMeasure","DynamicMemberType":6,"DynamicMatchField":3,"DynamicMemberDimensionId":8,"DynamicMemberDimensionMemberId":720177941305491497,"DataModelId":720177939980091392,"Id":"a7015286-194d-4cc6-a0af-6b4fcbd8ce6b"}}},"LoadedDataModels":[720177939980091392],"DefaultDataModel":720177939980091392,"DynamicBindingStoreDataList":{"BindList":[{"TaskID":685101923048882177,"DynIDs":["b91fd4c4"]},{"TaskID":685101966069727233,"DynIDs":["b91fd4c4"]},{"TaskID":685101877985542145,"DynIDs":["b91fd4c4"]},{"TaskID":685101842144821249,"DynIDs":["b91fd4c4"]},{"TaskID":685101788051275777,"DynIDs":["b91fd4c4"]},{"TaskID":685101745311186945,"DynIDs":["b91fd4c4"]},{"TaskID":632008535145055087,"DynIDs":["cc8c45c7"]},{"TaskID":632008535145054559,"DynIDs":["d83709e6"]},{"TaskID":632008535145054981,"DynIDs":["f6c420b7"]},{"TaskID":632008535145055081,"DynIDs":["dccd180e"]},{"TaskID":632008535145055178,"DynIDs":["2e04a48a"]},{"TaskID":632008535145054443,"DynIDs":["c0c8a6f8"]},{"TaskID":632008535145055356,"DynIDs":["13349b49"]},{"TaskID":632008535145054626,"DynIDs":["5b548f79"]},{"TaskID":632008535145054405,"DynIDs":["a03de558"]},{"TaskID":632008535145055157,"DynIDs":["a2d52e5e"]},{"TaskID":632443441007689728,"DynIDs":["8b3fd65e"]},{"TaskID":632008535145054933,"DynIDs":["53f5fc08"]},{"TaskID":632008535145055256,"DynIDs":["85266544"]},{"TaskID":632443232046940160,"DynIDs":["534c5c2e"]},{"TaskID":632008535145054468,"DynIDs":["d13a9d25"]},{"TaskID":632008535145054420,"DynIDs":["e9d5fc9d"]},{"TaskID":632008535145054871,"DynIDs":["6f07d6cc"]},{"TaskID":632443251420692480,"DynIDs":["d9294d5f"]},{"TaskID":632444423891976192,"DynIDs":["9f321d2c"]},{"TaskID":685813065316958209,"DynIDs":["c5cbf8cf"]},{"TaskID":685813196279513089,"DynIDs":["b0ddecff"]},{"TaskID":685813237987803137,"DynIDs":["431b3134"]},{"TaskID":685813272808652801,"DynIDs":["e4a5ae99"]},{"TaskID":685813305746391041,"DynIDs":["f358038"]},{"TaskID":685813333152497664,"DynIDs":["d32b8749"]},{"TaskID":685813366140698625,"DynIDs":["4b8b95"]},{"TaskID":685813514111549441,"DynIDs":["f6f6121d"]},{"TaskID":685813553617305600,"DynIDs":["4ee30aa0"]},{"TaskID":720158369424344142,"DynIDs":["7ceb5309"]},{"TaskID":720158369424343882,"DynIDs":["49a63275"]},{"TaskID":720158369424343992,"DynIDs":["91c520b5"]},{"TaskID":720158369424343222,"DynIDs":["c747b29f"]},{"TaskID":720158369424343534,"DynIDs":["d9294d5f"]},{"TaskID":720158369424343281,"DynIDs":["9f321d2c"]},{"TaskID":720158369424343616,"DynIDs":["4ee30aa0"]},{"TaskID":720158369424343163,"DynIDs":["c5cbf8cf"]},{"TaskID":720158369424344044,"DynIDs":["b0ddecff"]},{"TaskID":720158369424343788,"DynIDs":["431b3134"]},{"TaskID":720158369424343811,"DynIDs":["e4a5ae99"]},{"TaskID":720158369424343573,"DynIDs":["f358038"]},{"TaskID":720158369424344325,"DynIDs":["d32b8749"]},{"TaskID":720158369424343944,"DynIDs":["4b8b95"]},{"TaskID":720158369424344141,"DynIDs":["f6f6121d"]},{"TaskID":720158369424343621,"DynIDs":["b91fd4c4"]},{"TaskID":720158369424343802,"DynIDs":["b91fd4c4"]},{"TaskID":720158369424344183,"DynIDs":["b91fd4c4"]},{"TaskID":720158369424343103,"DynIDs":["b91fd4c4"]},{"TaskID":720158369424343279,"DynIDs":["b91fd4c4"]},{"TaskID":720158369424343623,"DynIDs":["b91fd4c4"]},{"TaskID":720179468568887801,"DynIDs":["d6cad4b"]},{"TaskID":720179468568888280,"DynIDs":["a1e0cf2e"]},{"TaskID":720179468568888295,"DynIDs":["4d0ba340"]},{"TaskID":720179468568887394,"DynIDs":["d9294d5f"]},{"TaskID":720179468568888574,"DynIDs":["9f321d2c"]},{"TaskID":720179468568887696,"DynIDs":["4ee30aa0"]},{"TaskID":720179468568887979,"DynIDs":["c5cbf8cf"]},{"TaskID":720179468568887501,"DynIDs":["b0ddecff"]},{"TaskID":720179468568888485,"DynIDs":["431b3134"]},{"TaskID":720179468568888093,"DynIDs":["e4a5ae99"]},{"TaskID":720179468568888573,"DynIDs":["f358038"]},{"TaskID":720179468568887658,"DynIDs":["d32b8749"]},{"TaskID":720179468568888119,"DynIDs":["4b8b95"]},{"TaskID":720179468568888386,"DynIDs":["f6f6121d"]},{"TaskID":720179468568888355,"DynIDs":["b91fd4c4"]},{"TaskID":720179468568888126,"DynIDs":["b91fd4c4"]},{"TaskID":720179468568888647,"DynIDs":["b91fd4c4"]},{"TaskID":720179468568887349,"DynIDs":["b91fd4c4"]},{"TaskID":720179468568887959,"DynIDs":["b91fd4c4"]},{"TaskID":720179468568887756,"DynIDs":["b91fd4c4"]}]},"LineItemEnabledSectionBlockPairs":[{"section":"CapExS1","block":"CapExB1"},{"section":"PayrollS1","block":"PayrollB2"},{"section":"MYPS1","block":"MYPB1"},{"section":"RatesS1","block":"RatesB2"},{"section":"PayrollS1","block":"PayrollB1"}],"LineItemDetailsRowMap":{},"VenaWorkbookSettings":{"PerBlockRefreshNodes":{"RefreshButton":{"NodeFlags":null,"Text":null,"Description":null,"Type":null,"Command":null,"Children":[{"NodeFlags":"NodeTypeCommand|Editable|ShowAddRightClickMenu|ShowDeleteRightClickMenu","Text":"Refresh: ClosedMonthS1 :: ClosedMonthB1","Description":"","Type":"Command","Command":{"Command":"RefreshBlock","Args":["ClosedMonthS1","ClosedMonthB1"]},"Children":[]}]},"Unused":{"NodeFlags":null,"Text":null,"Description":null,"Type":null,"Command":null,"Children":[]}},"FullRefreshAfterPerBlockList":true,"LoadedSuccessfully":true,"FastChooseEnabled":false,"FastFormulaScanEnabled":false,"CheckProtectedOverride":false,"RibbonButtonMap":{"WorkOffline":{"TagId":"WorkOffline","ManagerHidden":false,"ContributorHidden":false},"Cascade":{"TagId":"Cascade","ManagerHidden":false,"ContributorHidden":false},"InsertLID":{"TagId":"InsertLID","ManagerHidden":false,"ContributorHidden":false},"RemoveLID":{"TagId":"RemoveLID","ManagerHidden":false,"ContributorHidden":false},"MultiInsertLID":{"TagId":"MultiInsertLID","ManagerHidden":false,"ContributorHidden":false},"SelectLID":{"TagId":"SelectLID","ManagerHidden":false,"ContributorHidden":false},"MoveLID":{"TagId":"MoveLID","ManagerHidden":false,"ContributorHidden":false},"DrillMenu":{"TagId":"DrillMenu","ManagerHidden":false,"ContributorHidden":false},"AuditTrail":{"TagId":"AuditTrail","ManagerHidden":false,"ContributorHidden":false},"Comments":{"TagId":"Comments","ManagerHidden":false,"ContributorHidden":false},"IntersectionFiles":{"TagId":"IntersectionFiles","ManagerHidden":false,"ContributorHidden":false},"MyFunctions":{"TagId":"MyFunctions","ManagerHidden":false,"ContributorHidden":false},"KeyInfo":{"TagId":"KeyInfo","ManagerHidden":false,"ContributorHidden":false},"ZoomOut":{"TagId":"ZoomOut","ManagerHidden":false,"ContributorHidden":false},"ZoomIn":{"TagId":"ZoomIn","ManagerHidden":false,"ContributorHidden":false}},"RibbonButtons":[{"TagId":"WorkOffline","ManagerHidden":false,"ContributorHidden":false},{"TagId":"Cascade","ManagerHidden":false,"ContributorHidden":false},{"TagId":"InsertLID","ManagerHidden":false,"ContributorHidden":false},{"TagId":"RemoveLID","ManagerHidden":false,"ContributorHidden":false},{"TagId":"MultiInsertLID","ManagerHidden":false,"ContributorHidden":false},{"TagId":"SelectLID","ManagerHidden":false,"ContributorHidden":false},{"TagId":"MoveLID","ManagerHidden":false,"ContributorHidden":false},{"TagId":"DrillMenu","ManagerHidden":false,"ContributorHidden":false},{"TagId":"AuditTrail","ManagerHidden":false,"ContributorHidden":false},{"TagId":"Comments","ManagerHidden":false,"ContributorHidden":false},{"TagId":"IntersectionFiles","ManagerHidden":false,"ContributorHidden":false},{"TagId":"MyFunctions","ManagerHidden":false,"ContributorHidden":false},{"TagId":"KeyInfo","ManagerHidden":false,"ContributorHidden":false},{"TagId":"ZoomOut","ManagerHidden":false,"ContributorHidden":false},{"TagId":"ZoomIn","ManagerHidden":false,"ContributorHidden":false}],"DisableClearingBrokenFVIntersections":false,"HideDynamicsOnSaveTemplate":false,"MaximumColumnsBeforeWarning":1000,"MaximumRowsBeforeWarning":10000,"PreventBrokenFVDoubleRefresh":true,"ExternalDataSourceURL":null,"UpdateStaticMappings":true,"UseTextFormatForDrillTransaction":false,"AllowMultiChoose":false,"PreventCellReferenceUpdatesOnCascade":false,"MDRRowInsertSectionName":"Select combination for data entry","CollapseChooseBoxMembers":false,"UISettings":{"ManagerMappingScreenSize":"1000,600","ManagerMappingBlock":null,"ManagerMappingSection":null}},"VenaSqlQueries":null}</venadatastore>
</file>

<file path=customXml/item4.xml><?xml version="1.0" encoding="utf-8"?>
<solutionPackageMetadata xmlns="http://venasolutions.com/VenaTemplate/SolutionPackageMetadata/V1">
  <lastSaved>2021-01-08T15:11:43.3413019-06:00</lastSaved>
</solutionPackageMetadata>
</file>

<file path=customXml/item5.xml><?xml version="1.0" encoding="utf-8"?>
<venadatastore xmlns="http://venasolutions.com/VenaSPMAddin/ServerSideBlobV2"/>
</file>

<file path=customXml/item6.xml><?xml version="1.0" encoding="utf-8"?>
<venadatastore xmlns="http://venasolutions.com/VenaSPMAddin/DataModelSectionStore_V1">{"MultiSiteMYP":{"Id":720177939980091392,"Name":"EdTec - NV"},"CharterCashFlow":{"Id":720177939980091392,"Name":"EdTec - NV"},"CharterMYP":{"Id":720177939980091392,"Name":"EdTec - NV"},"Budget":{"Id":720177939980091392,"Name":"EdTec - NV"},"CurrentForecast":{"Id":720177939980091392,"Name":"EdTec - NV"},"CharterCashFlow2":{"Id":720177939980091392,"Name":"EdTec - NV"},"ComparisonScenario":{"Id":720177939980091392,"Name":"EdTec - NV"},"Org":{"Id":720177939980091392,"Name":"EdTec - NV"},"ClosedMonth":{"Id":720177939980091392,"Name":"EdTec - NV"},"ClosedMonthS1":{"Id":720177939980091392,"Name":"EdTec - NV"},"CashFlowS1":{"Id":720177939980091392,"Name":"EdTec - NV"},"CashFlowS2":{"Id":720177939980091392,"Name":"EdTec - NV"},"CashFlowS3":{"Id":720177939980091392,"Name":"EdTec - NV"},"MYPS1":{"Id":720177939980091392,"Name":"EdTec - NV"},"MultiSiteS1":{"Id":720177939980091392,"Name":"EdTec - NV"},"PayrollS1":{"Id":720177939980091392,"Name":"EdTec - NV"},"RatesS1":{"Id":720177939980091392,"Name":"EdTec - NV"},"CapExS1":{"Id":720177939980091392,"Name":"EdTec - NV"},"MYPS2":{"Id":720177939980091392,"Name":"EdTec - NV"}}</venadatastore>
</file>

<file path=customXml/item7.xml><?xml version="1.0" encoding="utf-8"?>
<venadatastore xmlns="http://venasolutions.com/VenaSPMAddin/DefaultDataModel_V1">632005309942726656</venadatastore>
</file>

<file path=customXml/item8.xml><?xml version="1.0" encoding="utf-8"?>
<venadatastore xmlns="http://venasolutions.com/VenaSPMAddin/ExcelCustomMultiDynamicCollectionStore_V1">[]</venadatastore>
</file>

<file path=customXml/itemProps1.xml><?xml version="1.0" encoding="utf-8"?>
<ds:datastoreItem xmlns:ds="http://schemas.openxmlformats.org/officeDocument/2006/customXml" ds:itemID="{DFCAC6E3-07D9-437F-AE8A-A889F6307DA3}">
  <ds:schemaRefs>
    <ds:schemaRef ds:uri="http://venasolutions.com/VenaSPMAddin/DrillThroughTableInfo_V1"/>
  </ds:schemaRefs>
</ds:datastoreItem>
</file>

<file path=customXml/itemProps2.xml><?xml version="1.0" encoding="utf-8"?>
<ds:datastoreItem xmlns:ds="http://schemas.openxmlformats.org/officeDocument/2006/customXml" ds:itemID="{80780D55-023B-4233-A693-5DED79A2C890}">
  <ds:schemaRefs>
    <ds:schemaRef ds:uri="http://venasolutions.com/VenaSPMAddin/VenaWorkbookProperties"/>
  </ds:schemaRefs>
</ds:datastoreItem>
</file>

<file path=customXml/itemProps3.xml><?xml version="1.0" encoding="utf-8"?>
<ds:datastoreItem xmlns:ds="http://schemas.openxmlformats.org/officeDocument/2006/customXml" ds:itemID="{F6AD88D7-3CE1-4C5E-860A-CA4B79B2BB69}">
  <ds:schemaRefs>
    <ds:schemaRef ds:uri="http://venasolutions.com/VenaSPMAddin/ServerSideBlobV1"/>
  </ds:schemaRefs>
</ds:datastoreItem>
</file>

<file path=customXml/itemProps4.xml><?xml version="1.0" encoding="utf-8"?>
<ds:datastoreItem xmlns:ds="http://schemas.openxmlformats.org/officeDocument/2006/customXml" ds:itemID="{CAD7757C-57A5-42F5-8451-752E0DC8C44D}">
  <ds:schemaRefs>
    <ds:schemaRef ds:uri="http://venasolutions.com/VenaTemplate/SolutionPackageMetadata/V1"/>
  </ds:schemaRefs>
</ds:datastoreItem>
</file>

<file path=customXml/itemProps5.xml><?xml version="1.0" encoding="utf-8"?>
<ds:datastoreItem xmlns:ds="http://schemas.openxmlformats.org/officeDocument/2006/customXml" ds:itemID="{8735464F-0B37-46A2-8943-891399B76FC4}">
  <ds:schemaRefs>
    <ds:schemaRef ds:uri="http://venasolutions.com/VenaSPMAddin/ServerSideBlobV2"/>
  </ds:schemaRefs>
</ds:datastoreItem>
</file>

<file path=customXml/itemProps6.xml><?xml version="1.0" encoding="utf-8"?>
<ds:datastoreItem xmlns:ds="http://schemas.openxmlformats.org/officeDocument/2006/customXml" ds:itemID="{AD0DDB00-8349-4D7E-82B4-00277693D99D}">
  <ds:schemaRefs>
    <ds:schemaRef ds:uri="http://venasolutions.com/VenaSPMAddin/DataModelSectionStore_V1"/>
  </ds:schemaRefs>
</ds:datastoreItem>
</file>

<file path=customXml/itemProps7.xml><?xml version="1.0" encoding="utf-8"?>
<ds:datastoreItem xmlns:ds="http://schemas.openxmlformats.org/officeDocument/2006/customXml" ds:itemID="{49CCD7D0-3E4A-4AFE-AED4-01311631D2D2}">
  <ds:schemaRefs>
    <ds:schemaRef ds:uri="http://venasolutions.com/VenaSPMAddin/DefaultDataModel_V1"/>
  </ds:schemaRefs>
</ds:datastoreItem>
</file>

<file path=customXml/itemProps8.xml><?xml version="1.0" encoding="utf-8"?>
<ds:datastoreItem xmlns:ds="http://schemas.openxmlformats.org/officeDocument/2006/customXml" ds:itemID="{00DFF1A8-A400-432F-BF9D-59A33EC2CB1E}">
  <ds:schemaRefs>
    <ds:schemaRef ds:uri="http://venasolutions.com/VenaSPMAddin/ExcelCustomMultiDynamicCollectionStore_V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1397</vt:i4>
      </vt:variant>
    </vt:vector>
  </HeadingPairs>
  <TitlesOfParts>
    <vt:vector size="1403" baseType="lpstr">
      <vt:lpstr>Guiding Questions</vt:lpstr>
      <vt:lpstr>MYP</vt:lpstr>
      <vt:lpstr>Payroll</vt:lpstr>
      <vt:lpstr>CapEx</vt:lpstr>
      <vt:lpstr>Cash Flow</vt:lpstr>
      <vt:lpstr>Rates</vt:lpstr>
      <vt:lpstr>_vena_CashFlowS1_CashFlowB1_C_3_720177941083193353</vt:lpstr>
      <vt:lpstr>_vena_CashFlowS1_CashFlowB1_C_FV_56493ffece784c5db4cd0fd3b40a250d</vt:lpstr>
      <vt:lpstr>_vena_CashFlowS1_CashFlowB1_R_5_720177941133525044</vt:lpstr>
      <vt:lpstr>_vena_CashFlowS1_P_2_720177941070610468</vt:lpstr>
      <vt:lpstr>_vena_CashFlowS1_P_6_720177941255159882</vt:lpstr>
      <vt:lpstr>_vena_CashFlowS1_P_7_720177941267742840</vt:lpstr>
      <vt:lpstr>_vena_CashFlowS1_P_8_720177941305491498</vt:lpstr>
      <vt:lpstr>_vena_CashFlowS1_P_FV_e1c3a244dc3d4f149ecdf7d748811086</vt:lpstr>
      <vt:lpstr>_vena_CashFlowS2_CashFlowB2_C_3_720177941083193402</vt:lpstr>
      <vt:lpstr>_vena_CashFlowS2_CashFlowB2_C_3_720177941083193402_1</vt:lpstr>
      <vt:lpstr>_vena_CashFlowS2_CashFlowB2_C_3_720177941083193402_2</vt:lpstr>
      <vt:lpstr>_vena_CashFlowS2_CashFlowB2_C_3_720177941083193402_3</vt:lpstr>
      <vt:lpstr>_vena_CashFlowS2_CashFlowB2_C_3_720177941083193402_4</vt:lpstr>
      <vt:lpstr>_vena_CashFlowS2_CashFlowB2_C_3_720177941083193402_5</vt:lpstr>
      <vt:lpstr>_vena_CashFlowS2_CashFlowB2_C_8_720177941305491604</vt:lpstr>
      <vt:lpstr>_vena_CashFlowS2_CashFlowB2_C_8_720177941305491604_1</vt:lpstr>
      <vt:lpstr>_vena_CashFlowS2_CashFlowB2_C_8_720177941305491604_10</vt:lpstr>
      <vt:lpstr>_vena_CashFlowS2_CashFlowB2_C_8_720177941305491604_11</vt:lpstr>
      <vt:lpstr>_vena_CashFlowS2_CashFlowB2_C_8_720177941305491604_12</vt:lpstr>
      <vt:lpstr>_vena_CashFlowS2_CashFlowB2_C_8_720177941305491604_13</vt:lpstr>
      <vt:lpstr>_vena_CashFlowS2_CashFlowB2_C_8_720177941305491604_14</vt:lpstr>
      <vt:lpstr>_vena_CashFlowS2_CashFlowB2_C_8_720177941305491604_15</vt:lpstr>
      <vt:lpstr>_vena_CashFlowS2_CashFlowB2_C_8_720177941305491604_16</vt:lpstr>
      <vt:lpstr>_vena_CashFlowS2_CashFlowB2_C_8_720177941305491604_17</vt:lpstr>
      <vt:lpstr>_vena_CashFlowS2_CashFlowB2_C_8_720177941305491604_18</vt:lpstr>
      <vt:lpstr>_vena_CashFlowS2_CashFlowB2_C_8_720177941305491604_19</vt:lpstr>
      <vt:lpstr>_vena_CashFlowS2_CashFlowB2_C_8_720177941305491604_2</vt:lpstr>
      <vt:lpstr>_vena_CashFlowS2_CashFlowB2_C_8_720177941305491604_20</vt:lpstr>
      <vt:lpstr>_vena_CashFlowS2_CashFlowB2_C_8_720177941305491604_21</vt:lpstr>
      <vt:lpstr>_vena_CashFlowS2_CashFlowB2_C_8_720177941305491604_22</vt:lpstr>
      <vt:lpstr>_vena_CashFlowS2_CashFlowB2_C_8_720177941305491604_23</vt:lpstr>
      <vt:lpstr>_vena_CashFlowS2_CashFlowB2_C_8_720177941305491604_24</vt:lpstr>
      <vt:lpstr>_vena_CashFlowS2_CashFlowB2_C_8_720177941305491604_25</vt:lpstr>
      <vt:lpstr>_vena_CashFlowS2_CashFlowB2_C_8_720177941305491604_26</vt:lpstr>
      <vt:lpstr>_vena_CashFlowS2_CashFlowB2_C_8_720177941305491604_27</vt:lpstr>
      <vt:lpstr>_vena_CashFlowS2_CashFlowB2_C_8_720177941305491604_28</vt:lpstr>
      <vt:lpstr>_vena_CashFlowS2_CashFlowB2_C_8_720177941305491604_29</vt:lpstr>
      <vt:lpstr>_vena_CashFlowS2_CashFlowB2_C_8_720177941305491604_3</vt:lpstr>
      <vt:lpstr>_vena_CashFlowS2_CashFlowB2_C_8_720177941305491604_30</vt:lpstr>
      <vt:lpstr>_vena_CashFlowS2_CashFlowB2_C_8_720177941305491604_31</vt:lpstr>
      <vt:lpstr>_vena_CashFlowS2_CashFlowB2_C_8_720177941305491604_32</vt:lpstr>
      <vt:lpstr>_vena_CashFlowS2_CashFlowB2_C_8_720177941305491604_33</vt:lpstr>
      <vt:lpstr>_vena_CashFlowS2_CashFlowB2_C_8_720177941305491604_34</vt:lpstr>
      <vt:lpstr>_vena_CashFlowS2_CashFlowB2_C_8_720177941305491604_35</vt:lpstr>
      <vt:lpstr>_vena_CashFlowS2_CashFlowB2_C_8_720177941305491604_36</vt:lpstr>
      <vt:lpstr>_vena_CashFlowS2_CashFlowB2_C_8_720177941305491604_37</vt:lpstr>
      <vt:lpstr>_vena_CashFlowS2_CashFlowB2_C_8_720177941305491604_38</vt:lpstr>
      <vt:lpstr>_vena_CashFlowS2_CashFlowB2_C_8_720177941305491604_39</vt:lpstr>
      <vt:lpstr>_vena_CashFlowS2_CashFlowB2_C_8_720177941305491604_4</vt:lpstr>
      <vt:lpstr>_vena_CashFlowS2_CashFlowB2_C_8_720177941305491604_40</vt:lpstr>
      <vt:lpstr>_vena_CashFlowS2_CashFlowB2_C_8_720177941305491604_41</vt:lpstr>
      <vt:lpstr>_vena_CashFlowS2_CashFlowB2_C_8_720177941305491604_42</vt:lpstr>
      <vt:lpstr>_vena_CashFlowS2_CashFlowB2_C_8_720177941305491604_43</vt:lpstr>
      <vt:lpstr>_vena_CashFlowS2_CashFlowB2_C_8_720177941305491604_44</vt:lpstr>
      <vt:lpstr>_vena_CashFlowS2_CashFlowB2_C_8_720177941305491604_45</vt:lpstr>
      <vt:lpstr>_vena_CashFlowS2_CashFlowB2_C_8_720177941305491604_46</vt:lpstr>
      <vt:lpstr>_vena_CashFlowS2_CashFlowB2_C_8_720177941305491604_47</vt:lpstr>
      <vt:lpstr>_vena_CashFlowS2_CashFlowB2_C_8_720177941305491604_48</vt:lpstr>
      <vt:lpstr>_vena_CashFlowS2_CashFlowB2_C_8_720177941305491604_49</vt:lpstr>
      <vt:lpstr>_vena_CashFlowS2_CashFlowB2_C_8_720177941305491604_5</vt:lpstr>
      <vt:lpstr>_vena_CashFlowS2_CashFlowB2_C_8_720177941305491604_50</vt:lpstr>
      <vt:lpstr>_vena_CashFlowS2_CashFlowB2_C_8_720177941305491604_51</vt:lpstr>
      <vt:lpstr>_vena_CashFlowS2_CashFlowB2_C_8_720177941305491604_52</vt:lpstr>
      <vt:lpstr>_vena_CashFlowS2_CashFlowB2_C_8_720177941305491604_53</vt:lpstr>
      <vt:lpstr>_vena_CashFlowS2_CashFlowB2_C_8_720177941305491604_54</vt:lpstr>
      <vt:lpstr>_vena_CashFlowS2_CashFlowB2_C_8_720177941305491604_55</vt:lpstr>
      <vt:lpstr>_vena_CashFlowS2_CashFlowB2_C_8_720177941305491604_56</vt:lpstr>
      <vt:lpstr>_vena_CashFlowS2_CashFlowB2_C_8_720177941305491604_57</vt:lpstr>
      <vt:lpstr>_vena_CashFlowS2_CashFlowB2_C_8_720177941305491604_58</vt:lpstr>
      <vt:lpstr>_vena_CashFlowS2_CashFlowB2_C_8_720177941305491604_59</vt:lpstr>
      <vt:lpstr>_vena_CashFlowS2_CashFlowB2_C_8_720177941305491604_6</vt:lpstr>
      <vt:lpstr>_vena_CashFlowS2_CashFlowB2_C_8_720177941305491604_60</vt:lpstr>
      <vt:lpstr>_vena_CashFlowS2_CashFlowB2_C_8_720177941305491604_61</vt:lpstr>
      <vt:lpstr>_vena_CashFlowS2_CashFlowB2_C_8_720177941305491604_62</vt:lpstr>
      <vt:lpstr>_vena_CashFlowS2_CashFlowB2_C_8_720177941305491604_63</vt:lpstr>
      <vt:lpstr>_vena_CashFlowS2_CashFlowB2_C_8_720177941305491604_64</vt:lpstr>
      <vt:lpstr>_vena_CashFlowS2_CashFlowB2_C_8_720177941305491604_65</vt:lpstr>
      <vt:lpstr>_vena_CashFlowS2_CashFlowB2_C_8_720177941305491604_66</vt:lpstr>
      <vt:lpstr>_vena_CashFlowS2_CashFlowB2_C_8_720177941305491604_67</vt:lpstr>
      <vt:lpstr>_vena_CashFlowS2_CashFlowB2_C_8_720177941305491604_68</vt:lpstr>
      <vt:lpstr>_vena_CashFlowS2_CashFlowB2_C_8_720177941305491604_69</vt:lpstr>
      <vt:lpstr>_vena_CashFlowS2_CashFlowB2_C_8_720177941305491604_7</vt:lpstr>
      <vt:lpstr>_vena_CashFlowS2_CashFlowB2_C_8_720177941305491604_70</vt:lpstr>
      <vt:lpstr>_vena_CashFlowS2_CashFlowB2_C_8_720177941305491604_71</vt:lpstr>
      <vt:lpstr>_vena_CashFlowS2_CashFlowB2_C_8_720177941305491604_72</vt:lpstr>
      <vt:lpstr>_vena_CashFlowS2_CashFlowB2_C_8_720177941305491604_73</vt:lpstr>
      <vt:lpstr>_vena_CashFlowS2_CashFlowB2_C_8_720177941305491604_74</vt:lpstr>
      <vt:lpstr>_vena_CashFlowS2_CashFlowB2_C_8_720177941305491604_75</vt:lpstr>
      <vt:lpstr>_vena_CashFlowS2_CashFlowB2_C_8_720177941305491604_76</vt:lpstr>
      <vt:lpstr>_vena_CashFlowS2_CashFlowB2_C_8_720177941305491604_77</vt:lpstr>
      <vt:lpstr>_vena_CashFlowS2_CashFlowB2_C_8_720177941305491604_8</vt:lpstr>
      <vt:lpstr>_vena_CashFlowS2_CashFlowB2_C_8_720177941305491604_9</vt:lpstr>
      <vt:lpstr>_vena_CashFlowS2_CashFlowB2_C_FV_56493ffece784c5db4cd0fd3b40a250d</vt:lpstr>
      <vt:lpstr>_vena_CashFlowS2_CashFlowB2_C_FV_56493ffece784c5db4cd0fd3b40a250d_1</vt:lpstr>
      <vt:lpstr>_vena_CashFlowS2_CashFlowB2_C_FV_56493ffece784c5db4cd0fd3b40a250d_10</vt:lpstr>
      <vt:lpstr>_vena_CashFlowS2_CashFlowB2_C_FV_56493ffece784c5db4cd0fd3b40a250d_11</vt:lpstr>
      <vt:lpstr>_vena_CashFlowS2_CashFlowB2_C_FV_56493ffece784c5db4cd0fd3b40a250d_12</vt:lpstr>
      <vt:lpstr>_vena_CashFlowS2_CashFlowB2_C_FV_56493ffece784c5db4cd0fd3b40a250d_13</vt:lpstr>
      <vt:lpstr>_vena_CashFlowS2_CashFlowB2_C_FV_56493ffece784c5db4cd0fd3b40a250d_14</vt:lpstr>
      <vt:lpstr>_vena_CashFlowS2_CashFlowB2_C_FV_56493ffece784c5db4cd0fd3b40a250d_15</vt:lpstr>
      <vt:lpstr>_vena_CashFlowS2_CashFlowB2_C_FV_56493ffece784c5db4cd0fd3b40a250d_16</vt:lpstr>
      <vt:lpstr>_vena_CashFlowS2_CashFlowB2_C_FV_56493ffece784c5db4cd0fd3b40a250d_17</vt:lpstr>
      <vt:lpstr>_vena_CashFlowS2_CashFlowB2_C_FV_56493ffece784c5db4cd0fd3b40a250d_18</vt:lpstr>
      <vt:lpstr>_vena_CashFlowS2_CashFlowB2_C_FV_56493ffece784c5db4cd0fd3b40a250d_19</vt:lpstr>
      <vt:lpstr>_vena_CashFlowS2_CashFlowB2_C_FV_56493ffece784c5db4cd0fd3b40a250d_2</vt:lpstr>
      <vt:lpstr>_vena_CashFlowS2_CashFlowB2_C_FV_56493ffece784c5db4cd0fd3b40a250d_20</vt:lpstr>
      <vt:lpstr>_vena_CashFlowS2_CashFlowB2_C_FV_56493ffece784c5db4cd0fd3b40a250d_21</vt:lpstr>
      <vt:lpstr>_vena_CashFlowS2_CashFlowB2_C_FV_56493ffece784c5db4cd0fd3b40a250d_22</vt:lpstr>
      <vt:lpstr>_vena_CashFlowS2_CashFlowB2_C_FV_56493ffece784c5db4cd0fd3b40a250d_23</vt:lpstr>
      <vt:lpstr>_vena_CashFlowS2_CashFlowB2_C_FV_56493ffece784c5db4cd0fd3b40a250d_24</vt:lpstr>
      <vt:lpstr>_vena_CashFlowS2_CashFlowB2_C_FV_56493ffece784c5db4cd0fd3b40a250d_25</vt:lpstr>
      <vt:lpstr>_vena_CashFlowS2_CashFlowB2_C_FV_56493ffece784c5db4cd0fd3b40a250d_26</vt:lpstr>
      <vt:lpstr>_vena_CashFlowS2_CashFlowB2_C_FV_56493ffece784c5db4cd0fd3b40a250d_27</vt:lpstr>
      <vt:lpstr>_vena_CashFlowS2_CashFlowB2_C_FV_56493ffece784c5db4cd0fd3b40a250d_28</vt:lpstr>
      <vt:lpstr>_vena_CashFlowS2_CashFlowB2_C_FV_56493ffece784c5db4cd0fd3b40a250d_29</vt:lpstr>
      <vt:lpstr>_vena_CashFlowS2_CashFlowB2_C_FV_56493ffece784c5db4cd0fd3b40a250d_3</vt:lpstr>
      <vt:lpstr>_vena_CashFlowS2_CashFlowB2_C_FV_56493ffece784c5db4cd0fd3b40a250d_30</vt:lpstr>
      <vt:lpstr>_vena_CashFlowS2_CashFlowB2_C_FV_56493ffece784c5db4cd0fd3b40a250d_31</vt:lpstr>
      <vt:lpstr>_vena_CashFlowS2_CashFlowB2_C_FV_56493ffece784c5db4cd0fd3b40a250d_32</vt:lpstr>
      <vt:lpstr>_vena_CashFlowS2_CashFlowB2_C_FV_56493ffece784c5db4cd0fd3b40a250d_33</vt:lpstr>
      <vt:lpstr>_vena_CashFlowS2_CashFlowB2_C_FV_56493ffece784c5db4cd0fd3b40a250d_34</vt:lpstr>
      <vt:lpstr>_vena_CashFlowS2_CashFlowB2_C_FV_56493ffece784c5db4cd0fd3b40a250d_35</vt:lpstr>
      <vt:lpstr>_vena_CashFlowS2_CashFlowB2_C_FV_56493ffece784c5db4cd0fd3b40a250d_36</vt:lpstr>
      <vt:lpstr>_vena_CashFlowS2_CashFlowB2_C_FV_56493ffece784c5db4cd0fd3b40a250d_37</vt:lpstr>
      <vt:lpstr>_vena_CashFlowS2_CashFlowB2_C_FV_56493ffece784c5db4cd0fd3b40a250d_38</vt:lpstr>
      <vt:lpstr>_vena_CashFlowS2_CashFlowB2_C_FV_56493ffece784c5db4cd0fd3b40a250d_39</vt:lpstr>
      <vt:lpstr>_vena_CashFlowS2_CashFlowB2_C_FV_56493ffece784c5db4cd0fd3b40a250d_4</vt:lpstr>
      <vt:lpstr>_vena_CashFlowS2_CashFlowB2_C_FV_56493ffece784c5db4cd0fd3b40a250d_40</vt:lpstr>
      <vt:lpstr>_vena_CashFlowS2_CashFlowB2_C_FV_56493ffece784c5db4cd0fd3b40a250d_41</vt:lpstr>
      <vt:lpstr>_vena_CashFlowS2_CashFlowB2_C_FV_56493ffece784c5db4cd0fd3b40a250d_42</vt:lpstr>
      <vt:lpstr>_vena_CashFlowS2_CashFlowB2_C_FV_56493ffece784c5db4cd0fd3b40a250d_43</vt:lpstr>
      <vt:lpstr>_vena_CashFlowS2_CashFlowB2_C_FV_56493ffece784c5db4cd0fd3b40a250d_44</vt:lpstr>
      <vt:lpstr>_vena_CashFlowS2_CashFlowB2_C_FV_56493ffece784c5db4cd0fd3b40a250d_45</vt:lpstr>
      <vt:lpstr>_vena_CashFlowS2_CashFlowB2_C_FV_56493ffece784c5db4cd0fd3b40a250d_46</vt:lpstr>
      <vt:lpstr>_vena_CashFlowS2_CashFlowB2_C_FV_56493ffece784c5db4cd0fd3b40a250d_47</vt:lpstr>
      <vt:lpstr>_vena_CashFlowS2_CashFlowB2_C_FV_56493ffece784c5db4cd0fd3b40a250d_48</vt:lpstr>
      <vt:lpstr>_vena_CashFlowS2_CashFlowB2_C_FV_56493ffece784c5db4cd0fd3b40a250d_49</vt:lpstr>
      <vt:lpstr>_vena_CashFlowS2_CashFlowB2_C_FV_56493ffece784c5db4cd0fd3b40a250d_5</vt:lpstr>
      <vt:lpstr>_vena_CashFlowS2_CashFlowB2_C_FV_56493ffece784c5db4cd0fd3b40a250d_50</vt:lpstr>
      <vt:lpstr>_vena_CashFlowS2_CashFlowB2_C_FV_56493ffece784c5db4cd0fd3b40a250d_51</vt:lpstr>
      <vt:lpstr>_vena_CashFlowS2_CashFlowB2_C_FV_56493ffece784c5db4cd0fd3b40a250d_52</vt:lpstr>
      <vt:lpstr>_vena_CashFlowS2_CashFlowB2_C_FV_56493ffece784c5db4cd0fd3b40a250d_53</vt:lpstr>
      <vt:lpstr>_vena_CashFlowS2_CashFlowB2_C_FV_56493ffece784c5db4cd0fd3b40a250d_54</vt:lpstr>
      <vt:lpstr>_vena_CashFlowS2_CashFlowB2_C_FV_56493ffece784c5db4cd0fd3b40a250d_55</vt:lpstr>
      <vt:lpstr>_vena_CashFlowS2_CashFlowB2_C_FV_56493ffece784c5db4cd0fd3b40a250d_56</vt:lpstr>
      <vt:lpstr>_vena_CashFlowS2_CashFlowB2_C_FV_56493ffece784c5db4cd0fd3b40a250d_57</vt:lpstr>
      <vt:lpstr>_vena_CashFlowS2_CashFlowB2_C_FV_56493ffece784c5db4cd0fd3b40a250d_58</vt:lpstr>
      <vt:lpstr>_vena_CashFlowS2_CashFlowB2_C_FV_56493ffece784c5db4cd0fd3b40a250d_59</vt:lpstr>
      <vt:lpstr>_vena_CashFlowS2_CashFlowB2_C_FV_56493ffece784c5db4cd0fd3b40a250d_6</vt:lpstr>
      <vt:lpstr>_vena_CashFlowS2_CashFlowB2_C_FV_56493ffece784c5db4cd0fd3b40a250d_60</vt:lpstr>
      <vt:lpstr>_vena_CashFlowS2_CashFlowB2_C_FV_56493ffece784c5db4cd0fd3b40a250d_61</vt:lpstr>
      <vt:lpstr>_vena_CashFlowS2_CashFlowB2_C_FV_56493ffece784c5db4cd0fd3b40a250d_62</vt:lpstr>
      <vt:lpstr>_vena_CashFlowS2_CashFlowB2_C_FV_56493ffece784c5db4cd0fd3b40a250d_63</vt:lpstr>
      <vt:lpstr>_vena_CashFlowS2_CashFlowB2_C_FV_56493ffece784c5db4cd0fd3b40a250d_64</vt:lpstr>
      <vt:lpstr>_vena_CashFlowS2_CashFlowB2_C_FV_56493ffece784c5db4cd0fd3b40a250d_65</vt:lpstr>
      <vt:lpstr>_vena_CashFlowS2_CashFlowB2_C_FV_56493ffece784c5db4cd0fd3b40a250d_66</vt:lpstr>
      <vt:lpstr>_vena_CashFlowS2_CashFlowB2_C_FV_56493ffece784c5db4cd0fd3b40a250d_67</vt:lpstr>
      <vt:lpstr>_vena_CashFlowS2_CashFlowB2_C_FV_56493ffece784c5db4cd0fd3b40a250d_68</vt:lpstr>
      <vt:lpstr>_vena_CashFlowS2_CashFlowB2_C_FV_56493ffece784c5db4cd0fd3b40a250d_69</vt:lpstr>
      <vt:lpstr>_vena_CashFlowS2_CashFlowB2_C_FV_56493ffece784c5db4cd0fd3b40a250d_7</vt:lpstr>
      <vt:lpstr>_vena_CashFlowS2_CashFlowB2_C_FV_56493ffece784c5db4cd0fd3b40a250d_70</vt:lpstr>
      <vt:lpstr>_vena_CashFlowS2_CashFlowB2_C_FV_56493ffece784c5db4cd0fd3b40a250d_71</vt:lpstr>
      <vt:lpstr>_vena_CashFlowS2_CashFlowB2_C_FV_56493ffece784c5db4cd0fd3b40a250d_72</vt:lpstr>
      <vt:lpstr>_vena_CashFlowS2_CashFlowB2_C_FV_56493ffece784c5db4cd0fd3b40a250d_73</vt:lpstr>
      <vt:lpstr>_vena_CashFlowS2_CashFlowB2_C_FV_56493ffece784c5db4cd0fd3b40a250d_74</vt:lpstr>
      <vt:lpstr>_vena_CashFlowS2_CashFlowB2_C_FV_56493ffece784c5db4cd0fd3b40a250d_75</vt:lpstr>
      <vt:lpstr>_vena_CashFlowS2_CashFlowB2_C_FV_56493ffece784c5db4cd0fd3b40a250d_76</vt:lpstr>
      <vt:lpstr>_vena_CashFlowS2_CashFlowB2_C_FV_56493ffece784c5db4cd0fd3b40a250d_77</vt:lpstr>
      <vt:lpstr>_vena_CashFlowS2_CashFlowB2_C_FV_56493ffece784c5db4cd0fd3b40a250d_8</vt:lpstr>
      <vt:lpstr>_vena_CashFlowS2_CashFlowB2_C_FV_56493ffece784c5db4cd0fd3b40a250d_9</vt:lpstr>
      <vt:lpstr>_vena_CashFlowS2_CashFlowB2_C_FV_a398e917565c475b8f0c5e9ebb5e002d</vt:lpstr>
      <vt:lpstr>_vena_CashFlowS2_CashFlowB2_C_FV_a398e917565c475b8f0c5e9ebb5e002d_1</vt:lpstr>
      <vt:lpstr>_vena_CashFlowS2_CashFlowB2_C_FV_a398e917565c475b8f0c5e9ebb5e002d_10</vt:lpstr>
      <vt:lpstr>_vena_CashFlowS2_CashFlowB2_C_FV_a398e917565c475b8f0c5e9ebb5e002d_11</vt:lpstr>
      <vt:lpstr>_vena_CashFlowS2_CashFlowB2_C_FV_a398e917565c475b8f0c5e9ebb5e002d_12</vt:lpstr>
      <vt:lpstr>_vena_CashFlowS2_CashFlowB2_C_FV_a398e917565c475b8f0c5e9ebb5e002d_13</vt:lpstr>
      <vt:lpstr>_vena_CashFlowS2_CashFlowB2_C_FV_a398e917565c475b8f0c5e9ebb5e002d_14</vt:lpstr>
      <vt:lpstr>_vena_CashFlowS2_CashFlowB2_C_FV_a398e917565c475b8f0c5e9ebb5e002d_15</vt:lpstr>
      <vt:lpstr>_vena_CashFlowS2_CashFlowB2_C_FV_a398e917565c475b8f0c5e9ebb5e002d_16</vt:lpstr>
      <vt:lpstr>_vena_CashFlowS2_CashFlowB2_C_FV_a398e917565c475b8f0c5e9ebb5e002d_17</vt:lpstr>
      <vt:lpstr>_vena_CashFlowS2_CashFlowB2_C_FV_a398e917565c475b8f0c5e9ebb5e002d_18</vt:lpstr>
      <vt:lpstr>_vena_CashFlowS2_CashFlowB2_C_FV_a398e917565c475b8f0c5e9ebb5e002d_19</vt:lpstr>
      <vt:lpstr>_vena_CashFlowS2_CashFlowB2_C_FV_a398e917565c475b8f0c5e9ebb5e002d_2</vt:lpstr>
      <vt:lpstr>_vena_CashFlowS2_CashFlowB2_C_FV_a398e917565c475b8f0c5e9ebb5e002d_20</vt:lpstr>
      <vt:lpstr>_vena_CashFlowS2_CashFlowB2_C_FV_a398e917565c475b8f0c5e9ebb5e002d_21</vt:lpstr>
      <vt:lpstr>_vena_CashFlowS2_CashFlowB2_C_FV_a398e917565c475b8f0c5e9ebb5e002d_22</vt:lpstr>
      <vt:lpstr>_vena_CashFlowS2_CashFlowB2_C_FV_a398e917565c475b8f0c5e9ebb5e002d_23</vt:lpstr>
      <vt:lpstr>_vena_CashFlowS2_CashFlowB2_C_FV_a398e917565c475b8f0c5e9ebb5e002d_24</vt:lpstr>
      <vt:lpstr>_vena_CashFlowS2_CashFlowB2_C_FV_a398e917565c475b8f0c5e9ebb5e002d_25</vt:lpstr>
      <vt:lpstr>_vena_CashFlowS2_CashFlowB2_C_FV_a398e917565c475b8f0c5e9ebb5e002d_26</vt:lpstr>
      <vt:lpstr>_vena_CashFlowS2_CashFlowB2_C_FV_a398e917565c475b8f0c5e9ebb5e002d_27</vt:lpstr>
      <vt:lpstr>_vena_CashFlowS2_CashFlowB2_C_FV_a398e917565c475b8f0c5e9ebb5e002d_28</vt:lpstr>
      <vt:lpstr>_vena_CashFlowS2_CashFlowB2_C_FV_a398e917565c475b8f0c5e9ebb5e002d_29</vt:lpstr>
      <vt:lpstr>_vena_CashFlowS2_CashFlowB2_C_FV_a398e917565c475b8f0c5e9ebb5e002d_3</vt:lpstr>
      <vt:lpstr>_vena_CashFlowS2_CashFlowB2_C_FV_a398e917565c475b8f0c5e9ebb5e002d_30</vt:lpstr>
      <vt:lpstr>_vena_CashFlowS2_CashFlowB2_C_FV_a398e917565c475b8f0c5e9ebb5e002d_31</vt:lpstr>
      <vt:lpstr>_vena_CashFlowS2_CashFlowB2_C_FV_a398e917565c475b8f0c5e9ebb5e002d_32</vt:lpstr>
      <vt:lpstr>_vena_CashFlowS2_CashFlowB2_C_FV_a398e917565c475b8f0c5e9ebb5e002d_33</vt:lpstr>
      <vt:lpstr>_vena_CashFlowS2_CashFlowB2_C_FV_a398e917565c475b8f0c5e9ebb5e002d_34</vt:lpstr>
      <vt:lpstr>_vena_CashFlowS2_CashFlowB2_C_FV_a398e917565c475b8f0c5e9ebb5e002d_35</vt:lpstr>
      <vt:lpstr>_vena_CashFlowS2_CashFlowB2_C_FV_a398e917565c475b8f0c5e9ebb5e002d_36</vt:lpstr>
      <vt:lpstr>_vena_CashFlowS2_CashFlowB2_C_FV_a398e917565c475b8f0c5e9ebb5e002d_37</vt:lpstr>
      <vt:lpstr>_vena_CashFlowS2_CashFlowB2_C_FV_a398e917565c475b8f0c5e9ebb5e002d_38</vt:lpstr>
      <vt:lpstr>_vena_CashFlowS2_CashFlowB2_C_FV_a398e917565c475b8f0c5e9ebb5e002d_39</vt:lpstr>
      <vt:lpstr>_vena_CashFlowS2_CashFlowB2_C_FV_a398e917565c475b8f0c5e9ebb5e002d_4</vt:lpstr>
      <vt:lpstr>_vena_CashFlowS2_CashFlowB2_C_FV_a398e917565c475b8f0c5e9ebb5e002d_40</vt:lpstr>
      <vt:lpstr>_vena_CashFlowS2_CashFlowB2_C_FV_a398e917565c475b8f0c5e9ebb5e002d_41</vt:lpstr>
      <vt:lpstr>_vena_CashFlowS2_CashFlowB2_C_FV_a398e917565c475b8f0c5e9ebb5e002d_42</vt:lpstr>
      <vt:lpstr>_vena_CashFlowS2_CashFlowB2_C_FV_a398e917565c475b8f0c5e9ebb5e002d_43</vt:lpstr>
      <vt:lpstr>_vena_CashFlowS2_CashFlowB2_C_FV_a398e917565c475b8f0c5e9ebb5e002d_44</vt:lpstr>
      <vt:lpstr>_vena_CashFlowS2_CashFlowB2_C_FV_a398e917565c475b8f0c5e9ebb5e002d_45</vt:lpstr>
      <vt:lpstr>_vena_CashFlowS2_CashFlowB2_C_FV_a398e917565c475b8f0c5e9ebb5e002d_46</vt:lpstr>
      <vt:lpstr>_vena_CashFlowS2_CashFlowB2_C_FV_a398e917565c475b8f0c5e9ebb5e002d_47</vt:lpstr>
      <vt:lpstr>_vena_CashFlowS2_CashFlowB2_C_FV_a398e917565c475b8f0c5e9ebb5e002d_48</vt:lpstr>
      <vt:lpstr>_vena_CashFlowS2_CashFlowB2_C_FV_a398e917565c475b8f0c5e9ebb5e002d_49</vt:lpstr>
      <vt:lpstr>_vena_CashFlowS2_CashFlowB2_C_FV_a398e917565c475b8f0c5e9ebb5e002d_5</vt:lpstr>
      <vt:lpstr>_vena_CashFlowS2_CashFlowB2_C_FV_a398e917565c475b8f0c5e9ebb5e002d_50</vt:lpstr>
      <vt:lpstr>_vena_CashFlowS2_CashFlowB2_C_FV_a398e917565c475b8f0c5e9ebb5e002d_51</vt:lpstr>
      <vt:lpstr>_vena_CashFlowS2_CashFlowB2_C_FV_a398e917565c475b8f0c5e9ebb5e002d_52</vt:lpstr>
      <vt:lpstr>_vena_CashFlowS2_CashFlowB2_C_FV_a398e917565c475b8f0c5e9ebb5e002d_53</vt:lpstr>
      <vt:lpstr>_vena_CashFlowS2_CashFlowB2_C_FV_a398e917565c475b8f0c5e9ebb5e002d_54</vt:lpstr>
      <vt:lpstr>_vena_CashFlowS2_CashFlowB2_C_FV_a398e917565c475b8f0c5e9ebb5e002d_55</vt:lpstr>
      <vt:lpstr>_vena_CashFlowS2_CashFlowB2_C_FV_a398e917565c475b8f0c5e9ebb5e002d_56</vt:lpstr>
      <vt:lpstr>_vena_CashFlowS2_CashFlowB2_C_FV_a398e917565c475b8f0c5e9ebb5e002d_57</vt:lpstr>
      <vt:lpstr>_vena_CashFlowS2_CashFlowB2_C_FV_a398e917565c475b8f0c5e9ebb5e002d_58</vt:lpstr>
      <vt:lpstr>_vena_CashFlowS2_CashFlowB2_C_FV_a398e917565c475b8f0c5e9ebb5e002d_59</vt:lpstr>
      <vt:lpstr>_vena_CashFlowS2_CashFlowB2_C_FV_a398e917565c475b8f0c5e9ebb5e002d_6</vt:lpstr>
      <vt:lpstr>_vena_CashFlowS2_CashFlowB2_C_FV_a398e917565c475b8f0c5e9ebb5e002d_60</vt:lpstr>
      <vt:lpstr>_vena_CashFlowS2_CashFlowB2_C_FV_a398e917565c475b8f0c5e9ebb5e002d_61</vt:lpstr>
      <vt:lpstr>_vena_CashFlowS2_CashFlowB2_C_FV_a398e917565c475b8f0c5e9ebb5e002d_62</vt:lpstr>
      <vt:lpstr>_vena_CashFlowS2_CashFlowB2_C_FV_a398e917565c475b8f0c5e9ebb5e002d_63</vt:lpstr>
      <vt:lpstr>_vena_CashFlowS2_CashFlowB2_C_FV_a398e917565c475b8f0c5e9ebb5e002d_64</vt:lpstr>
      <vt:lpstr>_vena_CashFlowS2_CashFlowB2_C_FV_a398e917565c475b8f0c5e9ebb5e002d_65</vt:lpstr>
      <vt:lpstr>_vena_CashFlowS2_CashFlowB2_C_FV_a398e917565c475b8f0c5e9ebb5e002d_66</vt:lpstr>
      <vt:lpstr>_vena_CashFlowS2_CashFlowB2_C_FV_a398e917565c475b8f0c5e9ebb5e002d_67</vt:lpstr>
      <vt:lpstr>_vena_CashFlowS2_CashFlowB2_C_FV_a398e917565c475b8f0c5e9ebb5e002d_68</vt:lpstr>
      <vt:lpstr>_vena_CashFlowS2_CashFlowB2_C_FV_a398e917565c475b8f0c5e9ebb5e002d_69</vt:lpstr>
      <vt:lpstr>_vena_CashFlowS2_CashFlowB2_C_FV_a398e917565c475b8f0c5e9ebb5e002d_7</vt:lpstr>
      <vt:lpstr>_vena_CashFlowS2_CashFlowB2_C_FV_a398e917565c475b8f0c5e9ebb5e002d_70</vt:lpstr>
      <vt:lpstr>_vena_CashFlowS2_CashFlowB2_C_FV_a398e917565c475b8f0c5e9ebb5e002d_71</vt:lpstr>
      <vt:lpstr>_vena_CashFlowS2_CashFlowB2_C_FV_a398e917565c475b8f0c5e9ebb5e002d_8</vt:lpstr>
      <vt:lpstr>_vena_CashFlowS2_CashFlowB2_C_FV_a398e917565c475b8f0c5e9ebb5e002d_9</vt:lpstr>
      <vt:lpstr>_vena_CashFlowS2_CashFlowB2_C_FV_e1c3a244dc3d4f149ecdf7d748811086</vt:lpstr>
      <vt:lpstr>_vena_CashFlowS2_CashFlowB2_C_FV_e1c3a244dc3d4f149ecdf7d748811086_1</vt:lpstr>
      <vt:lpstr>_vena_CashFlowS2_CashFlowB2_C_FV_e1c3a244dc3d4f149ecdf7d748811086_10</vt:lpstr>
      <vt:lpstr>_vena_CashFlowS2_CashFlowB2_C_FV_e1c3a244dc3d4f149ecdf7d748811086_11</vt:lpstr>
      <vt:lpstr>_vena_CashFlowS2_CashFlowB2_C_FV_e1c3a244dc3d4f149ecdf7d748811086_12</vt:lpstr>
      <vt:lpstr>_vena_CashFlowS2_CashFlowB2_C_FV_e1c3a244dc3d4f149ecdf7d748811086_13</vt:lpstr>
      <vt:lpstr>_vena_CashFlowS2_CashFlowB2_C_FV_e1c3a244dc3d4f149ecdf7d748811086_14</vt:lpstr>
      <vt:lpstr>_vena_CashFlowS2_CashFlowB2_C_FV_e1c3a244dc3d4f149ecdf7d748811086_15</vt:lpstr>
      <vt:lpstr>_vena_CashFlowS2_CashFlowB2_C_FV_e1c3a244dc3d4f149ecdf7d748811086_16</vt:lpstr>
      <vt:lpstr>_vena_CashFlowS2_CashFlowB2_C_FV_e1c3a244dc3d4f149ecdf7d748811086_17</vt:lpstr>
      <vt:lpstr>_vena_CashFlowS2_CashFlowB2_C_FV_e1c3a244dc3d4f149ecdf7d748811086_18</vt:lpstr>
      <vt:lpstr>_vena_CashFlowS2_CashFlowB2_C_FV_e1c3a244dc3d4f149ecdf7d748811086_19</vt:lpstr>
      <vt:lpstr>_vena_CashFlowS2_CashFlowB2_C_FV_e1c3a244dc3d4f149ecdf7d748811086_2</vt:lpstr>
      <vt:lpstr>_vena_CashFlowS2_CashFlowB2_C_FV_e1c3a244dc3d4f149ecdf7d748811086_20</vt:lpstr>
      <vt:lpstr>_vena_CashFlowS2_CashFlowB2_C_FV_e1c3a244dc3d4f149ecdf7d748811086_21</vt:lpstr>
      <vt:lpstr>_vena_CashFlowS2_CashFlowB2_C_FV_e1c3a244dc3d4f149ecdf7d748811086_22</vt:lpstr>
      <vt:lpstr>_vena_CashFlowS2_CashFlowB2_C_FV_e1c3a244dc3d4f149ecdf7d748811086_23</vt:lpstr>
      <vt:lpstr>_vena_CashFlowS2_CashFlowB2_C_FV_e1c3a244dc3d4f149ecdf7d748811086_24</vt:lpstr>
      <vt:lpstr>_vena_CashFlowS2_CashFlowB2_C_FV_e1c3a244dc3d4f149ecdf7d748811086_25</vt:lpstr>
      <vt:lpstr>_vena_CashFlowS2_CashFlowB2_C_FV_e1c3a244dc3d4f149ecdf7d748811086_26</vt:lpstr>
      <vt:lpstr>_vena_CashFlowS2_CashFlowB2_C_FV_e1c3a244dc3d4f149ecdf7d748811086_27</vt:lpstr>
      <vt:lpstr>_vena_CashFlowS2_CashFlowB2_C_FV_e1c3a244dc3d4f149ecdf7d748811086_28</vt:lpstr>
      <vt:lpstr>_vena_CashFlowS2_CashFlowB2_C_FV_e1c3a244dc3d4f149ecdf7d748811086_29</vt:lpstr>
      <vt:lpstr>_vena_CashFlowS2_CashFlowB2_C_FV_e1c3a244dc3d4f149ecdf7d748811086_3</vt:lpstr>
      <vt:lpstr>_vena_CashFlowS2_CashFlowB2_C_FV_e1c3a244dc3d4f149ecdf7d748811086_30</vt:lpstr>
      <vt:lpstr>_vena_CashFlowS2_CashFlowB2_C_FV_e1c3a244dc3d4f149ecdf7d748811086_31</vt:lpstr>
      <vt:lpstr>_vena_CashFlowS2_CashFlowB2_C_FV_e1c3a244dc3d4f149ecdf7d748811086_32</vt:lpstr>
      <vt:lpstr>_vena_CashFlowS2_CashFlowB2_C_FV_e1c3a244dc3d4f149ecdf7d748811086_33</vt:lpstr>
      <vt:lpstr>_vena_CashFlowS2_CashFlowB2_C_FV_e1c3a244dc3d4f149ecdf7d748811086_34</vt:lpstr>
      <vt:lpstr>_vena_CashFlowS2_CashFlowB2_C_FV_e1c3a244dc3d4f149ecdf7d748811086_35</vt:lpstr>
      <vt:lpstr>_vena_CashFlowS2_CashFlowB2_C_FV_e1c3a244dc3d4f149ecdf7d748811086_36</vt:lpstr>
      <vt:lpstr>_vena_CashFlowS2_CashFlowB2_C_FV_e1c3a244dc3d4f149ecdf7d748811086_37</vt:lpstr>
      <vt:lpstr>_vena_CashFlowS2_CashFlowB2_C_FV_e1c3a244dc3d4f149ecdf7d748811086_38</vt:lpstr>
      <vt:lpstr>_vena_CashFlowS2_CashFlowB2_C_FV_e1c3a244dc3d4f149ecdf7d748811086_39</vt:lpstr>
      <vt:lpstr>_vena_CashFlowS2_CashFlowB2_C_FV_e1c3a244dc3d4f149ecdf7d748811086_4</vt:lpstr>
      <vt:lpstr>_vena_CashFlowS2_CashFlowB2_C_FV_e1c3a244dc3d4f149ecdf7d748811086_40</vt:lpstr>
      <vt:lpstr>_vena_CashFlowS2_CashFlowB2_C_FV_e1c3a244dc3d4f149ecdf7d748811086_41</vt:lpstr>
      <vt:lpstr>_vena_CashFlowS2_CashFlowB2_C_FV_e1c3a244dc3d4f149ecdf7d748811086_42</vt:lpstr>
      <vt:lpstr>_vena_CashFlowS2_CashFlowB2_C_FV_e1c3a244dc3d4f149ecdf7d748811086_43</vt:lpstr>
      <vt:lpstr>_vena_CashFlowS2_CashFlowB2_C_FV_e1c3a244dc3d4f149ecdf7d748811086_44</vt:lpstr>
      <vt:lpstr>_vena_CashFlowS2_CashFlowB2_C_FV_e1c3a244dc3d4f149ecdf7d748811086_45</vt:lpstr>
      <vt:lpstr>_vena_CashFlowS2_CashFlowB2_C_FV_e1c3a244dc3d4f149ecdf7d748811086_46</vt:lpstr>
      <vt:lpstr>_vena_CashFlowS2_CashFlowB2_C_FV_e1c3a244dc3d4f149ecdf7d748811086_47</vt:lpstr>
      <vt:lpstr>_vena_CashFlowS2_CashFlowB2_C_FV_e1c3a244dc3d4f149ecdf7d748811086_48</vt:lpstr>
      <vt:lpstr>_vena_CashFlowS2_CashFlowB2_C_FV_e1c3a244dc3d4f149ecdf7d748811086_49</vt:lpstr>
      <vt:lpstr>_vena_CashFlowS2_CashFlowB2_C_FV_e1c3a244dc3d4f149ecdf7d748811086_5</vt:lpstr>
      <vt:lpstr>_vena_CashFlowS2_CashFlowB2_C_FV_e1c3a244dc3d4f149ecdf7d748811086_50</vt:lpstr>
      <vt:lpstr>_vena_CashFlowS2_CashFlowB2_C_FV_e1c3a244dc3d4f149ecdf7d748811086_51</vt:lpstr>
      <vt:lpstr>_vena_CashFlowS2_CashFlowB2_C_FV_e1c3a244dc3d4f149ecdf7d748811086_52</vt:lpstr>
      <vt:lpstr>_vena_CashFlowS2_CashFlowB2_C_FV_e1c3a244dc3d4f149ecdf7d748811086_53</vt:lpstr>
      <vt:lpstr>_vena_CashFlowS2_CashFlowB2_C_FV_e1c3a244dc3d4f149ecdf7d748811086_54</vt:lpstr>
      <vt:lpstr>_vena_CashFlowS2_CashFlowB2_C_FV_e1c3a244dc3d4f149ecdf7d748811086_55</vt:lpstr>
      <vt:lpstr>_vena_CashFlowS2_CashFlowB2_C_FV_e1c3a244dc3d4f149ecdf7d748811086_56</vt:lpstr>
      <vt:lpstr>_vena_CashFlowS2_CashFlowB2_C_FV_e1c3a244dc3d4f149ecdf7d748811086_57</vt:lpstr>
      <vt:lpstr>_vena_CashFlowS2_CashFlowB2_C_FV_e1c3a244dc3d4f149ecdf7d748811086_58</vt:lpstr>
      <vt:lpstr>_vena_CashFlowS2_CashFlowB2_C_FV_e1c3a244dc3d4f149ecdf7d748811086_59</vt:lpstr>
      <vt:lpstr>_vena_CashFlowS2_CashFlowB2_C_FV_e1c3a244dc3d4f149ecdf7d748811086_6</vt:lpstr>
      <vt:lpstr>_vena_CashFlowS2_CashFlowB2_C_FV_e1c3a244dc3d4f149ecdf7d748811086_60</vt:lpstr>
      <vt:lpstr>_vena_CashFlowS2_CashFlowB2_C_FV_e1c3a244dc3d4f149ecdf7d748811086_61</vt:lpstr>
      <vt:lpstr>_vena_CashFlowS2_CashFlowB2_C_FV_e1c3a244dc3d4f149ecdf7d748811086_62</vt:lpstr>
      <vt:lpstr>_vena_CashFlowS2_CashFlowB2_C_FV_e1c3a244dc3d4f149ecdf7d748811086_63</vt:lpstr>
      <vt:lpstr>_vena_CashFlowS2_CashFlowB2_C_FV_e1c3a244dc3d4f149ecdf7d748811086_64</vt:lpstr>
      <vt:lpstr>_vena_CashFlowS2_CashFlowB2_C_FV_e1c3a244dc3d4f149ecdf7d748811086_65</vt:lpstr>
      <vt:lpstr>_vena_CashFlowS2_CashFlowB2_C_FV_e1c3a244dc3d4f149ecdf7d748811086_66</vt:lpstr>
      <vt:lpstr>_vena_CashFlowS2_CashFlowB2_C_FV_e1c3a244dc3d4f149ecdf7d748811086_67</vt:lpstr>
      <vt:lpstr>_vena_CashFlowS2_CashFlowB2_C_FV_e1c3a244dc3d4f149ecdf7d748811086_68</vt:lpstr>
      <vt:lpstr>_vena_CashFlowS2_CashFlowB2_C_FV_e1c3a244dc3d4f149ecdf7d748811086_69</vt:lpstr>
      <vt:lpstr>_vena_CashFlowS2_CashFlowB2_C_FV_e1c3a244dc3d4f149ecdf7d748811086_7</vt:lpstr>
      <vt:lpstr>_vena_CashFlowS2_CashFlowB2_C_FV_e1c3a244dc3d4f149ecdf7d748811086_70</vt:lpstr>
      <vt:lpstr>_vena_CashFlowS2_CashFlowB2_C_FV_e1c3a244dc3d4f149ecdf7d748811086_71</vt:lpstr>
      <vt:lpstr>_vena_CashFlowS2_CashFlowB2_C_FV_e1c3a244dc3d4f149ecdf7d748811086_72</vt:lpstr>
      <vt:lpstr>_vena_CashFlowS2_CashFlowB2_C_FV_e1c3a244dc3d4f149ecdf7d748811086_73</vt:lpstr>
      <vt:lpstr>_vena_CashFlowS2_CashFlowB2_C_FV_e1c3a244dc3d4f149ecdf7d748811086_74</vt:lpstr>
      <vt:lpstr>_vena_CashFlowS2_CashFlowB2_C_FV_e1c3a244dc3d4f149ecdf7d748811086_75</vt:lpstr>
      <vt:lpstr>_vena_CashFlowS2_CashFlowB2_C_FV_e1c3a244dc3d4f149ecdf7d748811086_76</vt:lpstr>
      <vt:lpstr>_vena_CashFlowS2_CashFlowB2_C_FV_e1c3a244dc3d4f149ecdf7d748811086_77</vt:lpstr>
      <vt:lpstr>_vena_CashFlowS2_CashFlowB2_C_FV_e1c3a244dc3d4f149ecdf7d748811086_8</vt:lpstr>
      <vt:lpstr>_vena_CashFlowS2_CashFlowB2_C_FV_e1c3a244dc3d4f149ecdf7d748811086_9</vt:lpstr>
      <vt:lpstr>_vena_CashFlowS2_CashFlowB2_R_5_721231448376606720</vt:lpstr>
      <vt:lpstr>_vena_CashFlowS2_CashFlowB2_R_5_721231448380801024</vt:lpstr>
      <vt:lpstr>_vena_CashFlowS2_CashFlowB2_R_5_721231448384995329</vt:lpstr>
      <vt:lpstr>_vena_CashFlowS2_CashFlowB2_R_5_721231448384995331</vt:lpstr>
      <vt:lpstr>_vena_CashFlowS2_CashFlowB2_R_5_721231448384995333</vt:lpstr>
      <vt:lpstr>_vena_CashFlowS2_CashFlowB2_R_5_721231448389189633</vt:lpstr>
      <vt:lpstr>_vena_CashFlowS2_CashFlowB2_R_5_721231448389189635</vt:lpstr>
      <vt:lpstr>_vena_CashFlowS2_CashFlowB2_R_5_721231448393383937</vt:lpstr>
      <vt:lpstr>_vena_CashFlowS2_CashFlowB2_R_5_721231448393383939</vt:lpstr>
      <vt:lpstr>_vena_CashFlowS2_CashFlowB2_R_5_721231448393383941</vt:lpstr>
      <vt:lpstr>_vena_CashFlowS2_CashFlowB2_R_5_721231448397578241</vt:lpstr>
      <vt:lpstr>_vena_CashFlowS2_CashFlowB2_R_5_721231448397578243</vt:lpstr>
      <vt:lpstr>_vena_CashFlowS2_CashFlowB2_R_5_721231448401772545</vt:lpstr>
      <vt:lpstr>_vena_CashFlowS2_CashFlowB2_R_5_721231448401772547</vt:lpstr>
      <vt:lpstr>_vena_CashFlowS2_CashFlowB2_R_5_721231448401772549</vt:lpstr>
      <vt:lpstr>_vena_CashFlowS2_CashFlowB2_R_5_721231448405966849</vt:lpstr>
      <vt:lpstr>_vena_CashFlowS2_CashFlowB2_R_5_721231448405966851</vt:lpstr>
      <vt:lpstr>_vena_CashFlowS2_CashFlowB2_R_5_721231448410161153</vt:lpstr>
      <vt:lpstr>_vena_CashFlowS2_CashFlowB2_R_5_721231448410161155</vt:lpstr>
      <vt:lpstr>_vena_CashFlowS2_CashFlowB2_R_5_721231448410161157</vt:lpstr>
      <vt:lpstr>_vena_CashFlowS2_CashFlowB2_R_5_721231448414355457</vt:lpstr>
      <vt:lpstr>_vena_CashFlowS2_CashFlowB2_R_5_721231448414355459</vt:lpstr>
      <vt:lpstr>_vena_CashFlowS2_CashFlowB2_R_5_721231448414355461</vt:lpstr>
      <vt:lpstr>_vena_CashFlowS2_CashFlowB2_R_5_721231448418549761</vt:lpstr>
      <vt:lpstr>_vena_CashFlowS2_CashFlowB2_R_5_721231448418549763</vt:lpstr>
      <vt:lpstr>_vena_CashFlowS2_CashFlowB2_R_5_721231448422744065</vt:lpstr>
      <vt:lpstr>_vena_CashFlowS2_CashFlowB2_R_5_721231448422744067</vt:lpstr>
      <vt:lpstr>_vena_CashFlowS2_CashFlowB2_R_5_721231448422744069</vt:lpstr>
      <vt:lpstr>_vena_CashFlowS2_CashFlowB2_R_5_721231448426938369</vt:lpstr>
      <vt:lpstr>_vena_CashFlowS2_CashFlowB2_R_5_721231448426938371</vt:lpstr>
      <vt:lpstr>_vena_CashFlowS2_CashFlowB2_R_5_721231448431132673</vt:lpstr>
      <vt:lpstr>_vena_CashFlowS2_CashFlowB2_R_5_721231448431132675</vt:lpstr>
      <vt:lpstr>_vena_CashFlowS2_CashFlowB2_R_5_721231448431132677</vt:lpstr>
      <vt:lpstr>_vena_CashFlowS2_CashFlowB2_R_5_721231448435326977</vt:lpstr>
      <vt:lpstr>_vena_CashFlowS2_CashFlowB2_R_5_721231448435326979</vt:lpstr>
      <vt:lpstr>_vena_CashFlowS2_CashFlowB2_R_5_721231448439521281</vt:lpstr>
      <vt:lpstr>_vena_CashFlowS2_CashFlowB2_R_5_721231448439521283</vt:lpstr>
      <vt:lpstr>_vena_CashFlowS2_CashFlowB2_R_5_721231448439521285</vt:lpstr>
      <vt:lpstr>_vena_CashFlowS2_CashFlowB2_R_5_721231448443715585</vt:lpstr>
      <vt:lpstr>_vena_CashFlowS2_CashFlowB2_R_5_721231448443715587</vt:lpstr>
      <vt:lpstr>_vena_CashFlowS2_CashFlowB2_R_5_721231448443715589</vt:lpstr>
      <vt:lpstr>_vena_CashFlowS2_CashFlowB2_R_5_721231448447909889</vt:lpstr>
      <vt:lpstr>_vena_CashFlowS2_CashFlowB2_R_5_721231448447909891</vt:lpstr>
      <vt:lpstr>_vena_CashFlowS2_CashFlowB2_R_5_721231448452104193</vt:lpstr>
      <vt:lpstr>_vena_CashFlowS2_CashFlowB2_R_5_721231448452104195</vt:lpstr>
      <vt:lpstr>_vena_CashFlowS2_CashFlowB2_R_5_721231448452104197</vt:lpstr>
      <vt:lpstr>_vena_CashFlowS2_CashFlowB2_R_5_721231448456298497</vt:lpstr>
      <vt:lpstr>_vena_CashFlowS2_CashFlowB2_R_5_721231448456298499</vt:lpstr>
      <vt:lpstr>_vena_CashFlowS2_CashFlowB2_R_5_721231448460492801</vt:lpstr>
      <vt:lpstr>_vena_CashFlowS2_CashFlowB2_R_5_721231448460492803</vt:lpstr>
      <vt:lpstr>_vena_CashFlowS2_CashFlowB2_R_5_721231448460492805</vt:lpstr>
      <vt:lpstr>_vena_CashFlowS2_CashFlowB2_R_5_721231448464687105</vt:lpstr>
      <vt:lpstr>_vena_CashFlowS2_CashFlowB2_R_5_721231448464687107</vt:lpstr>
      <vt:lpstr>_vena_CashFlowS2_CashFlowB2_R_5_721231448468881409</vt:lpstr>
      <vt:lpstr>_vena_CashFlowS2_CashFlowB2_R_5_721231448468881411</vt:lpstr>
      <vt:lpstr>_vena_CashFlowS2_CashFlowB2_R_5_721231448468881413</vt:lpstr>
      <vt:lpstr>_vena_CashFlowS2_CashFlowB2_R_5_721231448473075713</vt:lpstr>
      <vt:lpstr>_vena_CashFlowS2_CashFlowB2_R_5_721231448477270016</vt:lpstr>
      <vt:lpstr>_vena_CashFlowS2_CashFlowB2_R_5_721231448481464321</vt:lpstr>
      <vt:lpstr>_vena_CashFlowS2_CashFlowB2_R_5_721231448481464323</vt:lpstr>
      <vt:lpstr>_vena_CashFlowS2_CashFlowB2_R_5_721231448481464325</vt:lpstr>
      <vt:lpstr>_vena_CashFlowS2_CashFlowB2_R_5_721231448485658625</vt:lpstr>
      <vt:lpstr>_vena_CashFlowS2_CashFlowB2_R_5_721231448485658627</vt:lpstr>
      <vt:lpstr>_vena_CashFlowS2_CashFlowB2_R_5_721231448489852929</vt:lpstr>
      <vt:lpstr>_vena_CashFlowS2_CashFlowB2_R_5_721231448489852931</vt:lpstr>
      <vt:lpstr>_vena_CashFlowS2_CashFlowB2_R_5_721231448489852933</vt:lpstr>
      <vt:lpstr>_vena_CashFlowS2_CashFlowB2_R_5_721231448494047233</vt:lpstr>
      <vt:lpstr>_vena_CashFlowS2_CashFlowB2_R_5_721231448494047235</vt:lpstr>
      <vt:lpstr>_vena_CashFlowS2_CashFlowB2_R_5_721231448498241536</vt:lpstr>
      <vt:lpstr>_vena_CashFlowS2_CashFlowB2_R_5_721231448502435841</vt:lpstr>
      <vt:lpstr>_vena_CashFlowS2_CashFlowB2_R_5_721231448502435843</vt:lpstr>
      <vt:lpstr>_vena_CashFlowS2_CashFlowB2_R_5_721231448506630145</vt:lpstr>
      <vt:lpstr>_vena_CashFlowS2_CashFlowB2_R_5_721231448506630147</vt:lpstr>
      <vt:lpstr>_vena_CashFlowS2_CashFlowB2_R_5_721231448506630149</vt:lpstr>
      <vt:lpstr>_vena_CashFlowS2_CashFlowB2_R_5_721231448510824449</vt:lpstr>
      <vt:lpstr>_vena_CashFlowS2_CashFlowB2_R_5_721231448510824451</vt:lpstr>
      <vt:lpstr>_vena_CashFlowS2_CashFlowB2_R_5_721231448515018753</vt:lpstr>
      <vt:lpstr>_vena_CashFlowS2_CashFlowB2_R_5_721231448515018755</vt:lpstr>
      <vt:lpstr>_vena_CashFlowS2_CashFlowB2_R_5_721231448515018757</vt:lpstr>
      <vt:lpstr>_vena_CashFlowS2_CashFlowB2_R_5_721231448519213057</vt:lpstr>
      <vt:lpstr>_vena_CashFlowS2_CashFlowB2_R_5_721231448519213059</vt:lpstr>
      <vt:lpstr>_vena_CashFlowS2_CashFlowB2_R_5_721231448523407361</vt:lpstr>
      <vt:lpstr>_vena_CashFlowS2_CashFlowB2_R_5_721231448523407363</vt:lpstr>
      <vt:lpstr>_vena_CashFlowS2_CashFlowB2_R_5_721231448523407365</vt:lpstr>
      <vt:lpstr>_vena_CashFlowS2_CashFlowB2_R_5_721231448527601665</vt:lpstr>
      <vt:lpstr>_vena_CashFlowS2_CashFlowB2_R_5_721231448527601667</vt:lpstr>
      <vt:lpstr>_vena_CashFlowS2_CashFlowB2_R_5_721231448531795969</vt:lpstr>
      <vt:lpstr>_vena_CashFlowS2_CashFlowB2_R_5_721231448535990272</vt:lpstr>
      <vt:lpstr>_vena_CashFlowS2_CashFlowB2_R_5_721231448535990274</vt:lpstr>
      <vt:lpstr>_vena_CashFlowS2_CashFlowB2_R_5_721231448540184577</vt:lpstr>
      <vt:lpstr>_vena_CashFlowS2_CashFlowB2_R_5_721231448540184579</vt:lpstr>
      <vt:lpstr>_vena_CashFlowS2_CashFlowB2_R_5_721231448540184581</vt:lpstr>
      <vt:lpstr>_vena_CashFlowS2_CashFlowB2_R_5_721231448544378881</vt:lpstr>
      <vt:lpstr>_vena_CashFlowS2_CashFlowB2_R_5_721231448544378883</vt:lpstr>
      <vt:lpstr>_vena_CashFlowS2_CashFlowB2_R_5_721231448548573185</vt:lpstr>
      <vt:lpstr>_vena_CashFlowS2_CashFlowB2_R_5_721231448548573187</vt:lpstr>
      <vt:lpstr>_vena_CashFlowS2_CashFlowB2_R_5_721231448548573189</vt:lpstr>
      <vt:lpstr>_vena_CashFlowS2_CashFlowB2_R_5_721231448552767489</vt:lpstr>
      <vt:lpstr>_vena_CashFlowS2_CashFlowB2_R_5_721231448552767491</vt:lpstr>
      <vt:lpstr>_vena_CashFlowS2_CashFlowB2_R_5_721231448556961793</vt:lpstr>
      <vt:lpstr>_vena_CashFlowS2_CashFlowB2_R_5_721231448556961795</vt:lpstr>
      <vt:lpstr>_vena_CashFlowS2_CashFlowB2_R_5_721231448556961797</vt:lpstr>
      <vt:lpstr>_vena_CashFlowS2_CashFlowB2_R_5_721231448561156097</vt:lpstr>
      <vt:lpstr>_vena_CashFlowS2_CashFlowB2_R_5_721231448565350400</vt:lpstr>
      <vt:lpstr>_vena_CashFlowS2_CashFlowB2_R_5_721231448569544705</vt:lpstr>
      <vt:lpstr>_vena_CashFlowS2_CashFlowB2_R_5_721231448569544707</vt:lpstr>
      <vt:lpstr>_vena_CashFlowS2_CashFlowB2_R_5_721231448569544709</vt:lpstr>
      <vt:lpstr>_vena_CashFlowS2_CashFlowB2_R_5_721231448573739009</vt:lpstr>
      <vt:lpstr>_vena_CashFlowS2_CashFlowB2_R_5_721231448573739011</vt:lpstr>
      <vt:lpstr>_vena_CashFlowS2_CashFlowB2_R_5_721231448577933313</vt:lpstr>
      <vt:lpstr>_vena_CashFlowS2_CashFlowB2_R_5_721231448577933315</vt:lpstr>
      <vt:lpstr>_vena_CashFlowS2_CashFlowB2_R_5_721231448577933317</vt:lpstr>
      <vt:lpstr>_vena_CashFlowS2_CashFlowB2_R_5_721231448582127617</vt:lpstr>
      <vt:lpstr>_vena_CashFlowS2_CashFlowB2_R_5_721231448582127619</vt:lpstr>
      <vt:lpstr>_vena_CashFlowS2_CashFlowB2_R_5_721231448586321921</vt:lpstr>
      <vt:lpstr>_vena_CashFlowS2_CashFlowB2_R_5_721231448586321923</vt:lpstr>
      <vt:lpstr>_vena_CashFlowS2_CashFlowB2_R_5_721231448586321925</vt:lpstr>
      <vt:lpstr>_vena_CashFlowS2_CashFlowB2_R_5_721231448590516225</vt:lpstr>
      <vt:lpstr>_vena_CashFlowS2_CashFlowB2_R_5_721231448590516227</vt:lpstr>
      <vt:lpstr>_vena_CashFlowS2_CashFlowB2_R_5_721231448594710529</vt:lpstr>
      <vt:lpstr>_vena_CashFlowS2_CashFlowB2_R_5_721231448594710531</vt:lpstr>
      <vt:lpstr>_vena_CashFlowS2_CashFlowB2_R_5_721231448594710533</vt:lpstr>
      <vt:lpstr>_vena_CashFlowS2_CashFlowB2_R_5_721231448598904833</vt:lpstr>
      <vt:lpstr>_vena_CashFlowS2_CashFlowB2_R_5_721231448598904835</vt:lpstr>
      <vt:lpstr>_vena_CashFlowS2_CashFlowB2_R_5_721231448603099137</vt:lpstr>
      <vt:lpstr>_vena_CashFlowS2_CashFlowB2_R_5_721231448603099139</vt:lpstr>
      <vt:lpstr>_vena_CashFlowS2_CashFlowB2_R_5_721231448603099141</vt:lpstr>
      <vt:lpstr>_vena_CashFlowS2_CashFlowB2_R_5_721231448607293441</vt:lpstr>
      <vt:lpstr>_vena_CashFlowS2_CashFlowB2_R_5_721231448607293443</vt:lpstr>
      <vt:lpstr>_vena_CashFlowS2_CashFlowB2_R_5_721231448607293445</vt:lpstr>
      <vt:lpstr>_vena_CashFlowS2_CashFlowB2_R_5_721231448611487745</vt:lpstr>
      <vt:lpstr>_vena_CashFlowS2_CashFlowB2_R_5_721231448615682048</vt:lpstr>
      <vt:lpstr>_vena_CashFlowS2_CashFlowB2_R_5_721231448619876353</vt:lpstr>
      <vt:lpstr>_vena_CashFlowS2_CashFlowB2_R_5_721231448619876355</vt:lpstr>
      <vt:lpstr>_vena_CashFlowS2_CashFlowB2_R_5_721231448624070657</vt:lpstr>
      <vt:lpstr>_vena_CashFlowS2_CashFlowB2_R_5_721231448624070659</vt:lpstr>
      <vt:lpstr>_vena_CashFlowS2_CashFlowB2_R_5_721231448624070661</vt:lpstr>
      <vt:lpstr>_vena_CashFlowS2_CashFlowB2_R_5_721231448628264961</vt:lpstr>
      <vt:lpstr>_vena_CashFlowS2_CashFlowB2_R_5_721231448628264963</vt:lpstr>
      <vt:lpstr>_vena_CashFlowS2_CashFlowB2_R_5_721231448632459264</vt:lpstr>
      <vt:lpstr>_vena_CashFlowS2_CashFlowB2_R_5_721231448632459266</vt:lpstr>
      <vt:lpstr>_vena_CashFlowS2_CashFlowB2_R_5_721231448636653568</vt:lpstr>
      <vt:lpstr>_vena_CashFlowS2_CashFlowB2_R_5_721231448640847873</vt:lpstr>
      <vt:lpstr>_vena_CashFlowS2_CashFlowB2_R_5_721231448640847875</vt:lpstr>
      <vt:lpstr>_vena_CashFlowS2_CashFlowB2_R_5_721231448640847877</vt:lpstr>
      <vt:lpstr>_vena_CashFlowS2_CashFlowB2_R_5_721231448645042177</vt:lpstr>
      <vt:lpstr>_vena_CashFlowS2_CashFlowB2_R_5_721231448645042179</vt:lpstr>
      <vt:lpstr>_vena_CashFlowS2_CashFlowB2_R_5_721231448645042181</vt:lpstr>
      <vt:lpstr>_vena_CashFlowS2_CashFlowB2_R_5_721231448649236481</vt:lpstr>
      <vt:lpstr>_vena_CashFlowS2_CashFlowB2_R_5_721231448649236483</vt:lpstr>
      <vt:lpstr>_vena_CashFlowS2_CashFlowB2_R_5_721231448653430785</vt:lpstr>
      <vt:lpstr>_vena_CashFlowS2_CashFlowB2_R_5_721231448657625088</vt:lpstr>
      <vt:lpstr>_vena_CashFlowS2_CashFlowB2_R_5_721231448657625090</vt:lpstr>
      <vt:lpstr>_vena_CashFlowS2_CashFlowB2_R_5_721231448661819393</vt:lpstr>
      <vt:lpstr>_vena_CashFlowS2_CashFlowB2_R_5_721231448661819395</vt:lpstr>
      <vt:lpstr>_vena_CashFlowS2_CashFlowB2_R_5_721231448666013697</vt:lpstr>
      <vt:lpstr>_vena_CashFlowS2_CashFlowB2_R_5_721231448666013699</vt:lpstr>
      <vt:lpstr>_vena_CashFlowS2_CashFlowB2_R_5_721231448666013701</vt:lpstr>
      <vt:lpstr>_vena_CashFlowS2_CashFlowB2_R_5_721231448670208001</vt:lpstr>
      <vt:lpstr>_vena_CashFlowS2_CashFlowB2_R_5_721231448670208003</vt:lpstr>
      <vt:lpstr>_vena_CashFlowS2_CashFlowB2_R_5_721231448674402304</vt:lpstr>
      <vt:lpstr>_vena_CashFlowS2_CashFlowB2_R_5_721231448678596608</vt:lpstr>
      <vt:lpstr>_vena_CashFlowS2_CashFlowB2_R_5_721231448678596610</vt:lpstr>
      <vt:lpstr>_vena_CashFlowS2_CashFlowB2_R_5_721231448682790913</vt:lpstr>
      <vt:lpstr>_vena_CashFlowS2_CashFlowB2_R_5_721231448682790915</vt:lpstr>
      <vt:lpstr>_vena_CashFlowS2_CashFlowB2_R_5_721231448686985216</vt:lpstr>
      <vt:lpstr>_vena_CashFlowS2_CashFlowB2_R_5_721231448691179521</vt:lpstr>
      <vt:lpstr>_vena_CashFlowS2_CashFlowB2_R_5_721231448691179523</vt:lpstr>
      <vt:lpstr>_vena_CashFlowS2_CashFlowB2_R_5_721231448691179525</vt:lpstr>
      <vt:lpstr>_vena_CashFlowS2_CashFlowB2_R_5_721231448695373825</vt:lpstr>
      <vt:lpstr>_vena_CashFlowS2_CashFlowB2_R_5_721231448695373827</vt:lpstr>
      <vt:lpstr>_vena_CashFlowS2_CashFlowB2_R_5_721231448699568129</vt:lpstr>
      <vt:lpstr>_vena_CashFlowS2_CashFlowB2_R_5_721231448699568131</vt:lpstr>
      <vt:lpstr>_vena_CashFlowS2_CashFlowB2_R_5_721231448699568133</vt:lpstr>
      <vt:lpstr>_vena_CashFlowS2_CashFlowB2_R_5_721231448703762433</vt:lpstr>
      <vt:lpstr>_vena_CashFlowS2_CashFlowB2_R_5_721231448703762435</vt:lpstr>
      <vt:lpstr>_vena_CashFlowS2_CashFlowB2_R_5_721231448707956737</vt:lpstr>
      <vt:lpstr>_vena_CashFlowS2_CashFlowB2_R_5_721231448712151041</vt:lpstr>
      <vt:lpstr>_vena_CashFlowS2_CashFlowB2_R_5_721231448712151043</vt:lpstr>
      <vt:lpstr>_vena_CashFlowS2_CashFlowB2_R_5_721231448716345345</vt:lpstr>
      <vt:lpstr>_vena_CashFlowS2_CashFlowB2_R_5_721231448720539648</vt:lpstr>
      <vt:lpstr>_vena_CashFlowS2_CashFlowB2_R_5_721231448720539650</vt:lpstr>
      <vt:lpstr>_vena_CashFlowS2_CashFlowB2_R_5_721231448724733953</vt:lpstr>
      <vt:lpstr>_vena_CashFlowS2_CashFlowB2_R_5_721231448724733955</vt:lpstr>
      <vt:lpstr>_vena_CashFlowS2_CashFlowB2_R_5_721231448728928257</vt:lpstr>
      <vt:lpstr>_vena_CashFlowS2_CashFlowB2_R_5_721231448728928259</vt:lpstr>
      <vt:lpstr>_vena_CashFlowS2_CashFlowB2_R_5_721231448728928261</vt:lpstr>
      <vt:lpstr>_vena_CashFlowS2_CashFlowB2_R_5_721231448737316864</vt:lpstr>
      <vt:lpstr>_vena_CashFlowS2_CashFlowB2_R_5_721231448737316866</vt:lpstr>
      <vt:lpstr>_vena_CashFlowS2_CashFlowB2_R_5_721231448741511169</vt:lpstr>
      <vt:lpstr>_vena_CashFlowS2_CashFlowB2_R_5_721231448741511171</vt:lpstr>
      <vt:lpstr>_vena_CashFlowS2_CashFlowB2_R_5_721231448741511173</vt:lpstr>
      <vt:lpstr>_vena_CashFlowS2_CashFlowB2_R_5_721231448745705473</vt:lpstr>
      <vt:lpstr>_vena_CashFlowS2_CashFlowB2_R_5_721231448745705475</vt:lpstr>
      <vt:lpstr>_vena_CashFlowS2_CashFlowB2_R_5_721231448749899776</vt:lpstr>
      <vt:lpstr>_vena_CashFlowS2_CashFlowB2_R_5_721231448749899778</vt:lpstr>
      <vt:lpstr>_vena_CashFlowS2_CashFlowB2_R_5_721231448754094080</vt:lpstr>
      <vt:lpstr>_vena_CashFlowS2_CashFlowB2_R_5_721231448758288385</vt:lpstr>
      <vt:lpstr>_vena_CashFlowS2_CashFlowB2_R_5_721231448758288387</vt:lpstr>
      <vt:lpstr>_vena_CashFlowS2_CashFlowB2_R_5_749087830139076610</vt:lpstr>
      <vt:lpstr>_vena_CashFlowS2_CashFlowB2_R_5_749087864905531392</vt:lpstr>
      <vt:lpstr>_vena_CashFlowS2_CashFlowB2_R_5_749087910850461696</vt:lpstr>
      <vt:lpstr>_vena_CashFlowS2_CashFlowB2_R_5_749088060013281299</vt:lpstr>
      <vt:lpstr>_vena_CashFlowS2_CashFlowB2_R_5_749088115352797184</vt:lpstr>
      <vt:lpstr>_vena_CashFlowS2_CashFlowB2_R_5_749088180418248704</vt:lpstr>
      <vt:lpstr>_vena_CashFlowS2_CashFlowB2_R_5_749088587086036992</vt:lpstr>
      <vt:lpstr>_vena_CashFlowS2_CashFlowB2_R_5_749112547660267520</vt:lpstr>
      <vt:lpstr>_vena_CashFlowS2_CashFlowB2_R_5_749112608271368192</vt:lpstr>
      <vt:lpstr>_vena_CashFlowS2_CashFlowB2_R_5_764289229879115776</vt:lpstr>
      <vt:lpstr>_vena_CashFlowS2_CashFlowB2_R_5_765814190010531840</vt:lpstr>
      <vt:lpstr>_vena_CashFlowS2_CashFlowB2_R_5_765814447679340544</vt:lpstr>
      <vt:lpstr>_vena_CashFlowS2_CashFlowB2_R_5_766526426957873152</vt:lpstr>
      <vt:lpstr>_vena_CashFlowS2_CashFlowB2_R_5_820137883691253760</vt:lpstr>
      <vt:lpstr>_vena_CashFlowS2_CashFlowB2_R_5_826639481931038720</vt:lpstr>
      <vt:lpstr>_vena_CashFlowS2_CashFlowB2_R_5_829902262057828352</vt:lpstr>
      <vt:lpstr>_vena_CashFlowS2_CashFlowB2_R_5_845143360720863232</vt:lpstr>
      <vt:lpstr>_vena_CashFlowS2_CashFlowB2_R_5_851989668665229312</vt:lpstr>
      <vt:lpstr>_vena_CashFlowS2_CashFlowB2_R_5_888954560046039041</vt:lpstr>
      <vt:lpstr>_vena_CashFlowS2_CashFlowB2_R_5_896565875103760385</vt:lpstr>
      <vt:lpstr>_vena_CashFlowS2_CashFlowB2_R_5_946970774233284608</vt:lpstr>
      <vt:lpstr>_vena_CashFlowS2_CashFlowB2_R_5_951930561890746371</vt:lpstr>
      <vt:lpstr>_vena_CashFlowS2_CashFlowB2_R_5_951930655779848193</vt:lpstr>
      <vt:lpstr>_vena_CashFlowS2_CashFlowB2_R_5_951930778467565568</vt:lpstr>
      <vt:lpstr>_vena_CashFlowS2_CashFlowB3_C_8_720177941305491604</vt:lpstr>
      <vt:lpstr>_vena_CashFlowS2_CashFlowB3_C_8_720177941305491604_1</vt:lpstr>
      <vt:lpstr>_vena_CashFlowS2_CashFlowB3_C_8_720177941305491604_10</vt:lpstr>
      <vt:lpstr>_vena_CashFlowS2_CashFlowB3_C_8_720177941305491604_11</vt:lpstr>
      <vt:lpstr>_vena_CashFlowS2_CashFlowB3_C_8_720177941305491604_12</vt:lpstr>
      <vt:lpstr>_vena_CashFlowS2_CashFlowB3_C_8_720177941305491604_13</vt:lpstr>
      <vt:lpstr>_vena_CashFlowS2_CashFlowB3_C_8_720177941305491604_14</vt:lpstr>
      <vt:lpstr>_vena_CashFlowS2_CashFlowB3_C_8_720177941305491604_15</vt:lpstr>
      <vt:lpstr>_vena_CashFlowS2_CashFlowB3_C_8_720177941305491604_16</vt:lpstr>
      <vt:lpstr>_vena_CashFlowS2_CashFlowB3_C_8_720177941305491604_17</vt:lpstr>
      <vt:lpstr>_vena_CashFlowS2_CashFlowB3_C_8_720177941305491604_18</vt:lpstr>
      <vt:lpstr>_vena_CashFlowS2_CashFlowB3_C_8_720177941305491604_19</vt:lpstr>
      <vt:lpstr>_vena_CashFlowS2_CashFlowB3_C_8_720177941305491604_2</vt:lpstr>
      <vt:lpstr>_vena_CashFlowS2_CashFlowB3_C_8_720177941305491604_20</vt:lpstr>
      <vt:lpstr>_vena_CashFlowS2_CashFlowB3_C_8_720177941305491604_21</vt:lpstr>
      <vt:lpstr>_vena_CashFlowS2_CashFlowB3_C_8_720177941305491604_22</vt:lpstr>
      <vt:lpstr>_vena_CashFlowS2_CashFlowB3_C_8_720177941305491604_23</vt:lpstr>
      <vt:lpstr>_vena_CashFlowS2_CashFlowB3_C_8_720177941305491604_24</vt:lpstr>
      <vt:lpstr>_vena_CashFlowS2_CashFlowB3_C_8_720177941305491604_25</vt:lpstr>
      <vt:lpstr>_vena_CashFlowS2_CashFlowB3_C_8_720177941305491604_26</vt:lpstr>
      <vt:lpstr>_vena_CashFlowS2_CashFlowB3_C_8_720177941305491604_27</vt:lpstr>
      <vt:lpstr>_vena_CashFlowS2_CashFlowB3_C_8_720177941305491604_28</vt:lpstr>
      <vt:lpstr>_vena_CashFlowS2_CashFlowB3_C_8_720177941305491604_29</vt:lpstr>
      <vt:lpstr>_vena_CashFlowS2_CashFlowB3_C_8_720177941305491604_3</vt:lpstr>
      <vt:lpstr>_vena_CashFlowS2_CashFlowB3_C_8_720177941305491604_30</vt:lpstr>
      <vt:lpstr>_vena_CashFlowS2_CashFlowB3_C_8_720177941305491604_31</vt:lpstr>
      <vt:lpstr>_vena_CashFlowS2_CashFlowB3_C_8_720177941305491604_32</vt:lpstr>
      <vt:lpstr>_vena_CashFlowS2_CashFlowB3_C_8_720177941305491604_33</vt:lpstr>
      <vt:lpstr>_vena_CashFlowS2_CashFlowB3_C_8_720177941305491604_34</vt:lpstr>
      <vt:lpstr>_vena_CashFlowS2_CashFlowB3_C_8_720177941305491604_35</vt:lpstr>
      <vt:lpstr>_vena_CashFlowS2_CashFlowB3_C_8_720177941305491604_36</vt:lpstr>
      <vt:lpstr>_vena_CashFlowS2_CashFlowB3_C_8_720177941305491604_37</vt:lpstr>
      <vt:lpstr>_vena_CashFlowS2_CashFlowB3_C_8_720177941305491604_38</vt:lpstr>
      <vt:lpstr>_vena_CashFlowS2_CashFlowB3_C_8_720177941305491604_39</vt:lpstr>
      <vt:lpstr>_vena_CashFlowS2_CashFlowB3_C_8_720177941305491604_4</vt:lpstr>
      <vt:lpstr>_vena_CashFlowS2_CashFlowB3_C_8_720177941305491604_40</vt:lpstr>
      <vt:lpstr>_vena_CashFlowS2_CashFlowB3_C_8_720177941305491604_41</vt:lpstr>
      <vt:lpstr>_vena_CashFlowS2_CashFlowB3_C_8_720177941305491604_42</vt:lpstr>
      <vt:lpstr>_vena_CashFlowS2_CashFlowB3_C_8_720177941305491604_43</vt:lpstr>
      <vt:lpstr>_vena_CashFlowS2_CashFlowB3_C_8_720177941305491604_44</vt:lpstr>
      <vt:lpstr>_vena_CashFlowS2_CashFlowB3_C_8_720177941305491604_45</vt:lpstr>
      <vt:lpstr>_vena_CashFlowS2_CashFlowB3_C_8_720177941305491604_46</vt:lpstr>
      <vt:lpstr>_vena_CashFlowS2_CashFlowB3_C_8_720177941305491604_47</vt:lpstr>
      <vt:lpstr>_vena_CashFlowS2_CashFlowB3_C_8_720177941305491604_48</vt:lpstr>
      <vt:lpstr>_vena_CashFlowS2_CashFlowB3_C_8_720177941305491604_49</vt:lpstr>
      <vt:lpstr>_vena_CashFlowS2_CashFlowB3_C_8_720177941305491604_5</vt:lpstr>
      <vt:lpstr>_vena_CashFlowS2_CashFlowB3_C_8_720177941305491604_50</vt:lpstr>
      <vt:lpstr>_vena_CashFlowS2_CashFlowB3_C_8_720177941305491604_51</vt:lpstr>
      <vt:lpstr>_vena_CashFlowS2_CashFlowB3_C_8_720177941305491604_52</vt:lpstr>
      <vt:lpstr>_vena_CashFlowS2_CashFlowB3_C_8_720177941305491604_53</vt:lpstr>
      <vt:lpstr>_vena_CashFlowS2_CashFlowB3_C_8_720177941305491604_54</vt:lpstr>
      <vt:lpstr>_vena_CashFlowS2_CashFlowB3_C_8_720177941305491604_55</vt:lpstr>
      <vt:lpstr>_vena_CashFlowS2_CashFlowB3_C_8_720177941305491604_56</vt:lpstr>
      <vt:lpstr>_vena_CashFlowS2_CashFlowB3_C_8_720177941305491604_57</vt:lpstr>
      <vt:lpstr>_vena_CashFlowS2_CashFlowB3_C_8_720177941305491604_58</vt:lpstr>
      <vt:lpstr>_vena_CashFlowS2_CashFlowB3_C_8_720177941305491604_59</vt:lpstr>
      <vt:lpstr>_vena_CashFlowS2_CashFlowB3_C_8_720177941305491604_6</vt:lpstr>
      <vt:lpstr>_vena_CashFlowS2_CashFlowB3_C_8_720177941305491604_60</vt:lpstr>
      <vt:lpstr>_vena_CashFlowS2_CashFlowB3_C_8_720177941305491604_61</vt:lpstr>
      <vt:lpstr>_vena_CashFlowS2_CashFlowB3_C_8_720177941305491604_62</vt:lpstr>
      <vt:lpstr>_vena_CashFlowS2_CashFlowB3_C_8_720177941305491604_63</vt:lpstr>
      <vt:lpstr>_vena_CashFlowS2_CashFlowB3_C_8_720177941305491604_64</vt:lpstr>
      <vt:lpstr>_vena_CashFlowS2_CashFlowB3_C_8_720177941305491604_65</vt:lpstr>
      <vt:lpstr>_vena_CashFlowS2_CashFlowB3_C_8_720177941305491604_66</vt:lpstr>
      <vt:lpstr>_vena_CashFlowS2_CashFlowB3_C_8_720177941305491604_67</vt:lpstr>
      <vt:lpstr>_vena_CashFlowS2_CashFlowB3_C_8_720177941305491604_68</vt:lpstr>
      <vt:lpstr>_vena_CashFlowS2_CashFlowB3_C_8_720177941305491604_69</vt:lpstr>
      <vt:lpstr>_vena_CashFlowS2_CashFlowB3_C_8_720177941305491604_7</vt:lpstr>
      <vt:lpstr>_vena_CashFlowS2_CashFlowB3_C_8_720177941305491604_70</vt:lpstr>
      <vt:lpstr>_vena_CashFlowS2_CashFlowB3_C_8_720177941305491604_71</vt:lpstr>
      <vt:lpstr>_vena_CashFlowS2_CashFlowB3_C_8_720177941305491604_8</vt:lpstr>
      <vt:lpstr>_vena_CashFlowS2_CashFlowB3_C_8_720177941305491604_9</vt:lpstr>
      <vt:lpstr>_vena_CashFlowS2_CashFlowB3_C_FV_56493ffece784c5db4cd0fd3b40a250d</vt:lpstr>
      <vt:lpstr>_vena_CashFlowS2_CashFlowB3_C_FV_56493ffece784c5db4cd0fd3b40a250d_1</vt:lpstr>
      <vt:lpstr>_vena_CashFlowS2_CashFlowB3_C_FV_56493ffece784c5db4cd0fd3b40a250d_10</vt:lpstr>
      <vt:lpstr>_vena_CashFlowS2_CashFlowB3_C_FV_56493ffece784c5db4cd0fd3b40a250d_11</vt:lpstr>
      <vt:lpstr>_vena_CashFlowS2_CashFlowB3_C_FV_56493ffece784c5db4cd0fd3b40a250d_12</vt:lpstr>
      <vt:lpstr>_vena_CashFlowS2_CashFlowB3_C_FV_56493ffece784c5db4cd0fd3b40a250d_13</vt:lpstr>
      <vt:lpstr>_vena_CashFlowS2_CashFlowB3_C_FV_56493ffece784c5db4cd0fd3b40a250d_14</vt:lpstr>
      <vt:lpstr>_vena_CashFlowS2_CashFlowB3_C_FV_56493ffece784c5db4cd0fd3b40a250d_15</vt:lpstr>
      <vt:lpstr>_vena_CashFlowS2_CashFlowB3_C_FV_56493ffece784c5db4cd0fd3b40a250d_16</vt:lpstr>
      <vt:lpstr>_vena_CashFlowS2_CashFlowB3_C_FV_56493ffece784c5db4cd0fd3b40a250d_17</vt:lpstr>
      <vt:lpstr>_vena_CashFlowS2_CashFlowB3_C_FV_56493ffece784c5db4cd0fd3b40a250d_18</vt:lpstr>
      <vt:lpstr>_vena_CashFlowS2_CashFlowB3_C_FV_56493ffece784c5db4cd0fd3b40a250d_19</vt:lpstr>
      <vt:lpstr>_vena_CashFlowS2_CashFlowB3_C_FV_56493ffece784c5db4cd0fd3b40a250d_2</vt:lpstr>
      <vt:lpstr>_vena_CashFlowS2_CashFlowB3_C_FV_56493ffece784c5db4cd0fd3b40a250d_20</vt:lpstr>
      <vt:lpstr>_vena_CashFlowS2_CashFlowB3_C_FV_56493ffece784c5db4cd0fd3b40a250d_21</vt:lpstr>
      <vt:lpstr>_vena_CashFlowS2_CashFlowB3_C_FV_56493ffece784c5db4cd0fd3b40a250d_22</vt:lpstr>
      <vt:lpstr>_vena_CashFlowS2_CashFlowB3_C_FV_56493ffece784c5db4cd0fd3b40a250d_23</vt:lpstr>
      <vt:lpstr>_vena_CashFlowS2_CashFlowB3_C_FV_56493ffece784c5db4cd0fd3b40a250d_24</vt:lpstr>
      <vt:lpstr>_vena_CashFlowS2_CashFlowB3_C_FV_56493ffece784c5db4cd0fd3b40a250d_25</vt:lpstr>
      <vt:lpstr>_vena_CashFlowS2_CashFlowB3_C_FV_56493ffece784c5db4cd0fd3b40a250d_26</vt:lpstr>
      <vt:lpstr>_vena_CashFlowS2_CashFlowB3_C_FV_56493ffece784c5db4cd0fd3b40a250d_27</vt:lpstr>
      <vt:lpstr>_vena_CashFlowS2_CashFlowB3_C_FV_56493ffece784c5db4cd0fd3b40a250d_28</vt:lpstr>
      <vt:lpstr>_vena_CashFlowS2_CashFlowB3_C_FV_56493ffece784c5db4cd0fd3b40a250d_29</vt:lpstr>
      <vt:lpstr>_vena_CashFlowS2_CashFlowB3_C_FV_56493ffece784c5db4cd0fd3b40a250d_3</vt:lpstr>
      <vt:lpstr>_vena_CashFlowS2_CashFlowB3_C_FV_56493ffece784c5db4cd0fd3b40a250d_30</vt:lpstr>
      <vt:lpstr>_vena_CashFlowS2_CashFlowB3_C_FV_56493ffece784c5db4cd0fd3b40a250d_31</vt:lpstr>
      <vt:lpstr>_vena_CashFlowS2_CashFlowB3_C_FV_56493ffece784c5db4cd0fd3b40a250d_32</vt:lpstr>
      <vt:lpstr>_vena_CashFlowS2_CashFlowB3_C_FV_56493ffece784c5db4cd0fd3b40a250d_33</vt:lpstr>
      <vt:lpstr>_vena_CashFlowS2_CashFlowB3_C_FV_56493ffece784c5db4cd0fd3b40a250d_34</vt:lpstr>
      <vt:lpstr>_vena_CashFlowS2_CashFlowB3_C_FV_56493ffece784c5db4cd0fd3b40a250d_35</vt:lpstr>
      <vt:lpstr>_vena_CashFlowS2_CashFlowB3_C_FV_56493ffece784c5db4cd0fd3b40a250d_36</vt:lpstr>
      <vt:lpstr>_vena_CashFlowS2_CashFlowB3_C_FV_56493ffece784c5db4cd0fd3b40a250d_37</vt:lpstr>
      <vt:lpstr>_vena_CashFlowS2_CashFlowB3_C_FV_56493ffece784c5db4cd0fd3b40a250d_38</vt:lpstr>
      <vt:lpstr>_vena_CashFlowS2_CashFlowB3_C_FV_56493ffece784c5db4cd0fd3b40a250d_39</vt:lpstr>
      <vt:lpstr>_vena_CashFlowS2_CashFlowB3_C_FV_56493ffece784c5db4cd0fd3b40a250d_4</vt:lpstr>
      <vt:lpstr>_vena_CashFlowS2_CashFlowB3_C_FV_56493ffece784c5db4cd0fd3b40a250d_40</vt:lpstr>
      <vt:lpstr>_vena_CashFlowS2_CashFlowB3_C_FV_56493ffece784c5db4cd0fd3b40a250d_41</vt:lpstr>
      <vt:lpstr>_vena_CashFlowS2_CashFlowB3_C_FV_56493ffece784c5db4cd0fd3b40a250d_42</vt:lpstr>
      <vt:lpstr>_vena_CashFlowS2_CashFlowB3_C_FV_56493ffece784c5db4cd0fd3b40a250d_43</vt:lpstr>
      <vt:lpstr>_vena_CashFlowS2_CashFlowB3_C_FV_56493ffece784c5db4cd0fd3b40a250d_44</vt:lpstr>
      <vt:lpstr>_vena_CashFlowS2_CashFlowB3_C_FV_56493ffece784c5db4cd0fd3b40a250d_45</vt:lpstr>
      <vt:lpstr>_vena_CashFlowS2_CashFlowB3_C_FV_56493ffece784c5db4cd0fd3b40a250d_46</vt:lpstr>
      <vt:lpstr>_vena_CashFlowS2_CashFlowB3_C_FV_56493ffece784c5db4cd0fd3b40a250d_47</vt:lpstr>
      <vt:lpstr>_vena_CashFlowS2_CashFlowB3_C_FV_56493ffece784c5db4cd0fd3b40a250d_48</vt:lpstr>
      <vt:lpstr>_vena_CashFlowS2_CashFlowB3_C_FV_56493ffece784c5db4cd0fd3b40a250d_49</vt:lpstr>
      <vt:lpstr>_vena_CashFlowS2_CashFlowB3_C_FV_56493ffece784c5db4cd0fd3b40a250d_5</vt:lpstr>
      <vt:lpstr>_vena_CashFlowS2_CashFlowB3_C_FV_56493ffece784c5db4cd0fd3b40a250d_50</vt:lpstr>
      <vt:lpstr>_vena_CashFlowS2_CashFlowB3_C_FV_56493ffece784c5db4cd0fd3b40a250d_51</vt:lpstr>
      <vt:lpstr>_vena_CashFlowS2_CashFlowB3_C_FV_56493ffece784c5db4cd0fd3b40a250d_52</vt:lpstr>
      <vt:lpstr>_vena_CashFlowS2_CashFlowB3_C_FV_56493ffece784c5db4cd0fd3b40a250d_53</vt:lpstr>
      <vt:lpstr>_vena_CashFlowS2_CashFlowB3_C_FV_56493ffece784c5db4cd0fd3b40a250d_54</vt:lpstr>
      <vt:lpstr>_vena_CashFlowS2_CashFlowB3_C_FV_56493ffece784c5db4cd0fd3b40a250d_55</vt:lpstr>
      <vt:lpstr>_vena_CashFlowS2_CashFlowB3_C_FV_56493ffece784c5db4cd0fd3b40a250d_56</vt:lpstr>
      <vt:lpstr>_vena_CashFlowS2_CashFlowB3_C_FV_56493ffece784c5db4cd0fd3b40a250d_57</vt:lpstr>
      <vt:lpstr>_vena_CashFlowS2_CashFlowB3_C_FV_56493ffece784c5db4cd0fd3b40a250d_58</vt:lpstr>
      <vt:lpstr>_vena_CashFlowS2_CashFlowB3_C_FV_56493ffece784c5db4cd0fd3b40a250d_59</vt:lpstr>
      <vt:lpstr>_vena_CashFlowS2_CashFlowB3_C_FV_56493ffece784c5db4cd0fd3b40a250d_6</vt:lpstr>
      <vt:lpstr>_vena_CashFlowS2_CashFlowB3_C_FV_56493ffece784c5db4cd0fd3b40a250d_60</vt:lpstr>
      <vt:lpstr>_vena_CashFlowS2_CashFlowB3_C_FV_56493ffece784c5db4cd0fd3b40a250d_61</vt:lpstr>
      <vt:lpstr>_vena_CashFlowS2_CashFlowB3_C_FV_56493ffece784c5db4cd0fd3b40a250d_62</vt:lpstr>
      <vt:lpstr>_vena_CashFlowS2_CashFlowB3_C_FV_56493ffece784c5db4cd0fd3b40a250d_63</vt:lpstr>
      <vt:lpstr>_vena_CashFlowS2_CashFlowB3_C_FV_56493ffece784c5db4cd0fd3b40a250d_64</vt:lpstr>
      <vt:lpstr>_vena_CashFlowS2_CashFlowB3_C_FV_56493ffece784c5db4cd0fd3b40a250d_65</vt:lpstr>
      <vt:lpstr>_vena_CashFlowS2_CashFlowB3_C_FV_56493ffece784c5db4cd0fd3b40a250d_66</vt:lpstr>
      <vt:lpstr>_vena_CashFlowS2_CashFlowB3_C_FV_56493ffece784c5db4cd0fd3b40a250d_67</vt:lpstr>
      <vt:lpstr>_vena_CashFlowS2_CashFlowB3_C_FV_56493ffece784c5db4cd0fd3b40a250d_68</vt:lpstr>
      <vt:lpstr>_vena_CashFlowS2_CashFlowB3_C_FV_56493ffece784c5db4cd0fd3b40a250d_69</vt:lpstr>
      <vt:lpstr>_vena_CashFlowS2_CashFlowB3_C_FV_56493ffece784c5db4cd0fd3b40a250d_7</vt:lpstr>
      <vt:lpstr>_vena_CashFlowS2_CashFlowB3_C_FV_56493ffece784c5db4cd0fd3b40a250d_70</vt:lpstr>
      <vt:lpstr>_vena_CashFlowS2_CashFlowB3_C_FV_56493ffece784c5db4cd0fd3b40a250d_71</vt:lpstr>
      <vt:lpstr>_vena_CashFlowS2_CashFlowB3_C_FV_56493ffece784c5db4cd0fd3b40a250d_8</vt:lpstr>
      <vt:lpstr>_vena_CashFlowS2_CashFlowB3_C_FV_56493ffece784c5db4cd0fd3b40a250d_9</vt:lpstr>
      <vt:lpstr>_vena_CashFlowS2_CashFlowB3_C_FV_a398e917565c475b8f0c5e9ebb5e002d</vt:lpstr>
      <vt:lpstr>_vena_CashFlowS2_CashFlowB3_C_FV_a398e917565c475b8f0c5e9ebb5e002d_1</vt:lpstr>
      <vt:lpstr>_vena_CashFlowS2_CashFlowB3_C_FV_a398e917565c475b8f0c5e9ebb5e002d_10</vt:lpstr>
      <vt:lpstr>_vena_CashFlowS2_CashFlowB3_C_FV_a398e917565c475b8f0c5e9ebb5e002d_11</vt:lpstr>
      <vt:lpstr>_vena_CashFlowS2_CashFlowB3_C_FV_a398e917565c475b8f0c5e9ebb5e002d_12</vt:lpstr>
      <vt:lpstr>_vena_CashFlowS2_CashFlowB3_C_FV_a398e917565c475b8f0c5e9ebb5e002d_13</vt:lpstr>
      <vt:lpstr>_vena_CashFlowS2_CashFlowB3_C_FV_a398e917565c475b8f0c5e9ebb5e002d_14</vt:lpstr>
      <vt:lpstr>_vena_CashFlowS2_CashFlowB3_C_FV_a398e917565c475b8f0c5e9ebb5e002d_15</vt:lpstr>
      <vt:lpstr>_vena_CashFlowS2_CashFlowB3_C_FV_a398e917565c475b8f0c5e9ebb5e002d_16</vt:lpstr>
      <vt:lpstr>_vena_CashFlowS2_CashFlowB3_C_FV_a398e917565c475b8f0c5e9ebb5e002d_17</vt:lpstr>
      <vt:lpstr>_vena_CashFlowS2_CashFlowB3_C_FV_a398e917565c475b8f0c5e9ebb5e002d_18</vt:lpstr>
      <vt:lpstr>_vena_CashFlowS2_CashFlowB3_C_FV_a398e917565c475b8f0c5e9ebb5e002d_19</vt:lpstr>
      <vt:lpstr>_vena_CashFlowS2_CashFlowB3_C_FV_a398e917565c475b8f0c5e9ebb5e002d_2</vt:lpstr>
      <vt:lpstr>_vena_CashFlowS2_CashFlowB3_C_FV_a398e917565c475b8f0c5e9ebb5e002d_20</vt:lpstr>
      <vt:lpstr>_vena_CashFlowS2_CashFlowB3_C_FV_a398e917565c475b8f0c5e9ebb5e002d_21</vt:lpstr>
      <vt:lpstr>_vena_CashFlowS2_CashFlowB3_C_FV_a398e917565c475b8f0c5e9ebb5e002d_22</vt:lpstr>
      <vt:lpstr>_vena_CashFlowS2_CashFlowB3_C_FV_a398e917565c475b8f0c5e9ebb5e002d_23</vt:lpstr>
      <vt:lpstr>_vena_CashFlowS2_CashFlowB3_C_FV_a398e917565c475b8f0c5e9ebb5e002d_24</vt:lpstr>
      <vt:lpstr>_vena_CashFlowS2_CashFlowB3_C_FV_a398e917565c475b8f0c5e9ebb5e002d_25</vt:lpstr>
      <vt:lpstr>_vena_CashFlowS2_CashFlowB3_C_FV_a398e917565c475b8f0c5e9ebb5e002d_26</vt:lpstr>
      <vt:lpstr>_vena_CashFlowS2_CashFlowB3_C_FV_a398e917565c475b8f0c5e9ebb5e002d_27</vt:lpstr>
      <vt:lpstr>_vena_CashFlowS2_CashFlowB3_C_FV_a398e917565c475b8f0c5e9ebb5e002d_28</vt:lpstr>
      <vt:lpstr>_vena_CashFlowS2_CashFlowB3_C_FV_a398e917565c475b8f0c5e9ebb5e002d_29</vt:lpstr>
      <vt:lpstr>_vena_CashFlowS2_CashFlowB3_C_FV_a398e917565c475b8f0c5e9ebb5e002d_3</vt:lpstr>
      <vt:lpstr>_vena_CashFlowS2_CashFlowB3_C_FV_a398e917565c475b8f0c5e9ebb5e002d_30</vt:lpstr>
      <vt:lpstr>_vena_CashFlowS2_CashFlowB3_C_FV_a398e917565c475b8f0c5e9ebb5e002d_31</vt:lpstr>
      <vt:lpstr>_vena_CashFlowS2_CashFlowB3_C_FV_a398e917565c475b8f0c5e9ebb5e002d_32</vt:lpstr>
      <vt:lpstr>_vena_CashFlowS2_CashFlowB3_C_FV_a398e917565c475b8f0c5e9ebb5e002d_33</vt:lpstr>
      <vt:lpstr>_vena_CashFlowS2_CashFlowB3_C_FV_a398e917565c475b8f0c5e9ebb5e002d_34</vt:lpstr>
      <vt:lpstr>_vena_CashFlowS2_CashFlowB3_C_FV_a398e917565c475b8f0c5e9ebb5e002d_35</vt:lpstr>
      <vt:lpstr>_vena_CashFlowS2_CashFlowB3_C_FV_a398e917565c475b8f0c5e9ebb5e002d_36</vt:lpstr>
      <vt:lpstr>_vena_CashFlowS2_CashFlowB3_C_FV_a398e917565c475b8f0c5e9ebb5e002d_37</vt:lpstr>
      <vt:lpstr>_vena_CashFlowS2_CashFlowB3_C_FV_a398e917565c475b8f0c5e9ebb5e002d_38</vt:lpstr>
      <vt:lpstr>_vena_CashFlowS2_CashFlowB3_C_FV_a398e917565c475b8f0c5e9ebb5e002d_39</vt:lpstr>
      <vt:lpstr>_vena_CashFlowS2_CashFlowB3_C_FV_a398e917565c475b8f0c5e9ebb5e002d_4</vt:lpstr>
      <vt:lpstr>_vena_CashFlowS2_CashFlowB3_C_FV_a398e917565c475b8f0c5e9ebb5e002d_40</vt:lpstr>
      <vt:lpstr>_vena_CashFlowS2_CashFlowB3_C_FV_a398e917565c475b8f0c5e9ebb5e002d_41</vt:lpstr>
      <vt:lpstr>_vena_CashFlowS2_CashFlowB3_C_FV_a398e917565c475b8f0c5e9ebb5e002d_42</vt:lpstr>
      <vt:lpstr>_vena_CashFlowS2_CashFlowB3_C_FV_a398e917565c475b8f0c5e9ebb5e002d_43</vt:lpstr>
      <vt:lpstr>_vena_CashFlowS2_CashFlowB3_C_FV_a398e917565c475b8f0c5e9ebb5e002d_44</vt:lpstr>
      <vt:lpstr>_vena_CashFlowS2_CashFlowB3_C_FV_a398e917565c475b8f0c5e9ebb5e002d_45</vt:lpstr>
      <vt:lpstr>_vena_CashFlowS2_CashFlowB3_C_FV_a398e917565c475b8f0c5e9ebb5e002d_46</vt:lpstr>
      <vt:lpstr>_vena_CashFlowS2_CashFlowB3_C_FV_a398e917565c475b8f0c5e9ebb5e002d_47</vt:lpstr>
      <vt:lpstr>_vena_CashFlowS2_CashFlowB3_C_FV_a398e917565c475b8f0c5e9ebb5e002d_48</vt:lpstr>
      <vt:lpstr>_vena_CashFlowS2_CashFlowB3_C_FV_a398e917565c475b8f0c5e9ebb5e002d_49</vt:lpstr>
      <vt:lpstr>_vena_CashFlowS2_CashFlowB3_C_FV_a398e917565c475b8f0c5e9ebb5e002d_5</vt:lpstr>
      <vt:lpstr>_vena_CashFlowS2_CashFlowB3_C_FV_a398e917565c475b8f0c5e9ebb5e002d_50</vt:lpstr>
      <vt:lpstr>_vena_CashFlowS2_CashFlowB3_C_FV_a398e917565c475b8f0c5e9ebb5e002d_51</vt:lpstr>
      <vt:lpstr>_vena_CashFlowS2_CashFlowB3_C_FV_a398e917565c475b8f0c5e9ebb5e002d_52</vt:lpstr>
      <vt:lpstr>_vena_CashFlowS2_CashFlowB3_C_FV_a398e917565c475b8f0c5e9ebb5e002d_53</vt:lpstr>
      <vt:lpstr>_vena_CashFlowS2_CashFlowB3_C_FV_a398e917565c475b8f0c5e9ebb5e002d_54</vt:lpstr>
      <vt:lpstr>_vena_CashFlowS2_CashFlowB3_C_FV_a398e917565c475b8f0c5e9ebb5e002d_55</vt:lpstr>
      <vt:lpstr>_vena_CashFlowS2_CashFlowB3_C_FV_a398e917565c475b8f0c5e9ebb5e002d_56</vt:lpstr>
      <vt:lpstr>_vena_CashFlowS2_CashFlowB3_C_FV_a398e917565c475b8f0c5e9ebb5e002d_57</vt:lpstr>
      <vt:lpstr>_vena_CashFlowS2_CashFlowB3_C_FV_a398e917565c475b8f0c5e9ebb5e002d_58</vt:lpstr>
      <vt:lpstr>_vena_CashFlowS2_CashFlowB3_C_FV_a398e917565c475b8f0c5e9ebb5e002d_59</vt:lpstr>
      <vt:lpstr>_vena_CashFlowS2_CashFlowB3_C_FV_a398e917565c475b8f0c5e9ebb5e002d_6</vt:lpstr>
      <vt:lpstr>_vena_CashFlowS2_CashFlowB3_C_FV_a398e917565c475b8f0c5e9ebb5e002d_60</vt:lpstr>
      <vt:lpstr>_vena_CashFlowS2_CashFlowB3_C_FV_a398e917565c475b8f0c5e9ebb5e002d_61</vt:lpstr>
      <vt:lpstr>_vena_CashFlowS2_CashFlowB3_C_FV_a398e917565c475b8f0c5e9ebb5e002d_62</vt:lpstr>
      <vt:lpstr>_vena_CashFlowS2_CashFlowB3_C_FV_a398e917565c475b8f0c5e9ebb5e002d_63</vt:lpstr>
      <vt:lpstr>_vena_CashFlowS2_CashFlowB3_C_FV_a398e917565c475b8f0c5e9ebb5e002d_64</vt:lpstr>
      <vt:lpstr>_vena_CashFlowS2_CashFlowB3_C_FV_a398e917565c475b8f0c5e9ebb5e002d_65</vt:lpstr>
      <vt:lpstr>_vena_CashFlowS2_CashFlowB3_C_FV_a398e917565c475b8f0c5e9ebb5e002d_66</vt:lpstr>
      <vt:lpstr>_vena_CashFlowS2_CashFlowB3_C_FV_a398e917565c475b8f0c5e9ebb5e002d_67</vt:lpstr>
      <vt:lpstr>_vena_CashFlowS2_CashFlowB3_C_FV_a398e917565c475b8f0c5e9ebb5e002d_68</vt:lpstr>
      <vt:lpstr>_vena_CashFlowS2_CashFlowB3_C_FV_a398e917565c475b8f0c5e9ebb5e002d_69</vt:lpstr>
      <vt:lpstr>_vena_CashFlowS2_CashFlowB3_C_FV_a398e917565c475b8f0c5e9ebb5e002d_7</vt:lpstr>
      <vt:lpstr>_vena_CashFlowS2_CashFlowB3_C_FV_a398e917565c475b8f0c5e9ebb5e002d_70</vt:lpstr>
      <vt:lpstr>_vena_CashFlowS2_CashFlowB3_C_FV_a398e917565c475b8f0c5e9ebb5e002d_71</vt:lpstr>
      <vt:lpstr>_vena_CashFlowS2_CashFlowB3_C_FV_a398e917565c475b8f0c5e9ebb5e002d_8</vt:lpstr>
      <vt:lpstr>_vena_CashFlowS2_CashFlowB3_C_FV_a398e917565c475b8f0c5e9ebb5e002d_9</vt:lpstr>
      <vt:lpstr>_vena_CashFlowS2_CashFlowB3_C_FV_e1c3a244dc3d4f149ecdf7d748811086</vt:lpstr>
      <vt:lpstr>_vena_CashFlowS2_CashFlowB3_C_FV_e1c3a244dc3d4f149ecdf7d748811086_1</vt:lpstr>
      <vt:lpstr>_vena_CashFlowS2_CashFlowB3_C_FV_e1c3a244dc3d4f149ecdf7d748811086_10</vt:lpstr>
      <vt:lpstr>_vena_CashFlowS2_CashFlowB3_C_FV_e1c3a244dc3d4f149ecdf7d748811086_11</vt:lpstr>
      <vt:lpstr>_vena_CashFlowS2_CashFlowB3_C_FV_e1c3a244dc3d4f149ecdf7d748811086_12</vt:lpstr>
      <vt:lpstr>_vena_CashFlowS2_CashFlowB3_C_FV_e1c3a244dc3d4f149ecdf7d748811086_13</vt:lpstr>
      <vt:lpstr>_vena_CashFlowS2_CashFlowB3_C_FV_e1c3a244dc3d4f149ecdf7d748811086_14</vt:lpstr>
      <vt:lpstr>_vena_CashFlowS2_CashFlowB3_C_FV_e1c3a244dc3d4f149ecdf7d748811086_15</vt:lpstr>
      <vt:lpstr>_vena_CashFlowS2_CashFlowB3_C_FV_e1c3a244dc3d4f149ecdf7d748811086_16</vt:lpstr>
      <vt:lpstr>_vena_CashFlowS2_CashFlowB3_C_FV_e1c3a244dc3d4f149ecdf7d748811086_17</vt:lpstr>
      <vt:lpstr>_vena_CashFlowS2_CashFlowB3_C_FV_e1c3a244dc3d4f149ecdf7d748811086_18</vt:lpstr>
      <vt:lpstr>_vena_CashFlowS2_CashFlowB3_C_FV_e1c3a244dc3d4f149ecdf7d748811086_19</vt:lpstr>
      <vt:lpstr>_vena_CashFlowS2_CashFlowB3_C_FV_e1c3a244dc3d4f149ecdf7d748811086_2</vt:lpstr>
      <vt:lpstr>_vena_CashFlowS2_CashFlowB3_C_FV_e1c3a244dc3d4f149ecdf7d748811086_20</vt:lpstr>
      <vt:lpstr>_vena_CashFlowS2_CashFlowB3_C_FV_e1c3a244dc3d4f149ecdf7d748811086_21</vt:lpstr>
      <vt:lpstr>_vena_CashFlowS2_CashFlowB3_C_FV_e1c3a244dc3d4f149ecdf7d748811086_22</vt:lpstr>
      <vt:lpstr>_vena_CashFlowS2_CashFlowB3_C_FV_e1c3a244dc3d4f149ecdf7d748811086_23</vt:lpstr>
      <vt:lpstr>_vena_CashFlowS2_CashFlowB3_C_FV_e1c3a244dc3d4f149ecdf7d748811086_24</vt:lpstr>
      <vt:lpstr>_vena_CashFlowS2_CashFlowB3_C_FV_e1c3a244dc3d4f149ecdf7d748811086_25</vt:lpstr>
      <vt:lpstr>_vena_CashFlowS2_CashFlowB3_C_FV_e1c3a244dc3d4f149ecdf7d748811086_26</vt:lpstr>
      <vt:lpstr>_vena_CashFlowS2_CashFlowB3_C_FV_e1c3a244dc3d4f149ecdf7d748811086_27</vt:lpstr>
      <vt:lpstr>_vena_CashFlowS2_CashFlowB3_C_FV_e1c3a244dc3d4f149ecdf7d748811086_28</vt:lpstr>
      <vt:lpstr>_vena_CashFlowS2_CashFlowB3_C_FV_e1c3a244dc3d4f149ecdf7d748811086_29</vt:lpstr>
      <vt:lpstr>_vena_CashFlowS2_CashFlowB3_C_FV_e1c3a244dc3d4f149ecdf7d748811086_3</vt:lpstr>
      <vt:lpstr>_vena_CashFlowS2_CashFlowB3_C_FV_e1c3a244dc3d4f149ecdf7d748811086_30</vt:lpstr>
      <vt:lpstr>_vena_CashFlowS2_CashFlowB3_C_FV_e1c3a244dc3d4f149ecdf7d748811086_31</vt:lpstr>
      <vt:lpstr>_vena_CashFlowS2_CashFlowB3_C_FV_e1c3a244dc3d4f149ecdf7d748811086_32</vt:lpstr>
      <vt:lpstr>_vena_CashFlowS2_CashFlowB3_C_FV_e1c3a244dc3d4f149ecdf7d748811086_33</vt:lpstr>
      <vt:lpstr>_vena_CashFlowS2_CashFlowB3_C_FV_e1c3a244dc3d4f149ecdf7d748811086_34</vt:lpstr>
      <vt:lpstr>_vena_CashFlowS2_CashFlowB3_C_FV_e1c3a244dc3d4f149ecdf7d748811086_35</vt:lpstr>
      <vt:lpstr>_vena_CashFlowS2_CashFlowB3_C_FV_e1c3a244dc3d4f149ecdf7d748811086_36</vt:lpstr>
      <vt:lpstr>_vena_CashFlowS2_CashFlowB3_C_FV_e1c3a244dc3d4f149ecdf7d748811086_37</vt:lpstr>
      <vt:lpstr>_vena_CashFlowS2_CashFlowB3_C_FV_e1c3a244dc3d4f149ecdf7d748811086_38</vt:lpstr>
      <vt:lpstr>_vena_CashFlowS2_CashFlowB3_C_FV_e1c3a244dc3d4f149ecdf7d748811086_39</vt:lpstr>
      <vt:lpstr>_vena_CashFlowS2_CashFlowB3_C_FV_e1c3a244dc3d4f149ecdf7d748811086_4</vt:lpstr>
      <vt:lpstr>_vena_CashFlowS2_CashFlowB3_C_FV_e1c3a244dc3d4f149ecdf7d748811086_40</vt:lpstr>
      <vt:lpstr>_vena_CashFlowS2_CashFlowB3_C_FV_e1c3a244dc3d4f149ecdf7d748811086_41</vt:lpstr>
      <vt:lpstr>_vena_CashFlowS2_CashFlowB3_C_FV_e1c3a244dc3d4f149ecdf7d748811086_42</vt:lpstr>
      <vt:lpstr>_vena_CashFlowS2_CashFlowB3_C_FV_e1c3a244dc3d4f149ecdf7d748811086_43</vt:lpstr>
      <vt:lpstr>_vena_CashFlowS2_CashFlowB3_C_FV_e1c3a244dc3d4f149ecdf7d748811086_44</vt:lpstr>
      <vt:lpstr>_vena_CashFlowS2_CashFlowB3_C_FV_e1c3a244dc3d4f149ecdf7d748811086_45</vt:lpstr>
      <vt:lpstr>_vena_CashFlowS2_CashFlowB3_C_FV_e1c3a244dc3d4f149ecdf7d748811086_46</vt:lpstr>
      <vt:lpstr>_vena_CashFlowS2_CashFlowB3_C_FV_e1c3a244dc3d4f149ecdf7d748811086_47</vt:lpstr>
      <vt:lpstr>_vena_CashFlowS2_CashFlowB3_C_FV_e1c3a244dc3d4f149ecdf7d748811086_48</vt:lpstr>
      <vt:lpstr>_vena_CashFlowS2_CashFlowB3_C_FV_e1c3a244dc3d4f149ecdf7d748811086_49</vt:lpstr>
      <vt:lpstr>_vena_CashFlowS2_CashFlowB3_C_FV_e1c3a244dc3d4f149ecdf7d748811086_5</vt:lpstr>
      <vt:lpstr>_vena_CashFlowS2_CashFlowB3_C_FV_e1c3a244dc3d4f149ecdf7d748811086_50</vt:lpstr>
      <vt:lpstr>_vena_CashFlowS2_CashFlowB3_C_FV_e1c3a244dc3d4f149ecdf7d748811086_51</vt:lpstr>
      <vt:lpstr>_vena_CashFlowS2_CashFlowB3_C_FV_e1c3a244dc3d4f149ecdf7d748811086_52</vt:lpstr>
      <vt:lpstr>_vena_CashFlowS2_CashFlowB3_C_FV_e1c3a244dc3d4f149ecdf7d748811086_53</vt:lpstr>
      <vt:lpstr>_vena_CashFlowS2_CashFlowB3_C_FV_e1c3a244dc3d4f149ecdf7d748811086_54</vt:lpstr>
      <vt:lpstr>_vena_CashFlowS2_CashFlowB3_C_FV_e1c3a244dc3d4f149ecdf7d748811086_55</vt:lpstr>
      <vt:lpstr>_vena_CashFlowS2_CashFlowB3_C_FV_e1c3a244dc3d4f149ecdf7d748811086_56</vt:lpstr>
      <vt:lpstr>_vena_CashFlowS2_CashFlowB3_C_FV_e1c3a244dc3d4f149ecdf7d748811086_57</vt:lpstr>
      <vt:lpstr>_vena_CashFlowS2_CashFlowB3_C_FV_e1c3a244dc3d4f149ecdf7d748811086_58</vt:lpstr>
      <vt:lpstr>_vena_CashFlowS2_CashFlowB3_C_FV_e1c3a244dc3d4f149ecdf7d748811086_59</vt:lpstr>
      <vt:lpstr>_vena_CashFlowS2_CashFlowB3_C_FV_e1c3a244dc3d4f149ecdf7d748811086_6</vt:lpstr>
      <vt:lpstr>_vena_CashFlowS2_CashFlowB3_C_FV_e1c3a244dc3d4f149ecdf7d748811086_60</vt:lpstr>
      <vt:lpstr>_vena_CashFlowS2_CashFlowB3_C_FV_e1c3a244dc3d4f149ecdf7d748811086_61</vt:lpstr>
      <vt:lpstr>_vena_CashFlowS2_CashFlowB3_C_FV_e1c3a244dc3d4f149ecdf7d748811086_62</vt:lpstr>
      <vt:lpstr>_vena_CashFlowS2_CashFlowB3_C_FV_e1c3a244dc3d4f149ecdf7d748811086_63</vt:lpstr>
      <vt:lpstr>_vena_CashFlowS2_CashFlowB3_C_FV_e1c3a244dc3d4f149ecdf7d748811086_64</vt:lpstr>
      <vt:lpstr>_vena_CashFlowS2_CashFlowB3_C_FV_e1c3a244dc3d4f149ecdf7d748811086_65</vt:lpstr>
      <vt:lpstr>_vena_CashFlowS2_CashFlowB3_C_FV_e1c3a244dc3d4f149ecdf7d748811086_66</vt:lpstr>
      <vt:lpstr>_vena_CashFlowS2_CashFlowB3_C_FV_e1c3a244dc3d4f149ecdf7d748811086_67</vt:lpstr>
      <vt:lpstr>_vena_CashFlowS2_CashFlowB3_C_FV_e1c3a244dc3d4f149ecdf7d748811086_68</vt:lpstr>
      <vt:lpstr>_vena_CashFlowS2_CashFlowB3_C_FV_e1c3a244dc3d4f149ecdf7d748811086_69</vt:lpstr>
      <vt:lpstr>_vena_CashFlowS2_CashFlowB3_C_FV_e1c3a244dc3d4f149ecdf7d748811086_7</vt:lpstr>
      <vt:lpstr>_vena_CashFlowS2_CashFlowB3_C_FV_e1c3a244dc3d4f149ecdf7d748811086_70</vt:lpstr>
      <vt:lpstr>_vena_CashFlowS2_CashFlowB3_C_FV_e1c3a244dc3d4f149ecdf7d748811086_71</vt:lpstr>
      <vt:lpstr>_vena_CashFlowS2_CashFlowB3_C_FV_e1c3a244dc3d4f149ecdf7d748811086_8</vt:lpstr>
      <vt:lpstr>_vena_CashFlowS2_CashFlowB3_C_FV_e1c3a244dc3d4f149ecdf7d748811086_9</vt:lpstr>
      <vt:lpstr>_vena_CashFlowS2_CashFlowB3_R_5_720177941099970567</vt:lpstr>
      <vt:lpstr>_vena_CashFlowS2_CashFlowB3_R_5_720177941099970571</vt:lpstr>
      <vt:lpstr>_vena_CashFlowS2_CashFlowB3_R_5_720177941129330781</vt:lpstr>
      <vt:lpstr>_vena_CashFlowS2_CashFlowB3_R_5_720177941129330793</vt:lpstr>
      <vt:lpstr>_vena_CashFlowS2_CashFlowB3_R_5_720177941129330845</vt:lpstr>
      <vt:lpstr>_vena_CashFlowS2_CashFlowB3_R_5_720177941129330848</vt:lpstr>
      <vt:lpstr>_vena_CashFlowS2_CashFlowB3_R_5_720177941133525121</vt:lpstr>
      <vt:lpstr>_vena_CashFlowS2_CashFlowB3_R_5_720177941133525129</vt:lpstr>
      <vt:lpstr>_vena_CashFlowS2_CashFlowB3_R_5_720177941137719307</vt:lpstr>
      <vt:lpstr>_vena_CashFlowS2_CashFlowB3_R_5_720177941137719420</vt:lpstr>
      <vt:lpstr>_vena_CashFlowS2_CashFlowB3_R_5_733477287828389888</vt:lpstr>
      <vt:lpstr>_vena_CashFlowS2_CashFlowB3_R_5_733477515616583680</vt:lpstr>
      <vt:lpstr>_vena_CashFlowS2_CashFlowB4_C_8_720177941305491604</vt:lpstr>
      <vt:lpstr>_vena_CashFlowS2_CashFlowB4_C_8_720177941305491604_1</vt:lpstr>
      <vt:lpstr>_vena_CashFlowS2_CashFlowB4_C_8_720177941305491604_10</vt:lpstr>
      <vt:lpstr>_vena_CashFlowS2_CashFlowB4_C_8_720177941305491604_11</vt:lpstr>
      <vt:lpstr>_vena_CashFlowS2_CashFlowB4_C_8_720177941305491604_2</vt:lpstr>
      <vt:lpstr>_vena_CashFlowS2_CashFlowB4_C_8_720177941305491604_3</vt:lpstr>
      <vt:lpstr>_vena_CashFlowS2_CashFlowB4_C_8_720177941305491604_4</vt:lpstr>
      <vt:lpstr>_vena_CashFlowS2_CashFlowB4_C_8_720177941305491604_5</vt:lpstr>
      <vt:lpstr>_vena_CashFlowS2_CashFlowB4_C_8_720177941305491604_6</vt:lpstr>
      <vt:lpstr>_vena_CashFlowS2_CashFlowB4_C_8_720177941305491604_7</vt:lpstr>
      <vt:lpstr>_vena_CashFlowS2_CashFlowB4_C_8_720177941305491604_8</vt:lpstr>
      <vt:lpstr>_vena_CashFlowS2_CashFlowB4_C_8_720177941305491604_9</vt:lpstr>
      <vt:lpstr>_vena_CashFlowS2_CashFlowB4_C_FV_56493ffece784c5db4cd0fd3b40a250d</vt:lpstr>
      <vt:lpstr>_vena_CashFlowS2_CashFlowB4_C_FV_56493ffece784c5db4cd0fd3b40a250d_1</vt:lpstr>
      <vt:lpstr>_vena_CashFlowS2_CashFlowB4_C_FV_56493ffece784c5db4cd0fd3b40a250d_10</vt:lpstr>
      <vt:lpstr>_vena_CashFlowS2_CashFlowB4_C_FV_56493ffece784c5db4cd0fd3b40a250d_11</vt:lpstr>
      <vt:lpstr>_vena_CashFlowS2_CashFlowB4_C_FV_56493ffece784c5db4cd0fd3b40a250d_2</vt:lpstr>
      <vt:lpstr>_vena_CashFlowS2_CashFlowB4_C_FV_56493ffece784c5db4cd0fd3b40a250d_3</vt:lpstr>
      <vt:lpstr>_vena_CashFlowS2_CashFlowB4_C_FV_56493ffece784c5db4cd0fd3b40a250d_4</vt:lpstr>
      <vt:lpstr>_vena_CashFlowS2_CashFlowB4_C_FV_56493ffece784c5db4cd0fd3b40a250d_5</vt:lpstr>
      <vt:lpstr>_vena_CashFlowS2_CashFlowB4_C_FV_56493ffece784c5db4cd0fd3b40a250d_6</vt:lpstr>
      <vt:lpstr>_vena_CashFlowS2_CashFlowB4_C_FV_56493ffece784c5db4cd0fd3b40a250d_7</vt:lpstr>
      <vt:lpstr>_vena_CashFlowS2_CashFlowB4_C_FV_56493ffece784c5db4cd0fd3b40a250d_8</vt:lpstr>
      <vt:lpstr>_vena_CashFlowS2_CashFlowB4_C_FV_56493ffece784c5db4cd0fd3b40a250d_9</vt:lpstr>
      <vt:lpstr>_vena_CashFlowS2_CashFlowB4_C_FV_a398e917565c475b8f0c5e9ebb5e002d</vt:lpstr>
      <vt:lpstr>_vena_CashFlowS2_CashFlowB4_C_FV_a398e917565c475b8f0c5e9ebb5e002d_1</vt:lpstr>
      <vt:lpstr>_vena_CashFlowS2_CashFlowB4_C_FV_a398e917565c475b8f0c5e9ebb5e002d_10</vt:lpstr>
      <vt:lpstr>_vena_CashFlowS2_CashFlowB4_C_FV_a398e917565c475b8f0c5e9ebb5e002d_11</vt:lpstr>
      <vt:lpstr>_vena_CashFlowS2_CashFlowB4_C_FV_a398e917565c475b8f0c5e9ebb5e002d_2</vt:lpstr>
      <vt:lpstr>_vena_CashFlowS2_CashFlowB4_C_FV_a398e917565c475b8f0c5e9ebb5e002d_3</vt:lpstr>
      <vt:lpstr>_vena_CashFlowS2_CashFlowB4_C_FV_a398e917565c475b8f0c5e9ebb5e002d_4</vt:lpstr>
      <vt:lpstr>_vena_CashFlowS2_CashFlowB4_C_FV_a398e917565c475b8f0c5e9ebb5e002d_5</vt:lpstr>
      <vt:lpstr>_vena_CashFlowS2_CashFlowB4_C_FV_a398e917565c475b8f0c5e9ebb5e002d_6</vt:lpstr>
      <vt:lpstr>_vena_CashFlowS2_CashFlowB4_C_FV_a398e917565c475b8f0c5e9ebb5e002d_7</vt:lpstr>
      <vt:lpstr>_vena_CashFlowS2_CashFlowB4_C_FV_a398e917565c475b8f0c5e9ebb5e002d_8</vt:lpstr>
      <vt:lpstr>_vena_CashFlowS2_CashFlowB4_C_FV_a398e917565c475b8f0c5e9ebb5e002d_9</vt:lpstr>
      <vt:lpstr>_vena_CashFlowS2_CashFlowB4_C_FV_e1c3a244dc3d4f149ecdf7d748811086</vt:lpstr>
      <vt:lpstr>_vena_CashFlowS2_CashFlowB4_C_FV_e1c3a244dc3d4f149ecdf7d748811086_1</vt:lpstr>
      <vt:lpstr>_vena_CashFlowS2_CashFlowB4_C_FV_e1c3a244dc3d4f149ecdf7d748811086_10</vt:lpstr>
      <vt:lpstr>_vena_CashFlowS2_CashFlowB4_C_FV_e1c3a244dc3d4f149ecdf7d748811086_11</vt:lpstr>
      <vt:lpstr>_vena_CashFlowS2_CashFlowB4_C_FV_e1c3a244dc3d4f149ecdf7d748811086_2</vt:lpstr>
      <vt:lpstr>_vena_CashFlowS2_CashFlowB4_C_FV_e1c3a244dc3d4f149ecdf7d748811086_3</vt:lpstr>
      <vt:lpstr>_vena_CashFlowS2_CashFlowB4_C_FV_e1c3a244dc3d4f149ecdf7d748811086_4</vt:lpstr>
      <vt:lpstr>_vena_CashFlowS2_CashFlowB4_C_FV_e1c3a244dc3d4f149ecdf7d748811086_5</vt:lpstr>
      <vt:lpstr>_vena_CashFlowS2_CashFlowB4_C_FV_e1c3a244dc3d4f149ecdf7d748811086_6</vt:lpstr>
      <vt:lpstr>_vena_CashFlowS2_CashFlowB4_C_FV_e1c3a244dc3d4f149ecdf7d748811086_7</vt:lpstr>
      <vt:lpstr>_vena_CashFlowS2_CashFlowB4_C_FV_e1c3a244dc3d4f149ecdf7d748811086_8</vt:lpstr>
      <vt:lpstr>_vena_CashFlowS2_CashFlowB4_C_FV_e1c3a244dc3d4f149ecdf7d748811086_9</vt:lpstr>
      <vt:lpstr>_vena_CashFlowS2_CashFlowB4_R_5_720177941120942100</vt:lpstr>
      <vt:lpstr>_vena_CashFlowS2_P_6_720177941255159927</vt:lpstr>
      <vt:lpstr>_vena_CashFlowS2_P_7_720177941267742850</vt:lpstr>
      <vt:lpstr>_vena_CashFlowS2_P_FV_e3545e3dcc52420a84dcdae3a23a4597</vt:lpstr>
      <vt:lpstr>_vena_CashFlowS3_CashFlowB6_C_8_720177941309685782</vt:lpstr>
      <vt:lpstr>_vena_CashFlowS3_CashFlowB6_C_FV_56493ffece784c5db4cd0fd3b40a250d</vt:lpstr>
      <vt:lpstr>_vena_CashFlowS3_CashFlowB6_R_FV_42f34b52efc14701904e2bd69b949ebb</vt:lpstr>
      <vt:lpstr>_vena_CashFlowS3_CashFlowB6_R_FV_42f34b52efc14701904e2bd69b949ebb_151</vt:lpstr>
      <vt:lpstr>_vena_CashFlowS3_CashFlowB6_R_FV_42f34b52efc14701904e2bd69b949ebb_152</vt:lpstr>
      <vt:lpstr>_vena_CashFlowS3_CashFlowB6_R_FV_42f34b52efc14701904e2bd69b949ebb_153</vt:lpstr>
      <vt:lpstr>_vena_CashFlowS3_CashFlowB6_R_FV_42f34b52efc14701904e2bd69b949ebb_154</vt:lpstr>
      <vt:lpstr>_vena_CashFlowS3_CashFlowB6_R_FV_42f34b52efc14701904e2bd69b949ebb_155</vt:lpstr>
      <vt:lpstr>_vena_CashFlowS3_CashFlowB6_R_FV_42f34b52efc14701904e2bd69b949ebb_156</vt:lpstr>
      <vt:lpstr>_vena_CashFlowS3_CashFlowB6_R_FV_42f34b52efc14701904e2bd69b949ebb_158</vt:lpstr>
      <vt:lpstr>_vena_CashFlowS3_CashFlowB6_R_FV_42f34b52efc14701904e2bd69b949ebb_160</vt:lpstr>
      <vt:lpstr>_vena_CashFlowS3_CashFlowB6_R_FV_42f34b52efc14701904e2bd69b949ebb_161</vt:lpstr>
      <vt:lpstr>_vena_CashFlowS3_CashFlowB6_R_FV_42f34b52efc14701904e2bd69b949ebb_162</vt:lpstr>
      <vt:lpstr>_vena_CashFlowS3_CashFlowB6_R_FV_42f34b52efc14701904e2bd69b949ebb_163</vt:lpstr>
      <vt:lpstr>_vena_CashFlowS3_CashFlowB6_R_FV_42f34b52efc14701904e2bd69b949ebb_164</vt:lpstr>
      <vt:lpstr>_vena_CashFlowS3_CashFlowB6_R_FV_42f34b52efc14701904e2bd69b949ebb_165</vt:lpstr>
      <vt:lpstr>_vena_CashFlowS3_CashFlowB6_R_FV_42f34b52efc14701904e2bd69b949ebb_166</vt:lpstr>
      <vt:lpstr>_vena_CashFlowS3_CashFlowB6_R_FV_42f34b52efc14701904e2bd69b949ebb_167</vt:lpstr>
      <vt:lpstr>_vena_CashFlowS3_CashFlowB6_R_FV_42f34b52efc14701904e2bd69b949ebb_168</vt:lpstr>
      <vt:lpstr>_vena_CashFlowS3_CashFlowB6_R_FV_42f34b52efc14701904e2bd69b949ebb_169</vt:lpstr>
      <vt:lpstr>_vena_CashFlowS3_CashFlowB6_R_FV_42f34b52efc14701904e2bd69b949ebb_170</vt:lpstr>
      <vt:lpstr>_vena_CashFlowS3_CashFlowB6_R_FV_42f34b52efc14701904e2bd69b949ebb_171</vt:lpstr>
      <vt:lpstr>_vena_CashFlowS3_CashFlowB6_R_FV_42f34b52efc14701904e2bd69b949ebb_172</vt:lpstr>
      <vt:lpstr>_vena_CashFlowS3_CashFlowB6_R_FV_42f34b52efc14701904e2bd69b949ebb_173</vt:lpstr>
      <vt:lpstr>_vena_CashFlowS3_CashFlowB6_R_FV_42f34b52efc14701904e2bd69b949ebb_174</vt:lpstr>
      <vt:lpstr>_vena_CashFlowS3_CashFlowB6_R_FV_42f34b52efc14701904e2bd69b949ebb_175</vt:lpstr>
      <vt:lpstr>_vena_CashFlowS3_CashFlowB6_R_FV_42f34b52efc14701904e2bd69b949ebb_176</vt:lpstr>
      <vt:lpstr>_vena_CashFlowS3_CashFlowB6_R_FV_42f34b52efc14701904e2bd69b949ebb_177</vt:lpstr>
      <vt:lpstr>_vena_CashFlowS3_CashFlowB6_R_FV_42f34b52efc14701904e2bd69b949ebb_178</vt:lpstr>
      <vt:lpstr>_vena_CashFlowS3_CashFlowB6_R_FV_42f34b52efc14701904e2bd69b949ebb_179</vt:lpstr>
      <vt:lpstr>_vena_CashFlowS3_CashFlowB6_R_FV_42f34b52efc14701904e2bd69b949ebb_180</vt:lpstr>
      <vt:lpstr>_vena_CashFlowS3_CashFlowB6_R_FV_42f34b52efc14701904e2bd69b949ebb_181</vt:lpstr>
      <vt:lpstr>_vena_CashFlowS3_CashFlowB6_R_FV_42f34b52efc14701904e2bd69b949ebb_182</vt:lpstr>
      <vt:lpstr>_vena_CashFlowS3_CashFlowB6_R_FV_42f34b52efc14701904e2bd69b949ebb_183</vt:lpstr>
      <vt:lpstr>_vena_CashFlowS3_CashFlowB6_R_FV_42f34b52efc14701904e2bd69b949ebb_184</vt:lpstr>
      <vt:lpstr>_vena_CashFlowS3_CashFlowB6_R_FV_42f34b52efc14701904e2bd69b949ebb_185</vt:lpstr>
      <vt:lpstr>_vena_CashFlowS3_CashFlowB6_R_FV_42f34b52efc14701904e2bd69b949ebb_186</vt:lpstr>
      <vt:lpstr>_vena_CashFlowS3_CashFlowB6_R_FV_42f34b52efc14701904e2bd69b949ebb_187</vt:lpstr>
      <vt:lpstr>_vena_CashFlowS3_CashFlowB6_R_FV_42f34b52efc14701904e2bd69b949ebb_188</vt:lpstr>
      <vt:lpstr>_vena_CashFlowS3_CashFlowB6_R_FV_42f34b52efc14701904e2bd69b949ebb_189</vt:lpstr>
      <vt:lpstr>_vena_CashFlowS3_CashFlowB6_R_FV_42f34b52efc14701904e2bd69b949ebb_190</vt:lpstr>
      <vt:lpstr>_vena_CashFlowS3_CashFlowB6_R_FV_42f34b52efc14701904e2bd69b949ebb_191</vt:lpstr>
      <vt:lpstr>_vena_CashFlowS3_CashFlowB6_R_FV_42f34b52efc14701904e2bd69b949ebb_192</vt:lpstr>
      <vt:lpstr>_vena_CashFlowS3_CashFlowB6_R_FV_42f34b52efc14701904e2bd69b949ebb_193</vt:lpstr>
      <vt:lpstr>_vena_CashFlowS3_CashFlowB6_R_FV_42f34b52efc14701904e2bd69b949ebb_194</vt:lpstr>
      <vt:lpstr>_vena_CashFlowS3_CashFlowB6_R_FV_42f34b52efc14701904e2bd69b949ebb_195</vt:lpstr>
      <vt:lpstr>_vena_CashFlowS3_CashFlowB6_R_FV_42f34b52efc14701904e2bd69b949ebb_196</vt:lpstr>
      <vt:lpstr>_vena_CashFlowS3_CashFlowB6_R_FV_42f34b52efc14701904e2bd69b949ebb_197</vt:lpstr>
      <vt:lpstr>_vena_CashFlowS3_CashFlowB6_R_FV_42f34b52efc14701904e2bd69b949ebb_198</vt:lpstr>
      <vt:lpstr>_vena_CashFlowS3_CashFlowB6_R_FV_42f34b52efc14701904e2bd69b949ebb_199</vt:lpstr>
      <vt:lpstr>_vena_CashFlowS3_CashFlowB6_R_FV_42f34b52efc14701904e2bd69b949ebb_200</vt:lpstr>
      <vt:lpstr>_vena_CashFlowS3_CashFlowB6_R_FV_42f34b52efc14701904e2bd69b949ebb_201</vt:lpstr>
      <vt:lpstr>_vena_CashFlowS3_CashFlowB6_R_FV_42f34b52efc14701904e2bd69b949ebb_202</vt:lpstr>
      <vt:lpstr>_vena_CashFlowS3_CashFlowB6_R_FV_42f34b52efc14701904e2bd69b949ebb_203</vt:lpstr>
      <vt:lpstr>_vena_CashFlowS3_CashFlowB6_R_FV_42f34b52efc14701904e2bd69b949ebb_204</vt:lpstr>
      <vt:lpstr>_vena_CashFlowS3_CashFlowB6_R_FV_42f34b52efc14701904e2bd69b949ebb_205</vt:lpstr>
      <vt:lpstr>_vena_CashFlowS3_CashFlowB6_R_FV_42f34b52efc14701904e2bd69b949ebb_206</vt:lpstr>
      <vt:lpstr>_vena_CashFlowS3_CashFlowB6_R_FV_42f34b52efc14701904e2bd69b949ebb_207</vt:lpstr>
      <vt:lpstr>_vena_CashFlowS3_CashFlowB6_R_FV_42f34b52efc14701904e2bd69b949ebb_208</vt:lpstr>
      <vt:lpstr>_vena_CashFlowS3_CashFlowB6_R_FV_42f34b52efc14701904e2bd69b949ebb_209</vt:lpstr>
      <vt:lpstr>_vena_CashFlowS3_CashFlowB6_R_FV_42f34b52efc14701904e2bd69b949ebb_210</vt:lpstr>
      <vt:lpstr>_vena_CashFlowS3_CashFlowB6_R_FV_42f34b52efc14701904e2bd69b949ebb_211</vt:lpstr>
      <vt:lpstr>_vena_CashFlowS3_CashFlowB6_R_FV_42f34b52efc14701904e2bd69b949ebb_212</vt:lpstr>
      <vt:lpstr>_vena_CashFlowS3_CashFlowB6_R_FV_42f34b52efc14701904e2bd69b949ebb_213</vt:lpstr>
      <vt:lpstr>_vena_CashFlowS3_CashFlowB6_R_FV_42f34b52efc14701904e2bd69b949ebb_214</vt:lpstr>
      <vt:lpstr>_vena_CashFlowS3_CashFlowB6_R_FV_42f34b52efc14701904e2bd69b949ebb_215</vt:lpstr>
      <vt:lpstr>_vena_CashFlowS3_CashFlowB6_R_FV_42f34b52efc14701904e2bd69b949ebb_216</vt:lpstr>
      <vt:lpstr>_vena_CashFlowS3_CashFlowB6_R_FV_42f34b52efc14701904e2bd69b949ebb_217</vt:lpstr>
      <vt:lpstr>_vena_CashFlowS3_CashFlowB6_R_FV_42f34b52efc14701904e2bd69b949ebb_218</vt:lpstr>
      <vt:lpstr>_vena_CashFlowS3_CashFlowB6_R_FV_42f34b52efc14701904e2bd69b949ebb_219</vt:lpstr>
      <vt:lpstr>_vena_CashFlowS3_CashFlowB6_R_FV_42f34b52efc14701904e2bd69b949ebb_220</vt:lpstr>
      <vt:lpstr>_vena_CashFlowS3_CashFlowB6_R_FV_42f34b52efc14701904e2bd69b949ebb_221</vt:lpstr>
      <vt:lpstr>_vena_CashFlowS3_CashFlowB6_R_FV_42f34b52efc14701904e2bd69b949ebb_222</vt:lpstr>
      <vt:lpstr>_vena_CashFlowS3_CashFlowB6_R_FV_42f34b52efc14701904e2bd69b949ebb_223</vt:lpstr>
      <vt:lpstr>_vena_CashFlowS3_CashFlowB6_R_FV_42f34b52efc14701904e2bd69b949ebb_224</vt:lpstr>
      <vt:lpstr>_vena_CashFlowS3_CashFlowB6_R_FV_42f34b52efc14701904e2bd69b949ebb_225</vt:lpstr>
      <vt:lpstr>_vena_CashFlowS3_CashFlowB6_R_FV_42f34b52efc14701904e2bd69b949ebb_226</vt:lpstr>
      <vt:lpstr>_vena_CashFlowS3_CashFlowB6_R_FV_42f34b52efc14701904e2bd69b949ebb_227</vt:lpstr>
      <vt:lpstr>_vena_CashFlowS3_CashFlowB6_R_FV_42f34b52efc14701904e2bd69b949ebb_228</vt:lpstr>
      <vt:lpstr>_vena_CashFlowS3_CashFlowB6_R_FV_42f34b52efc14701904e2bd69b949ebb_229</vt:lpstr>
      <vt:lpstr>_vena_CashFlowS3_CashFlowB6_R_FV_42f34b52efc14701904e2bd69b949ebb_230</vt:lpstr>
      <vt:lpstr>_vena_CashFlowS3_CashFlowB6_R_FV_42f34b52efc14701904e2bd69b949ebb_231</vt:lpstr>
      <vt:lpstr>_vena_CashFlowS3_CashFlowB6_R_FV_42f34b52efc14701904e2bd69b949ebb_232</vt:lpstr>
      <vt:lpstr>_vena_CashFlowS3_CashFlowB6_R_FV_42f34b52efc14701904e2bd69b949ebb_233</vt:lpstr>
      <vt:lpstr>_vena_CashFlowS3_CashFlowB6_R_FV_42f34b52efc14701904e2bd69b949ebb_234</vt:lpstr>
      <vt:lpstr>_vena_CashFlowS3_CashFlowB6_R_FV_42f34b52efc14701904e2bd69b949ebb_235</vt:lpstr>
      <vt:lpstr>_vena_CashFlowS3_CashFlowB6_R_FV_42f34b52efc14701904e2bd69b949ebb_236</vt:lpstr>
      <vt:lpstr>_vena_CashFlowS3_CashFlowB6_R_FV_42f34b52efc14701904e2bd69b949ebb_237</vt:lpstr>
      <vt:lpstr>_vena_CashFlowS3_CashFlowB6_R_FV_42f34b52efc14701904e2bd69b949ebb_238</vt:lpstr>
      <vt:lpstr>_vena_CashFlowS3_CashFlowB6_R_FV_42f34b52efc14701904e2bd69b949ebb_239</vt:lpstr>
      <vt:lpstr>_vena_CashFlowS3_CashFlowB6_R_FV_42f34b52efc14701904e2bd69b949ebb_240</vt:lpstr>
      <vt:lpstr>_vena_CashFlowS3_CashFlowB6_R_FV_42f34b52efc14701904e2bd69b949ebb_241</vt:lpstr>
      <vt:lpstr>_vena_CashFlowS3_CashFlowB6_R_FV_42f34b52efc14701904e2bd69b949ebb_242</vt:lpstr>
      <vt:lpstr>_vena_CashFlowS3_CashFlowB6_R_FV_42f34b52efc14701904e2bd69b949ebb_243</vt:lpstr>
      <vt:lpstr>_vena_CashFlowS3_CashFlowB6_R_FV_42f34b52efc14701904e2bd69b949ebb_244</vt:lpstr>
      <vt:lpstr>_vena_CashFlowS3_CashFlowB6_R_FV_42f34b52efc14701904e2bd69b949ebb_245</vt:lpstr>
      <vt:lpstr>_vena_CashFlowS3_CashFlowB6_R_FV_42f34b52efc14701904e2bd69b949ebb_246</vt:lpstr>
      <vt:lpstr>_vena_CashFlowS3_CashFlowB6_R_FV_42f34b52efc14701904e2bd69b949ebb_247</vt:lpstr>
      <vt:lpstr>_vena_CashFlowS3_CashFlowB6_R_FV_42f34b52efc14701904e2bd69b949ebb_248</vt:lpstr>
      <vt:lpstr>_vena_CashFlowS3_CashFlowB6_R_FV_42f34b52efc14701904e2bd69b949ebb_249</vt:lpstr>
      <vt:lpstr>_vena_CashFlowS3_CashFlowB6_R_FV_42f34b52efc14701904e2bd69b949ebb_250</vt:lpstr>
      <vt:lpstr>_vena_CashFlowS3_CashFlowB6_R_FV_42f34b52efc14701904e2bd69b949ebb_251</vt:lpstr>
      <vt:lpstr>_vena_CashFlowS3_CashFlowB6_R_FV_42f34b52efc14701904e2bd69b949ebb_252</vt:lpstr>
      <vt:lpstr>_vena_CashFlowS3_CashFlowB6_R_FV_42f34b52efc14701904e2bd69b949ebb_253</vt:lpstr>
      <vt:lpstr>_vena_CashFlowS3_CashFlowB6_R_FV_42f34b52efc14701904e2bd69b949ebb_254</vt:lpstr>
      <vt:lpstr>_vena_CashFlowS3_CashFlowB6_R_FV_42f34b52efc14701904e2bd69b949ebb_255</vt:lpstr>
      <vt:lpstr>_vena_CashFlowS3_CashFlowB6_R_FV_42f34b52efc14701904e2bd69b949ebb_256</vt:lpstr>
      <vt:lpstr>_vena_CashFlowS3_CashFlowB6_R_FV_42f34b52efc14701904e2bd69b949ebb_257</vt:lpstr>
      <vt:lpstr>_vena_CashFlowS3_CashFlowB6_R_FV_42f34b52efc14701904e2bd69b949ebb_258</vt:lpstr>
      <vt:lpstr>_vena_CashFlowS3_CashFlowB6_R_FV_42f34b52efc14701904e2bd69b949ebb_259</vt:lpstr>
      <vt:lpstr>_vena_CashFlowS3_CashFlowB6_R_FV_42f34b52efc14701904e2bd69b949ebb_260</vt:lpstr>
      <vt:lpstr>_vena_CashFlowS3_CashFlowB6_R_FV_42f34b52efc14701904e2bd69b949ebb_261</vt:lpstr>
      <vt:lpstr>_vena_CashFlowS3_CashFlowB6_R_FV_42f34b52efc14701904e2bd69b949ebb_262</vt:lpstr>
      <vt:lpstr>_vena_CashFlowS3_CashFlowB6_R_FV_42f34b52efc14701904e2bd69b949ebb_263</vt:lpstr>
      <vt:lpstr>_vena_CashFlowS3_CashFlowB6_R_FV_42f34b52efc14701904e2bd69b949ebb_264</vt:lpstr>
      <vt:lpstr>_vena_CashFlowS3_CashFlowB6_R_FV_42f34b52efc14701904e2bd69b949ebb_266</vt:lpstr>
      <vt:lpstr>_vena_CashFlowS3_CashFlowB6_R_FV_42f34b52efc14701904e2bd69b949ebb_267</vt:lpstr>
      <vt:lpstr>_vena_CashFlowS3_CashFlowB6_R_FV_42f34b52efc14701904e2bd69b949ebb_268</vt:lpstr>
      <vt:lpstr>_vena_CashFlowS3_CashFlowB6_R_FV_42f34b52efc14701904e2bd69b949ebb_270</vt:lpstr>
      <vt:lpstr>_vena_CashFlowS3_CashFlowB6_R_FV_42f34b52efc14701904e2bd69b949ebb_272</vt:lpstr>
      <vt:lpstr>_vena_CashFlowS3_CashFlowB6_R_FV_42f34b52efc14701904e2bd69b949ebb_273</vt:lpstr>
      <vt:lpstr>_vena_CashFlowS3_CashFlowB6_R_FV_42f34b52efc14701904e2bd69b949ebb_274</vt:lpstr>
      <vt:lpstr>_vena_CashFlowS3_CashFlowB6_R_FV_42f34b52efc14701904e2bd69b949ebb_275</vt:lpstr>
      <vt:lpstr>_vena_CashFlowS3_CashFlowB6_R_FV_42f34b52efc14701904e2bd69b949ebb_276</vt:lpstr>
      <vt:lpstr>_vena_CashFlowS3_CashFlowB6_R_FV_42f34b52efc14701904e2bd69b949ebb_277</vt:lpstr>
      <vt:lpstr>_vena_CashFlowS3_CashFlowB6_R_FV_42f34b52efc14701904e2bd69b949ebb_278</vt:lpstr>
      <vt:lpstr>_vena_CashFlowS3_CashFlowB6_R_FV_42f34b52efc14701904e2bd69b949ebb_279</vt:lpstr>
      <vt:lpstr>_vena_CashFlowS3_CashFlowB6_R_FV_42f34b52efc14701904e2bd69b949ebb_280</vt:lpstr>
      <vt:lpstr>_vena_CashFlowS3_CashFlowB6_R_FV_42f34b52efc14701904e2bd69b949ebb_281</vt:lpstr>
      <vt:lpstr>_vena_CashFlowS3_CashFlowB6_R_FV_42f34b52efc14701904e2bd69b949ebb_282</vt:lpstr>
      <vt:lpstr>_vena_CashFlowS3_CashFlowB6_R_FV_42f34b52efc14701904e2bd69b949ebb_283</vt:lpstr>
      <vt:lpstr>_vena_CashFlowS3_CashFlowB6_R_FV_42f34b52efc14701904e2bd69b949ebb_284</vt:lpstr>
      <vt:lpstr>_vena_CashFlowS3_CashFlowB6_R_FV_42f34b52efc14701904e2bd69b949ebb_285</vt:lpstr>
      <vt:lpstr>_vena_CashFlowS3_CashFlowB6_R_FV_42f34b52efc14701904e2bd69b949ebb_286</vt:lpstr>
      <vt:lpstr>_vena_CashFlowS3_CashFlowB6_R_FV_42f34b52efc14701904e2bd69b949ebb_287</vt:lpstr>
      <vt:lpstr>_vena_CashFlowS3_CashFlowB6_R_FV_42f34b52efc14701904e2bd69b949ebb_288</vt:lpstr>
      <vt:lpstr>_vena_CashFlowS3_CashFlowB6_R_FV_42f34b52efc14701904e2bd69b949ebb_289</vt:lpstr>
      <vt:lpstr>_vena_CashFlowS3_CashFlowB6_R_FV_42f34b52efc14701904e2bd69b949ebb_290</vt:lpstr>
      <vt:lpstr>_vena_CashFlowS3_CashFlowB6_R_FV_42f34b52efc14701904e2bd69b949ebb_291</vt:lpstr>
      <vt:lpstr>_vena_CashFlowS3_CashFlowB6_R_FV_42f34b52efc14701904e2bd69b949ebb_292</vt:lpstr>
      <vt:lpstr>_vena_CashFlowS3_CashFlowB6_R_FV_42f34b52efc14701904e2bd69b949ebb_293</vt:lpstr>
      <vt:lpstr>_vena_CashFlowS3_CashFlowB6_R_FV_42f34b52efc14701904e2bd69b949ebb_294</vt:lpstr>
      <vt:lpstr>_vena_CashFlowS3_CashFlowB6_R_FV_42f34b52efc14701904e2bd69b949ebb_295</vt:lpstr>
      <vt:lpstr>_vena_CashFlowS3_CashFlowB6_R_FV_42f34b52efc14701904e2bd69b949ebb_296</vt:lpstr>
      <vt:lpstr>_vena_CashFlowS3_CashFlowB6_R_FV_42f34b52efc14701904e2bd69b949ebb_297</vt:lpstr>
      <vt:lpstr>_vena_CashFlowS3_CashFlowB6_R_FV_42f34b52efc14701904e2bd69b949ebb_298</vt:lpstr>
      <vt:lpstr>_vena_CashFlowS3_CashFlowB6_R_FV_42f34b52efc14701904e2bd69b949ebb_299</vt:lpstr>
      <vt:lpstr>_vena_CashFlowS3_CashFlowB6_R_FV_42f34b52efc14701904e2bd69b949ebb_300</vt:lpstr>
      <vt:lpstr>_vena_CashFlowS3_CashFlowB6_R_FV_42f34b52efc14701904e2bd69b949ebb_301</vt:lpstr>
      <vt:lpstr>_vena_CashFlowS3_CashFlowB6_R_FV_42f34b52efc14701904e2bd69b949ebb_302</vt:lpstr>
      <vt:lpstr>_vena_CashFlowS3_CashFlowB6_R_FV_42f34b52efc14701904e2bd69b949ebb_303</vt:lpstr>
      <vt:lpstr>_vena_CashFlowS3_CashFlowB6_R_FV_42f34b52efc14701904e2bd69b949ebb_304</vt:lpstr>
      <vt:lpstr>_vena_CashFlowS3_CashFlowB6_R_FV_42f34b52efc14701904e2bd69b949ebb_305</vt:lpstr>
      <vt:lpstr>_vena_CashFlowS3_CashFlowB6_R_FV_42f34b52efc14701904e2bd69b949ebb_306</vt:lpstr>
      <vt:lpstr>_vena_CashFlowS3_CashFlowB6_R_FV_42f34b52efc14701904e2bd69b949ebb_307</vt:lpstr>
      <vt:lpstr>_vena_CashFlowS3_CashFlowB6_R_FV_42f34b52efc14701904e2bd69b949ebb_308</vt:lpstr>
      <vt:lpstr>_vena_CashFlowS3_CashFlowB6_R_FV_42f34b52efc14701904e2bd69b949ebb_309</vt:lpstr>
      <vt:lpstr>_vena_CashFlowS3_CashFlowB6_R_FV_42f34b52efc14701904e2bd69b949ebb_310</vt:lpstr>
      <vt:lpstr>_vena_CashFlowS3_CashFlowB6_R_FV_42f34b52efc14701904e2bd69b949ebb_311</vt:lpstr>
      <vt:lpstr>_vena_CashFlowS3_CashFlowB6_R_FV_42f34b52efc14701904e2bd69b949ebb_312</vt:lpstr>
      <vt:lpstr>_vena_CashFlowS3_CashFlowB6_R_FV_42f34b52efc14701904e2bd69b949ebb_313</vt:lpstr>
      <vt:lpstr>_vena_CashFlowS3_CashFlowB6_R_FV_42f34b52efc14701904e2bd69b949ebb_314</vt:lpstr>
      <vt:lpstr>_vena_CashFlowS3_CashFlowB6_R_FV_42f34b52efc14701904e2bd69b949ebb_315</vt:lpstr>
      <vt:lpstr>_vena_CashFlowS3_CashFlowB6_R_FV_42f34b52efc14701904e2bd69b949ebb_316</vt:lpstr>
      <vt:lpstr>_vena_CashFlowS3_CashFlowB6_R_FV_42f34b52efc14701904e2bd69b949ebb_317</vt:lpstr>
      <vt:lpstr>_vena_CashFlowS3_CashFlowB6_R_FV_42f34b52efc14701904e2bd69b949ebb_318</vt:lpstr>
      <vt:lpstr>_vena_CashFlowS3_CashFlowB6_R_FV_42f34b52efc14701904e2bd69b949ebb_319</vt:lpstr>
      <vt:lpstr>_vena_CashFlowS3_CashFlowB6_R_FV_42f34b52efc14701904e2bd69b949ebb_320</vt:lpstr>
      <vt:lpstr>_vena_CashFlowS3_CashFlowB6_R_FV_42f34b52efc14701904e2bd69b949ebb_321</vt:lpstr>
      <vt:lpstr>_vena_CashFlowS3_CashFlowB6_R_FV_42f34b52efc14701904e2bd69b949ebb_322</vt:lpstr>
      <vt:lpstr>_vena_CashFlowS3_CashFlowB6_R_FV_42f34b52efc14701904e2bd69b949ebb_323</vt:lpstr>
      <vt:lpstr>_vena_CashFlowS3_CashFlowB6_R_FV_42f34b52efc14701904e2bd69b949ebb_324</vt:lpstr>
      <vt:lpstr>_vena_CashFlowS3_CashFlowB6_R_FV_42f34b52efc14701904e2bd69b949ebb_325</vt:lpstr>
      <vt:lpstr>_vena_CashFlowS3_CashFlowB6_R_FV_42f34b52efc14701904e2bd69b949ebb_326</vt:lpstr>
      <vt:lpstr>_vena_CashFlowS3_CashFlowB6_R_FV_42f34b52efc14701904e2bd69b949ebb_327</vt:lpstr>
      <vt:lpstr>_vena_CashFlowS3_CashFlowB6_R_FV_42f34b52efc14701904e2bd69b949ebb_328</vt:lpstr>
      <vt:lpstr>_vena_CashFlowS3_CashFlowB6_R_FV_42f34b52efc14701904e2bd69b949ebb_329</vt:lpstr>
      <vt:lpstr>_vena_CashFlowS3_CashFlowB6_R_FV_42f34b52efc14701904e2bd69b949ebb_330</vt:lpstr>
      <vt:lpstr>_vena_CashFlowS3_CashFlowB6_R_FV_42f34b52efc14701904e2bd69b949ebb_331</vt:lpstr>
      <vt:lpstr>_vena_CashFlowS3_CashFlowB6_R_FV_42f34b52efc14701904e2bd69b949ebb_332</vt:lpstr>
      <vt:lpstr>_vena_CashFlowS3_CashFlowB6_R_FV_42f34b52efc14701904e2bd69b949ebb_333</vt:lpstr>
      <vt:lpstr>_vena_CashFlowS3_CashFlowB6_R_FV_42f34b52efc14701904e2bd69b949ebb_334</vt:lpstr>
      <vt:lpstr>_vena_CashFlowS3_CashFlowB6_R_FV_42f34b52efc14701904e2bd69b949ebb_335</vt:lpstr>
      <vt:lpstr>_vena_CashFlowS3_CashFlowB6_R_FV_42f34b52efc14701904e2bd69b949ebb_336</vt:lpstr>
      <vt:lpstr>_vena_CashFlowS3_CashFlowB6_R_FV_42f34b52efc14701904e2bd69b949ebb_337</vt:lpstr>
      <vt:lpstr>_vena_CashFlowS3_CashFlowB6_R_FV_42f34b52efc14701904e2bd69b949ebb_338</vt:lpstr>
      <vt:lpstr>_vena_CashFlowS3_CashFlowB6_R_FV_42f34b52efc14701904e2bd69b949ebb_339</vt:lpstr>
      <vt:lpstr>_vena_CashFlowS3_CashFlowB6_R_FV_42f34b52efc14701904e2bd69b949ebb_340</vt:lpstr>
      <vt:lpstr>_vena_CashFlowS3_CashFlowB6_R_FV_42f34b52efc14701904e2bd69b949ebb_341</vt:lpstr>
      <vt:lpstr>_vena_CashFlowS3_CashFlowB6_R_FV_42f34b52efc14701904e2bd69b949ebb_342</vt:lpstr>
      <vt:lpstr>_vena_CashFlowS3_CashFlowB6_R_FV_42f34b52efc14701904e2bd69b949ebb_344</vt:lpstr>
      <vt:lpstr>_vena_CashFlowS3_CashFlowB6_R_FV_42f34b52efc14701904e2bd69b949ebb_345</vt:lpstr>
      <vt:lpstr>_vena_CashFlowS3_CashFlowB6_R_FV_42f34b52efc14701904e2bd69b949ebb_346</vt:lpstr>
      <vt:lpstr>_vena_CashFlowS3_CashFlowB6_R_FV_42f34b52efc14701904e2bd69b949ebb_349</vt:lpstr>
      <vt:lpstr>_vena_CashFlowS3_CashFlowB6_R_FV_42f34b52efc14701904e2bd69b949ebb_350</vt:lpstr>
      <vt:lpstr>_vena_CashFlowS3_CashFlowB6_R_FV_42f34b52efc14701904e2bd69b949ebb_351</vt:lpstr>
      <vt:lpstr>_vena_CashFlowS3_CashFlowB6_R_FV_42f34b52efc14701904e2bd69b949ebb_352</vt:lpstr>
      <vt:lpstr>_vena_CashFlowS3_CashFlowB6_R_FV_42f34b52efc14701904e2bd69b949ebb_353</vt:lpstr>
      <vt:lpstr>_vena_CashFlowS3_CashFlowB6_R_FV_42f34b52efc14701904e2bd69b949ebb_354</vt:lpstr>
      <vt:lpstr>_vena_CashFlowS3_CashFlowB6_R_FV_42f34b52efc14701904e2bd69b949ebb_355</vt:lpstr>
      <vt:lpstr>_vena_CashFlowS3_CashFlowB6_R_FV_42f34b52efc14701904e2bd69b949ebb_356</vt:lpstr>
      <vt:lpstr>_vena_CashFlowS3_CashFlowB6_R_FV_42f34b52efc14701904e2bd69b949ebb_357</vt:lpstr>
      <vt:lpstr>_vena_CashFlowS3_CashFlowB6_R_FV_42f34b52efc14701904e2bd69b949ebb_358</vt:lpstr>
      <vt:lpstr>_vena_CashFlowS3_CashFlowB6_R_FV_42f34b52efc14701904e2bd69b949ebb_359</vt:lpstr>
      <vt:lpstr>_vena_CashFlowS3_CashFlowB6_R_FV_42f34b52efc14701904e2bd69b949ebb_360</vt:lpstr>
      <vt:lpstr>_vena_CashFlowS3_CashFlowB6_R_FV_42f34b52efc14701904e2bd69b949ebb_361</vt:lpstr>
      <vt:lpstr>_vena_CashFlowS3_CashFlowB6_R_FV_42f34b52efc14701904e2bd69b949ebb_362</vt:lpstr>
      <vt:lpstr>_vena_CashFlowS3_CashFlowB6_R_FV_42f34b52efc14701904e2bd69b949ebb_363</vt:lpstr>
      <vt:lpstr>_vena_CashFlowS3_CashFlowB6_R_FV_42f34b52efc14701904e2bd69b949ebb_364</vt:lpstr>
      <vt:lpstr>_vena_CashFlowS3_CashFlowB6_R_FV_42f34b52efc14701904e2bd69b949ebb_365</vt:lpstr>
      <vt:lpstr>_vena_CashFlowS3_CashFlowB6_R_FV_42f34b52efc14701904e2bd69b949ebb_366</vt:lpstr>
      <vt:lpstr>_vena_CashFlowS3_CashFlowB6_R_FV_42f34b52efc14701904e2bd69b949ebb_367</vt:lpstr>
      <vt:lpstr>_vena_CashFlowS3_CashFlowB6_R_FV_42f34b52efc14701904e2bd69b949ebb_368</vt:lpstr>
      <vt:lpstr>_vena_CashFlowS3_CashFlowB6_R_FV_42f34b52efc14701904e2bd69b949ebb_369</vt:lpstr>
      <vt:lpstr>_vena_CashFlowS3_CashFlowB6_R_FV_42f34b52efc14701904e2bd69b949ebb_370</vt:lpstr>
      <vt:lpstr>_vena_CashFlowS3_CashFlowB6_R_FV_42f34b52efc14701904e2bd69b949ebb_371</vt:lpstr>
      <vt:lpstr>_vena_CashFlowS3_CashFlowB6_R_FV_42f34b52efc14701904e2bd69b949ebb_372</vt:lpstr>
      <vt:lpstr>_vena_CashFlowS3_CashFlowB6_R_FV_42f34b52efc14701904e2bd69b949ebb_373</vt:lpstr>
      <vt:lpstr>_vena_CashFlowS3_CashFlowB6_R_FV_42f34b52efc14701904e2bd69b949ebb_374</vt:lpstr>
      <vt:lpstr>_vena_CashFlowS3_CashFlowB6_R_FV_42f34b52efc14701904e2bd69b949ebb_375</vt:lpstr>
      <vt:lpstr>_vena_CashFlowS3_CashFlowB6_R_FV_42f34b52efc14701904e2bd69b949ebb_376</vt:lpstr>
      <vt:lpstr>_vena_CashFlowS3_CashFlowB6_R_FV_42f34b52efc14701904e2bd69b949ebb_377</vt:lpstr>
      <vt:lpstr>_vena_CashFlowS3_CashFlowB6_R_FV_42f34b52efc14701904e2bd69b949ebb_378</vt:lpstr>
      <vt:lpstr>_vena_CashFlowS3_CashFlowB6_R_FV_42f34b52efc14701904e2bd69b949ebb_379</vt:lpstr>
      <vt:lpstr>_vena_CashFlowS3_CashFlowB6_R_FV_42f34b52efc14701904e2bd69b949ebb_380</vt:lpstr>
      <vt:lpstr>_vena_CashFlowS3_CashFlowB6_R_FV_42f34b52efc14701904e2bd69b949ebb_381</vt:lpstr>
      <vt:lpstr>_vena_CashFlowS3_CashFlowB6_R_FV_42f34b52efc14701904e2bd69b949ebb_382</vt:lpstr>
      <vt:lpstr>_vena_CashFlowS3_CashFlowB6_R_FV_42f34b52efc14701904e2bd69b949ebb_383</vt:lpstr>
      <vt:lpstr>_vena_CashFlowS3_CashFlowB6_R_FV_42f34b52efc14701904e2bd69b949ebb_384</vt:lpstr>
      <vt:lpstr>_vena_CashFlowS3_CashFlowB6_R_FV_42f34b52efc14701904e2bd69b949ebb_385</vt:lpstr>
      <vt:lpstr>_vena_CashFlowS3_CashFlowB6_R_FV_42f34b52efc14701904e2bd69b949ebb_386</vt:lpstr>
      <vt:lpstr>_vena_CashFlowS3_CashFlowB6_R_FV_42f34b52efc14701904e2bd69b949ebb_387</vt:lpstr>
      <vt:lpstr>_vena_CashFlowS3_CashFlowB6_R_FV_42f34b52efc14701904e2bd69b949ebb_388</vt:lpstr>
      <vt:lpstr>_vena_CashFlowS3_CashFlowB6_R_FV_42f34b52efc14701904e2bd69b949ebb_389</vt:lpstr>
      <vt:lpstr>_vena_CashFlowS3_CashFlowB6_R_FV_42f34b52efc14701904e2bd69b949ebb_39</vt:lpstr>
      <vt:lpstr>_vena_CashFlowS3_CashFlowB6_R_FV_42f34b52efc14701904e2bd69b949ebb_390</vt:lpstr>
      <vt:lpstr>_vena_CashFlowS3_CashFlowB6_R_FV_42f34b52efc14701904e2bd69b949ebb_391</vt:lpstr>
      <vt:lpstr>_vena_CashFlowS3_CashFlowB6_R_FV_42f34b52efc14701904e2bd69b949ebb_392</vt:lpstr>
      <vt:lpstr>_vena_CashFlowS3_CashFlowB6_R_FV_42f34b52efc14701904e2bd69b949ebb_40</vt:lpstr>
      <vt:lpstr>_vena_CashFlowS3_CashFlowB6_R_FV_42f34b52efc14701904e2bd69b949ebb_41</vt:lpstr>
      <vt:lpstr>_vena_CashFlowS3_P_3_720177941083193402</vt:lpstr>
      <vt:lpstr>_vena_CashFlowS3_P_4_720177941095776277</vt:lpstr>
      <vt:lpstr>_vena_CashFlowS3_P_6_720177941255159927</vt:lpstr>
      <vt:lpstr>_vena_CashFlowS3_P_7_720177941267742850</vt:lpstr>
      <vt:lpstr>_vena_CashFlowS3_P_FV_e3545e3dcc52420a84dcdae3a23a4597</vt:lpstr>
      <vt:lpstr>_vena_DYNR_SCashFlowS2_BCashFlowB2_37fcf5d8</vt:lpstr>
      <vt:lpstr>_vena_DYNR_SCashFlowS2_BCashFlowB2_37fcf5d8_2ef1d83b</vt:lpstr>
      <vt:lpstr>_vena_DYNR_SCashFlowS2_BCashFlowB2_390bc48c</vt:lpstr>
      <vt:lpstr>_vena_DYNR_SCashFlowS2_BCashFlowB2_390bc48c_1f46329d</vt:lpstr>
      <vt:lpstr>_vena_DYNR_SCashFlowS2_BCashFlowB2_390bc48c_228d85e1</vt:lpstr>
      <vt:lpstr>_vena_DYNR_SCashFlowS2_BCashFlowB2_390bc48c_3b0f2960</vt:lpstr>
      <vt:lpstr>_vena_DYNR_SCashFlowS2_BCashFlowB2_390bc48c_451b3b29</vt:lpstr>
      <vt:lpstr>_vena_DYNR_SCashFlowS2_BCashFlowB2_390bc48c_4682a77b</vt:lpstr>
      <vt:lpstr>_vena_DYNR_SCashFlowS2_BCashFlowB2_390bc48c_496edcc5</vt:lpstr>
      <vt:lpstr>_vena_DYNR_SCashFlowS2_BCashFlowB2_390bc48c_62136d48</vt:lpstr>
      <vt:lpstr>_vena_DYNR_SCashFlowS2_BCashFlowB2_390bc48c_684d5551</vt:lpstr>
      <vt:lpstr>_vena_DYNR_SCashFlowS2_BCashFlowB2_390bc48c_773b6b0f</vt:lpstr>
      <vt:lpstr>_vena_DYNR_SCashFlowS2_BCashFlowB2_390bc48c_78d707ac</vt:lpstr>
      <vt:lpstr>_vena_DYNR_SCashFlowS2_BCashFlowB2_390bc48c_82e26</vt:lpstr>
      <vt:lpstr>_vena_DYNR_SCashFlowS2_BCashFlowB2_390bc48c_86c8af7c</vt:lpstr>
      <vt:lpstr>_vena_DYNR_SCashFlowS2_BCashFlowB2_390bc48c_8cfc58d0</vt:lpstr>
      <vt:lpstr>_vena_DYNR_SCashFlowS2_BCashFlowB2_390bc48c_bdb70f6b</vt:lpstr>
      <vt:lpstr>_vena_DYNR_SCashFlowS2_BCashFlowB2_390bc48c_d371628d</vt:lpstr>
      <vt:lpstr>_vena_DYNR_SCashFlowS2_BCashFlowB2_390bc48c_fe1610c1</vt:lpstr>
      <vt:lpstr>_vena_DYNR_SCashFlowS2_BCashFlowB2_5c8b1261</vt:lpstr>
      <vt:lpstr>_vena_DYNR_SCashFlowS2_BCashFlowB2_5c8b1261_3580f805</vt:lpstr>
      <vt:lpstr>_vena_DYNR_SCashFlowS2_BCashFlowB2_5c8b1261_5f49f0bd</vt:lpstr>
      <vt:lpstr>_vena_DYNR_SCashFlowS2_BCashFlowB2_5c8b1261_6e789fcd</vt:lpstr>
      <vt:lpstr>_vena_DYNR_SCashFlowS2_BCashFlowB2_5c8b1261_75350b41</vt:lpstr>
      <vt:lpstr>_vena_DYNR_SCashFlowS2_BCashFlowB2_5c8b1261_9aab1a6b</vt:lpstr>
      <vt:lpstr>_vena_DYNR_SCashFlowS2_BCashFlowB2_5c8b1261_b9f82a4f</vt:lpstr>
      <vt:lpstr>_vena_DYNR_SCashFlowS2_BCashFlowB2_5c8b1261_cb6eff28</vt:lpstr>
      <vt:lpstr>_vena_DYNR_SCashFlowS2_BCashFlowB2_68da2e10</vt:lpstr>
      <vt:lpstr>_vena_DYNR_SCashFlowS2_BCashFlowB2_68da2e10_10a4bc1a</vt:lpstr>
      <vt:lpstr>_vena_DYNR_SCashFlowS2_BCashFlowB2_68da2e10_3de6c515</vt:lpstr>
      <vt:lpstr>_vena_DYNR_SCashFlowS2_BCashFlowB2_68da2e10_3f13c93e</vt:lpstr>
      <vt:lpstr>_vena_DYNR_SCashFlowS2_BCashFlowB2_68da2e10_40e08518</vt:lpstr>
      <vt:lpstr>_vena_DYNR_SCashFlowS2_BCashFlowB2_68da2e10_5c836df4</vt:lpstr>
      <vt:lpstr>_vena_DYNR_SCashFlowS2_BCashFlowB2_68da2e10_79fe3a9a</vt:lpstr>
      <vt:lpstr>_vena_DYNR_SCashFlowS2_BCashFlowB2_68da2e10_9370fc7e</vt:lpstr>
      <vt:lpstr>_vena_DYNR_SCashFlowS2_BCashFlowB2_68da2e10_9b057f4e</vt:lpstr>
      <vt:lpstr>_vena_DYNR_SCashFlowS2_BCashFlowB2_68da2e10_9df7c631</vt:lpstr>
      <vt:lpstr>_vena_DYNR_SCashFlowS2_BCashFlowB2_68da2e10_ea1e3d13</vt:lpstr>
      <vt:lpstr>_vena_DYNR_SCashFlowS2_BCashFlowB2_9045c3e</vt:lpstr>
      <vt:lpstr>_vena_DYNR_SCashFlowS2_BCashFlowB2_9045c3e_14fe2c69</vt:lpstr>
      <vt:lpstr>_vena_DYNR_SCashFlowS2_BCashFlowB2_9045c3e_1e90b15d</vt:lpstr>
      <vt:lpstr>_vena_DYNR_SCashFlowS2_BCashFlowB2_9045c3e_20094eca</vt:lpstr>
      <vt:lpstr>_vena_DYNR_SCashFlowS2_BCashFlowB2_9045c3e_24503fb9</vt:lpstr>
      <vt:lpstr>_vena_DYNR_SCashFlowS2_BCashFlowB2_9045c3e_268b1666</vt:lpstr>
      <vt:lpstr>_vena_DYNR_SCashFlowS2_BCashFlowB2_9045c3e_2793f9c6</vt:lpstr>
      <vt:lpstr>_vena_DYNR_SCashFlowS2_BCashFlowB2_9045c3e_29a5fe07</vt:lpstr>
      <vt:lpstr>_vena_DYNR_SCashFlowS2_BCashFlowB2_9045c3e_2c1f04e7</vt:lpstr>
      <vt:lpstr>_vena_DYNR_SCashFlowS2_BCashFlowB2_9045c3e_321358fa</vt:lpstr>
      <vt:lpstr>_vena_DYNR_SCashFlowS2_BCashFlowB2_9045c3e_36643111</vt:lpstr>
      <vt:lpstr>_vena_DYNR_SCashFlowS2_BCashFlowB2_9045c3e_4223acf7</vt:lpstr>
      <vt:lpstr>_vena_DYNR_SCashFlowS2_BCashFlowB2_9045c3e_422c339b</vt:lpstr>
      <vt:lpstr>_vena_DYNR_SCashFlowS2_BCashFlowB2_9045c3e_43c6e7dc</vt:lpstr>
      <vt:lpstr>_vena_DYNR_SCashFlowS2_BCashFlowB2_9045c3e_49305612</vt:lpstr>
      <vt:lpstr>_vena_DYNR_SCashFlowS2_BCashFlowB2_9045c3e_4d2601ff</vt:lpstr>
      <vt:lpstr>_vena_DYNR_SCashFlowS2_BCashFlowB2_9045c3e_50b34816</vt:lpstr>
      <vt:lpstr>_vena_DYNR_SCashFlowS2_BCashFlowB2_9045c3e_58034140</vt:lpstr>
      <vt:lpstr>_vena_DYNR_SCashFlowS2_BCashFlowB2_9045c3e_5acf7974</vt:lpstr>
      <vt:lpstr>_vena_DYNR_SCashFlowS2_BCashFlowB2_9045c3e_649b3ed8</vt:lpstr>
      <vt:lpstr>_vena_DYNR_SCashFlowS2_BCashFlowB2_9045c3e_64d57a99</vt:lpstr>
      <vt:lpstr>_vena_DYNR_SCashFlowS2_BCashFlowB2_9045c3e_69b41a07</vt:lpstr>
      <vt:lpstr>_vena_DYNR_SCashFlowS2_BCashFlowB2_9045c3e_6a82f7f</vt:lpstr>
      <vt:lpstr>_vena_DYNR_SCashFlowS2_BCashFlowB2_9045c3e_6b0d4666</vt:lpstr>
      <vt:lpstr>_vena_DYNR_SCashFlowS2_BCashFlowB2_9045c3e_6f520e41</vt:lpstr>
      <vt:lpstr>_vena_DYNR_SCashFlowS2_BCashFlowB2_9045c3e_77e50515</vt:lpstr>
      <vt:lpstr>_vena_DYNR_SCashFlowS2_BCashFlowB2_9045c3e_78babca9</vt:lpstr>
      <vt:lpstr>_vena_DYNR_SCashFlowS2_BCashFlowB2_9045c3e_7f602605</vt:lpstr>
      <vt:lpstr>_vena_DYNR_SCashFlowS2_BCashFlowB2_9045c3e_819710d5</vt:lpstr>
      <vt:lpstr>_vena_DYNR_SCashFlowS2_BCashFlowB2_9045c3e_81e62ad4</vt:lpstr>
      <vt:lpstr>_vena_DYNR_SCashFlowS2_BCashFlowB2_9045c3e_99686cd0</vt:lpstr>
      <vt:lpstr>_vena_DYNR_SCashFlowS2_BCashFlowB2_9045c3e_9d09bb60</vt:lpstr>
      <vt:lpstr>_vena_DYNR_SCashFlowS2_BCashFlowB2_9045c3e_9dd3c62c</vt:lpstr>
      <vt:lpstr>_vena_DYNR_SCashFlowS2_BCashFlowB2_9045c3e_a771fa5</vt:lpstr>
      <vt:lpstr>_vena_DYNR_SCashFlowS2_BCashFlowB2_9045c3e_ac601d5f</vt:lpstr>
      <vt:lpstr>_vena_DYNR_SCashFlowS2_BCashFlowB2_9045c3e_afc1f4d6</vt:lpstr>
      <vt:lpstr>_vena_DYNR_SCashFlowS2_BCashFlowB2_9045c3e_b2eb3d52</vt:lpstr>
      <vt:lpstr>_vena_DYNR_SCashFlowS2_BCashFlowB2_9045c3e_b55c53e9</vt:lpstr>
      <vt:lpstr>_vena_DYNR_SCashFlowS2_BCashFlowB2_9045c3e_b5db83f4</vt:lpstr>
      <vt:lpstr>_vena_DYNR_SCashFlowS2_BCashFlowB2_9045c3e_be0519bf</vt:lpstr>
      <vt:lpstr>_vena_DYNR_SCashFlowS2_BCashFlowB2_9045c3e_bea99ad1</vt:lpstr>
      <vt:lpstr>_vena_DYNR_SCashFlowS2_BCashFlowB2_9045c3e_bfc14195</vt:lpstr>
      <vt:lpstr>_vena_DYNR_SCashFlowS2_BCashFlowB2_9045c3e_c68c522f</vt:lpstr>
      <vt:lpstr>_vena_DYNR_SCashFlowS2_BCashFlowB2_9045c3e_c75bf5d4</vt:lpstr>
      <vt:lpstr>_vena_DYNR_SCashFlowS2_BCashFlowB2_9045c3e_cb428e10</vt:lpstr>
      <vt:lpstr>_vena_DYNR_SCashFlowS2_BCashFlowB2_9045c3e_ce086649</vt:lpstr>
      <vt:lpstr>_vena_DYNR_SCashFlowS2_BCashFlowB2_9045c3e_d2eba96d</vt:lpstr>
      <vt:lpstr>_vena_DYNR_SCashFlowS2_BCashFlowB2_9045c3e_d5c50845</vt:lpstr>
      <vt:lpstr>_vena_DYNR_SCashFlowS2_BCashFlowB2_9045c3e_d6163c15</vt:lpstr>
      <vt:lpstr>_vena_DYNR_SCashFlowS2_BCashFlowB2_9045c3e_df9221b0</vt:lpstr>
      <vt:lpstr>_vena_DYNR_SCashFlowS2_BCashFlowB2_9045c3e_e2a8fa69</vt:lpstr>
      <vt:lpstr>_vena_DYNR_SCashFlowS2_BCashFlowB2_9045c3e_e529a86f</vt:lpstr>
      <vt:lpstr>_vena_DYNR_SCashFlowS2_BCashFlowB2_9045c3e_ec7d900e</vt:lpstr>
      <vt:lpstr>_vena_DYNR_SCashFlowS2_BCashFlowB2_9045c3e_f1259419</vt:lpstr>
      <vt:lpstr>_vena_DYNR_SCashFlowS2_BCashFlowB2_9045c3e_f5f69be8</vt:lpstr>
      <vt:lpstr>_vena_DYNR_SCashFlowS2_BCashFlowB2_9045c3e_f7f39482</vt:lpstr>
      <vt:lpstr>_vena_DYNR_SCashFlowS2_BCashFlowB2_9045c3e_fd5f5e1</vt:lpstr>
      <vt:lpstr>_vena_DYNR_SCashFlowS2_BCashFlowB2_98d1903f</vt:lpstr>
      <vt:lpstr>_vena_DYNR_SCashFlowS2_BCashFlowB2_98d1903f_11b6f830</vt:lpstr>
      <vt:lpstr>_vena_DYNR_SCashFlowS2_BCashFlowB2_98d1903f_194f3025</vt:lpstr>
      <vt:lpstr>_vena_DYNR_SCashFlowS2_BCashFlowB2_98d1903f_1a23b94b</vt:lpstr>
      <vt:lpstr>_vena_DYNR_SCashFlowS2_BCashFlowB2_98d1903f_1ddf7607</vt:lpstr>
      <vt:lpstr>_vena_DYNR_SCashFlowS2_BCashFlowB2_98d1903f_291c63a5</vt:lpstr>
      <vt:lpstr>_vena_DYNR_SCashFlowS2_BCashFlowB2_98d1903f_30be7b35</vt:lpstr>
      <vt:lpstr>_vena_DYNR_SCashFlowS2_BCashFlowB2_98d1903f_32b4a896</vt:lpstr>
      <vt:lpstr>_vena_DYNR_SCashFlowS2_BCashFlowB2_98d1903f_48555985</vt:lpstr>
      <vt:lpstr>_vena_DYNR_SCashFlowS2_BCashFlowB2_98d1903f_4bb583d3</vt:lpstr>
      <vt:lpstr>_vena_DYNR_SCashFlowS2_BCashFlowB2_98d1903f_531354b5</vt:lpstr>
      <vt:lpstr>_vena_DYNR_SCashFlowS2_BCashFlowB2_98d1903f_62802cab</vt:lpstr>
      <vt:lpstr>_vena_DYNR_SCashFlowS2_BCashFlowB2_98d1903f_70d54468</vt:lpstr>
      <vt:lpstr>_vena_DYNR_SCashFlowS2_BCashFlowB2_98d1903f_890506c5</vt:lpstr>
      <vt:lpstr>_vena_DYNR_SCashFlowS2_BCashFlowB2_98d1903f_8f12dc66</vt:lpstr>
      <vt:lpstr>_vena_DYNR_SCashFlowS2_BCashFlowB2_98d1903f_906f0742</vt:lpstr>
      <vt:lpstr>_vena_DYNR_SCashFlowS2_BCashFlowB2_98d1903f_a08e2067</vt:lpstr>
      <vt:lpstr>_vena_DYNR_SCashFlowS2_BCashFlowB2_98d1903f_ac9db9a7</vt:lpstr>
      <vt:lpstr>_vena_DYNR_SCashFlowS2_BCashFlowB2_98d1903f_adf3954a</vt:lpstr>
      <vt:lpstr>_vena_DYNR_SCashFlowS2_BCashFlowB2_98d1903f_c660e1e5</vt:lpstr>
      <vt:lpstr>_vena_DYNR_SCashFlowS2_BCashFlowB2_98d1903f_cbb30ec2</vt:lpstr>
      <vt:lpstr>_vena_DYNR_SCashFlowS2_BCashFlowB2_9e526e5d</vt:lpstr>
      <vt:lpstr>_vena_DYNR_SCashFlowS2_BCashFlowB2_9e526e5d_270dd90a</vt:lpstr>
      <vt:lpstr>_vena_DYNR_SCashFlowS2_BCashFlowB2_9e526e5d_3087d91</vt:lpstr>
      <vt:lpstr>_vena_DYNR_SCashFlowS2_BCashFlowB2_9e526e5d_3aa82146</vt:lpstr>
      <vt:lpstr>_vena_DYNR_SCashFlowS2_BCashFlowB2_9e526e5d_59a1988b</vt:lpstr>
      <vt:lpstr>_vena_DYNR_SCashFlowS2_BCashFlowB2_9e526e5d_5daba155</vt:lpstr>
      <vt:lpstr>_vena_DYNR_SCashFlowS2_BCashFlowB2_9e526e5d_649bb124</vt:lpstr>
      <vt:lpstr>_vena_DYNR_SCashFlowS2_BCashFlowB2_9e526e5d_78bf26ef</vt:lpstr>
      <vt:lpstr>_vena_DYNR_SCashFlowS2_BCashFlowB2_9e526e5d_80882428</vt:lpstr>
      <vt:lpstr>_vena_DYNR_SCashFlowS2_BCashFlowB2_9e526e5d_866e8f38</vt:lpstr>
      <vt:lpstr>_vena_DYNR_SCashFlowS2_BCashFlowB2_9e526e5d_89fba4cb</vt:lpstr>
      <vt:lpstr>_vena_DYNR_SCashFlowS2_BCashFlowB2_9e526e5d_b6410cb7</vt:lpstr>
      <vt:lpstr>_vena_DYNR_SCashFlowS2_BCashFlowB2_bfa2531b</vt:lpstr>
      <vt:lpstr>_vena_DYNR_SCashFlowS2_BCashFlowB2_bfa2531b_1775d629</vt:lpstr>
      <vt:lpstr>_vena_DYNR_SCashFlowS2_BCashFlowB2_bfa2531b_22bf91d7</vt:lpstr>
      <vt:lpstr>_vena_DYNR_SCashFlowS2_BCashFlowB2_bfa2531b_2806840e</vt:lpstr>
      <vt:lpstr>_vena_DYNR_SCashFlowS2_BCashFlowB2_bfa2531b_33c32ec9</vt:lpstr>
      <vt:lpstr>_vena_DYNR_SCashFlowS2_BCashFlowB2_bfa2531b_3c77ec0d</vt:lpstr>
      <vt:lpstr>_vena_DYNR_SCashFlowS2_BCashFlowB2_bfa2531b_3efe6531</vt:lpstr>
      <vt:lpstr>_vena_DYNR_SCashFlowS2_BCashFlowB2_bfa2531b_4a7a0bbc</vt:lpstr>
      <vt:lpstr>_vena_DYNR_SCashFlowS2_BCashFlowB2_bfa2531b_59671dd0</vt:lpstr>
      <vt:lpstr>_vena_DYNR_SCashFlowS2_BCashFlowB2_bfa2531b_5a9a202e</vt:lpstr>
      <vt:lpstr>_vena_DYNR_SCashFlowS2_BCashFlowB2_bfa2531b_5d77db4e</vt:lpstr>
      <vt:lpstr>_vena_DYNR_SCashFlowS2_BCashFlowB2_bfa2531b_6c79ce3f</vt:lpstr>
      <vt:lpstr>_vena_DYNR_SCashFlowS2_BCashFlowB2_bfa2531b_7aab6ce0</vt:lpstr>
      <vt:lpstr>_vena_DYNR_SCashFlowS2_BCashFlowB2_bfa2531b_7e06093</vt:lpstr>
      <vt:lpstr>_vena_DYNR_SCashFlowS2_BCashFlowB2_bfa2531b_82898c09</vt:lpstr>
      <vt:lpstr>_vena_DYNR_SCashFlowS2_BCashFlowB2_bfa2531b_904505a7</vt:lpstr>
      <vt:lpstr>_vena_DYNR_SCashFlowS2_BCashFlowB2_bfa2531b_91edd72e</vt:lpstr>
      <vt:lpstr>_vena_DYNR_SCashFlowS2_BCashFlowB2_bfa2531b_9ac54b24</vt:lpstr>
      <vt:lpstr>_vena_DYNR_SCashFlowS2_BCashFlowB2_bfa2531b_9dfe947a</vt:lpstr>
      <vt:lpstr>_vena_DYNR_SCashFlowS2_BCashFlowB2_bfa2531b_a142c40d</vt:lpstr>
      <vt:lpstr>_vena_DYNR_SCashFlowS2_BCashFlowB2_bfa2531b_ad94fb48</vt:lpstr>
      <vt:lpstr>_vena_DYNR_SCashFlowS2_BCashFlowB2_bfa2531b_b6474864</vt:lpstr>
      <vt:lpstr>_vena_DYNR_SCashFlowS2_BCashFlowB2_bfa2531b_bb53cc</vt:lpstr>
      <vt:lpstr>_vena_DYNR_SCashFlowS2_BCashFlowB2_bfa2531b_bf9099e3</vt:lpstr>
      <vt:lpstr>_vena_DYNR_SCashFlowS2_BCashFlowB2_bfa2531b_dfb57f5c</vt:lpstr>
      <vt:lpstr>_vena_DYNR_SCashFlowS2_BCashFlowB2_bfa2531b_e6525007</vt:lpstr>
      <vt:lpstr>_vena_DYNR_SCashFlowS2_BCashFlowB2_bfa2531b_ec6d4dc8</vt:lpstr>
      <vt:lpstr>_vena_DYNR_SCashFlowS2_BCashFlowB2_c065f29</vt:lpstr>
      <vt:lpstr>_vena_DYNR_SCashFlowS2_BCashFlowB2_c065f29_13a2ad1e</vt:lpstr>
      <vt:lpstr>_vena_DYNR_SCashFlowS2_BCashFlowB2_c065f29_196258e8</vt:lpstr>
      <vt:lpstr>_vena_DYNR_SCashFlowS2_BCashFlowB2_c065f29_1bafe007</vt:lpstr>
      <vt:lpstr>_vena_DYNR_SCashFlowS2_BCashFlowB2_c065f29_bb33f3b4</vt:lpstr>
      <vt:lpstr>_vena_DYNR_SCashFlowS2_BCashFlowB2_c24a094a</vt:lpstr>
      <vt:lpstr>_vena_DYNR_SCashFlowS2_BCashFlowB2_c24a094a_11d8f87b</vt:lpstr>
      <vt:lpstr>_vena_DYNR_SCashFlowS2_BCashFlowB2_c24a094a_2b577aec</vt:lpstr>
      <vt:lpstr>_vena_DYNR_SCashFlowS2_BCashFlowB2_c24a094a_41786037</vt:lpstr>
      <vt:lpstr>_vena_DYNR_SCashFlowS2_BCashFlowB2_c24a094a_47ae7c33</vt:lpstr>
      <vt:lpstr>_vena_DYNR_SCashFlowS2_BCashFlowB2_c24a094a_7530e2d6</vt:lpstr>
      <vt:lpstr>_vena_DYNR_SCashFlowS2_BCashFlowB2_c24a094a_79d6bb0</vt:lpstr>
      <vt:lpstr>_vena_DYNR_SCashFlowS2_BCashFlowB2_c24a094a_7d0aef47</vt:lpstr>
      <vt:lpstr>_vena_DYNR_SCashFlowS2_BCashFlowB2_c24a094a_9a41ac3f</vt:lpstr>
      <vt:lpstr>_vena_DYNR_SCashFlowS2_BCashFlowB2_c24a094a_b13ea929</vt:lpstr>
      <vt:lpstr>_vena_DYNR_SCashFlowS2_BCashFlowB2_c24a094a_cdfb82e7</vt:lpstr>
      <vt:lpstr>_vena_DYNR_SCashFlowS2_BCashFlowB2_c24a094a_d2ac42b2</vt:lpstr>
      <vt:lpstr>_vena_DYNR_SCashFlowS2_BCashFlowB2_ce5c4b06</vt:lpstr>
      <vt:lpstr>_vena_DYNR_SCashFlowS2_BCashFlowB2_ce5c4b06_17d73df9</vt:lpstr>
      <vt:lpstr>_vena_DYNR_SCashFlowS2_BCashFlowB2_ce5c4b06_32b05146</vt:lpstr>
      <vt:lpstr>_vena_DYNR_SCashFlowS2_BCashFlowB2_ce5c4b06_370be15c</vt:lpstr>
      <vt:lpstr>_vena_DYNR_SCashFlowS2_BCashFlowB2_ce5c4b06_3e5d6e24</vt:lpstr>
      <vt:lpstr>_vena_DYNR_SCashFlowS2_BCashFlowB2_ce5c4b06_403c8d2a</vt:lpstr>
      <vt:lpstr>_vena_DYNR_SCashFlowS2_BCashFlowB2_ce5c4b06_43f61640</vt:lpstr>
      <vt:lpstr>_vena_DYNR_SCashFlowS2_BCashFlowB2_ce5c4b06_5ad319c0</vt:lpstr>
      <vt:lpstr>_vena_DYNR_SCashFlowS2_BCashFlowB2_ce5c4b06_6361bd3f</vt:lpstr>
      <vt:lpstr>_vena_DYNR_SCashFlowS2_BCashFlowB2_ce5c4b06_6d866bee</vt:lpstr>
      <vt:lpstr>_vena_DYNR_SCashFlowS2_BCashFlowB2_ce5c4b06_82d01560</vt:lpstr>
      <vt:lpstr>_vena_DYNR_SCashFlowS2_BCashFlowB2_ce5c4b06_8bdd1efc</vt:lpstr>
      <vt:lpstr>_vena_DYNR_SCashFlowS2_BCashFlowB2_ce5c4b06_8cebba2b</vt:lpstr>
      <vt:lpstr>_vena_DYNR_SCashFlowS2_BCashFlowB2_ce5c4b06_9448422a</vt:lpstr>
      <vt:lpstr>_vena_DYNR_SCashFlowS2_BCashFlowB2_ce5c4b06_988a9e4b</vt:lpstr>
      <vt:lpstr>_vena_DYNR_SCashFlowS2_BCashFlowB2_ce5c4b06_998a2e89</vt:lpstr>
      <vt:lpstr>_vena_DYNR_SCashFlowS2_BCashFlowB2_ce5c4b06_9d91073a</vt:lpstr>
      <vt:lpstr>_vena_DYNR_SCashFlowS2_BCashFlowB2_ce5c4b06_a1d25ce6</vt:lpstr>
      <vt:lpstr>_vena_DYNR_SCashFlowS2_BCashFlowB2_ce5c4b06_a1ec90ce</vt:lpstr>
      <vt:lpstr>_vena_DYNR_SCashFlowS2_BCashFlowB2_ce5c4b06_a6cdbe47</vt:lpstr>
      <vt:lpstr>_vena_DYNR_SCashFlowS2_BCashFlowB2_ce5c4b06_ad9a5360</vt:lpstr>
      <vt:lpstr>_vena_DYNR_SCashFlowS2_BCashFlowB2_ce5c4b06_b7aa5878</vt:lpstr>
      <vt:lpstr>_vena_DYNR_SCashFlowS2_BCashFlowB2_ce5c4b06_bab13768</vt:lpstr>
      <vt:lpstr>_vena_DYNR_SCashFlowS2_BCashFlowB2_ce5c4b06_c131c08</vt:lpstr>
      <vt:lpstr>_vena_DYNR_SCashFlowS2_BCashFlowB2_ce5c4b06_d7e87566</vt:lpstr>
      <vt:lpstr>_vena_DYNR_SCashFlowS2_BCashFlowB2_ce5c4b06_dbd221d6</vt:lpstr>
      <vt:lpstr>_vena_DYNR_SCashFlowS2_BCashFlowB2_ce5c4b06_dd2ea310</vt:lpstr>
      <vt:lpstr>_vena_DYNR_SCashFlowS2_BCashFlowB2_ce5c4b06_f4883a2f</vt:lpstr>
      <vt:lpstr>_vena_DYNR_SCashFlowS2_BCashFlowB2_ce5c4b06_f50da2c2</vt:lpstr>
      <vt:lpstr>_vena_DYNR_SCashFlowS2_BCashFlowB2_ce5c4b06_fa49a676</vt:lpstr>
      <vt:lpstr>_vena_DYNR_SCashFlowS2_BCashFlowB2_d1bb1539</vt:lpstr>
      <vt:lpstr>_vena_DYNR_SCashFlowS2_BCashFlowB2_d1bb1539_635a8545</vt:lpstr>
      <vt:lpstr>_vena_DYNR_SCashFlowS2_BCashFlowB2_d1bb1539_7061784</vt:lpstr>
      <vt:lpstr>_vena_DYNR_SCashFlowS2_BCashFlowB2_d1bb1539_845d0ec9</vt:lpstr>
      <vt:lpstr>_vena_DYNR_SCashFlowS2_BCashFlowB2_d1bb1539_8cdb5807</vt:lpstr>
      <vt:lpstr>_vena_DYNR_SCashFlowS2_BCashFlowB2_d1bb1539_afe2f26a</vt:lpstr>
      <vt:lpstr>_vena_DYNR_SCashFlowS2_BCashFlowB2_d1bb1539_b2b7143b</vt:lpstr>
      <vt:lpstr>_vena_DYNR_SCashFlowS2_BCashFlowB2_d1bb1539_b6d62fc1</vt:lpstr>
      <vt:lpstr>_vena_DYNR_SCashFlowS2_BCashFlowB2_d1bb1539_c7b7823c</vt:lpstr>
      <vt:lpstr>_vena_DYNR_SCashFlowS2_BCashFlowB2_d1bb1539_cb0f2875</vt:lpstr>
      <vt:lpstr>_vena_DYNR_SCashFlowS2_BCashFlowB2_d1bb1539_d2924cd7</vt:lpstr>
      <vt:lpstr>_vena_DYNR_SCashFlowS2_BCashFlowB2_d1bb1539_d3855134</vt:lpstr>
      <vt:lpstr>_vena_DYNR_SCashFlowS2_BCashFlowB2_d1bb1539_f8bb5ec2</vt:lpstr>
      <vt:lpstr>_vena_DYNR_SCashFlowS2_BCashFlowB2_e5714258</vt:lpstr>
      <vt:lpstr>_vena_DYNR_SCashFlowS2_BCashFlowB2_e5714258_5fa74cf7</vt:lpstr>
      <vt:lpstr>_vena_DYNR_SCashFlowS2_BCashFlowB2_e5714258_7e68e9e8</vt:lpstr>
      <vt:lpstr>_vena_DYNR_SCashFlowS2_BCashFlowB2_e5714258_b1f506af</vt:lpstr>
      <vt:lpstr>_vena_DYNR_SCashFlowS2_BCashFlowB2_e5714258_d22ac0a5</vt:lpstr>
      <vt:lpstr>_vena_DYNR_SCashFlowS2_BCashFlowB2_edf7e3be</vt:lpstr>
      <vt:lpstr>_vena_DYNR_SCashFlowS2_BCashFlowB2_edf7e3be_44aa8f6a</vt:lpstr>
      <vt:lpstr>_vena_DYNR_SCashFlowS2_BCashFlowB2_edf7e3be_5b839422</vt:lpstr>
      <vt:lpstr>_vena_DYNR_SCashFlowS2_BCashFlowB2_edf7e3be_5df3a77c</vt:lpstr>
      <vt:lpstr>_vena_DYNR_SCashFlowS2_BCashFlowB2_edf7e3be_6352d40</vt:lpstr>
      <vt:lpstr>_vena_DYNR_SCashFlowS2_BCashFlowB2_edf7e3be_90398378</vt:lpstr>
      <vt:lpstr>_vena_DYNR_SCashFlowS2_BCashFlowB2_edf7e3be_9b4392e1</vt:lpstr>
      <vt:lpstr>_vena_DYNR_SCashFlowS2_BCashFlowB2_edf7e3be_a46b220</vt:lpstr>
      <vt:lpstr>_vena_DYNR_SCashFlowS2_BCashFlowB2_edf7e3be_bc2fc9d4</vt:lpstr>
      <vt:lpstr>_vena_DYNR_SCashFlowS2_BCashFlowB2_edf7e3be_c3a6cd55</vt:lpstr>
      <vt:lpstr>_vena_DYNR_SCashFlowS2_BCashFlowB2_edf7e3be_c8ecbf35</vt:lpstr>
      <vt:lpstr>_vena_DYNR_SCashFlowS2_BCashFlowB2_edf7e3be_d8a9d242</vt:lpstr>
      <vt:lpstr>_vena_DYNR_SCashFlowS2_BCashFlowB2_edf7e3be_e41cf2d2</vt:lpstr>
      <vt:lpstr>_vena_DYNR_SCashFlowS2_BCashFlowB2_edf7e3be_e7fed2d1</vt:lpstr>
      <vt:lpstr>_vena_DYNR_SCashFlowS2_BCashFlowB2_f54af03e</vt:lpstr>
      <vt:lpstr>_vena_DYNR_SCashFlowS2_BCashFlowB2_f54af03e_101fce54</vt:lpstr>
      <vt:lpstr>_vena_DYNR_SCashFlowS2_BCashFlowB2_f54af03e_2f210a32</vt:lpstr>
      <vt:lpstr>_vena_DYNR_SCashFlowS2_BCashFlowB2_f54af03e_a35f5e53</vt:lpstr>
      <vt:lpstr>Certificated</vt:lpstr>
      <vt:lpstr>DV_HW</vt:lpstr>
      <vt:lpstr>EmployeeType</vt:lpstr>
      <vt:lpstr>ERS</vt:lpstr>
      <vt:lpstr>FUTA</vt:lpstr>
      <vt:lpstr>Index_FUTA_Rate</vt:lpstr>
      <vt:lpstr>Index_SUTA_Rate</vt:lpstr>
      <vt:lpstr>IndexBenefits</vt:lpstr>
      <vt:lpstr>IndexInLieuMedical</vt:lpstr>
      <vt:lpstr>IndexPayIncrease</vt:lpstr>
      <vt:lpstr>MatchBenefits</vt:lpstr>
      <vt:lpstr>MatchRatesYear</vt:lpstr>
      <vt:lpstr>Medicare</vt:lpstr>
      <vt:lpstr>MedInLieu</vt:lpstr>
      <vt:lpstr>'Cash Flow'!Print_Area</vt:lpstr>
      <vt:lpstr>MYP!Print_Area</vt:lpstr>
      <vt:lpstr>'Cash Flow'!Print_Titles</vt:lpstr>
      <vt:lpstr>MYP!Print_Titles</vt:lpstr>
      <vt:lpstr>SocialSecurity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 Wrobel</dc:creator>
  <cp:lastModifiedBy>Danny Peltier</cp:lastModifiedBy>
  <cp:lastPrinted>2018-04-04T16:53:26Z</cp:lastPrinted>
  <dcterms:created xsi:type="dcterms:W3CDTF">2017-01-06T19:00:00Z</dcterms:created>
  <dcterms:modified xsi:type="dcterms:W3CDTF">2021-01-21T02:39:28Z</dcterms:modified>
</cp:coreProperties>
</file>