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SUBMISSION\Fall 2020 - Amendments\SOM\"/>
    </mc:Choice>
  </mc:AlternateContent>
  <bookViews>
    <workbookView xWindow="0" yWindow="0" windowWidth="19635" windowHeight="5130"/>
  </bookViews>
  <sheets>
    <sheet name="Summary and Contact Data" sheetId="6" r:id="rId1"/>
    <sheet name="Achievement Data" sheetId="9" r:id="rId2"/>
    <sheet name="Other Achievement Data Info" sheetId="5" r:id="rId3"/>
    <sheet name="Audit Information" sheetId="7" r:id="rId4"/>
    <sheet name="Other Audit Data Info" sheetId="8" r:id="rId5"/>
  </sheets>
  <calcPr calcId="162913"/>
</workbook>
</file>

<file path=xl/calcChain.xml><?xml version="1.0" encoding="utf-8"?>
<calcChain xmlns="http://schemas.openxmlformats.org/spreadsheetml/2006/main">
  <c r="E9" i="6" l="1"/>
  <c r="E8" i="6"/>
  <c r="E7" i="6"/>
  <c r="E6" i="6"/>
  <c r="E5" i="6"/>
  <c r="E4" i="6"/>
  <c r="E3" i="6"/>
  <c r="K23" i="7" l="1"/>
  <c r="K19" i="7"/>
  <c r="K21" i="7"/>
  <c r="W21" i="7" s="1"/>
  <c r="K17" i="7"/>
  <c r="W17" i="7" s="1"/>
  <c r="K15" i="7"/>
  <c r="W15" i="7" s="1"/>
  <c r="K13" i="7"/>
  <c r="W13" i="7" s="1"/>
  <c r="K11" i="7"/>
  <c r="W11" i="7" s="1"/>
  <c r="N9" i="7"/>
  <c r="J9" i="7"/>
  <c r="K9" i="7" s="1"/>
  <c r="T9" i="7"/>
  <c r="X9" i="7" s="1"/>
  <c r="Y9" i="7"/>
  <c r="V9" i="7"/>
  <c r="U9" i="7"/>
  <c r="Y11" i="7"/>
  <c r="V11" i="7"/>
  <c r="U11" i="7"/>
  <c r="T11" i="7"/>
  <c r="X11" i="7" s="1"/>
  <c r="Y23" i="7"/>
  <c r="Y19" i="7"/>
  <c r="W23" i="7"/>
  <c r="V23" i="7"/>
  <c r="U23" i="7"/>
  <c r="T23" i="7"/>
  <c r="X23" i="7" s="1"/>
  <c r="Y21" i="7"/>
  <c r="V21" i="7"/>
  <c r="U21" i="7"/>
  <c r="T21" i="7"/>
  <c r="X21" i="7" s="1"/>
  <c r="Y13" i="7"/>
  <c r="T13" i="7"/>
  <c r="X13" i="7" s="1"/>
  <c r="Y15" i="7"/>
  <c r="T15" i="7"/>
  <c r="X15" i="7" s="1"/>
  <c r="Y17" i="7"/>
  <c r="T17" i="7"/>
  <c r="X17" i="7" s="1"/>
  <c r="T19" i="7"/>
  <c r="X19" i="7" s="1"/>
  <c r="W19" i="7"/>
  <c r="V19" i="7"/>
  <c r="U19" i="7"/>
  <c r="V17" i="7"/>
  <c r="U17" i="7"/>
  <c r="V15" i="7"/>
  <c r="U15" i="7"/>
  <c r="V13" i="7"/>
  <c r="U13" i="7"/>
  <c r="AA19" i="7" l="1"/>
  <c r="Z17" i="7" s="1"/>
  <c r="AA17" i="7" s="1"/>
  <c r="Z15" i="7" s="1"/>
  <c r="AA15" i="7" s="1"/>
  <c r="Z13" i="7" s="1"/>
  <c r="AA13" i="7" s="1"/>
  <c r="Z11" i="7" s="1"/>
  <c r="AA11" i="7" s="1"/>
  <c r="Z9" i="7" s="1"/>
  <c r="AA9" i="7" s="1"/>
  <c r="W9" i="7"/>
  <c r="AA23" i="7"/>
  <c r="Z21" i="7" s="1"/>
  <c r="AA21" i="7" s="1"/>
</calcChain>
</file>

<file path=xl/comments1.xml><?xml version="1.0" encoding="utf-8"?>
<comments xmlns="http://schemas.openxmlformats.org/spreadsheetml/2006/main">
  <authors>
    <author>Heather Roth</author>
    <author>Patrick J. Gavin</author>
  </authors>
  <commentList>
    <comment ref="AA7" authorId="0" shapeId="0">
      <text>
        <r>
          <rPr>
            <b/>
            <sz val="9"/>
            <color indexed="81"/>
            <rFont val="Tahoma"/>
            <family val="2"/>
          </rPr>
          <t xml:space="preserve">If your state only administers an ELA exam </t>
        </r>
        <r>
          <rPr>
            <b/>
            <u/>
            <sz val="9"/>
            <color indexed="81"/>
            <rFont val="Tahoma"/>
            <family val="2"/>
          </rPr>
          <t>and not</t>
        </r>
        <r>
          <rPr>
            <b/>
            <sz val="9"/>
            <color indexed="81"/>
            <rFont val="Tahoma"/>
            <family val="2"/>
          </rPr>
          <t xml:space="preserve"> Reading, please include the ELA results here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Indicates whether you are entering data for the school, district or state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For a given academic year, it is the year in which the</t>
        </r>
        <r>
          <rPr>
            <b/>
            <sz val="9"/>
            <color indexed="81"/>
            <rFont val="Tahoma"/>
            <family val="2"/>
          </rPr>
          <t xml:space="preserve"> spring term</t>
        </r>
        <r>
          <rPr>
            <sz val="9"/>
            <color indexed="81"/>
            <rFont val="Tahoma"/>
            <family val="2"/>
          </rPr>
          <t xml:space="preserve"> exists (e.g. the academic year 2010-2011 would be expressed as 2011)</t>
        </r>
      </text>
    </comment>
    <comment ref="I8" authorId="1" shapeId="0">
      <text>
        <r>
          <rPr>
            <sz val="9"/>
            <color indexed="81"/>
            <rFont val="Tahoma"/>
            <family val="2"/>
          </rPr>
          <t xml:space="preserve">The name of the state test administered to the cohort (e.g., California Standards Test or CST)
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Rating on A-F, Star Scale, etc.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 xml:space="preserve">Students that qualify for Free and Reduced Lunch (FRL)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Reported English Language Learner classification as defined by your operating state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>Reported Special Education classification as defined by your operating state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R8" authorId="0" shapeId="0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S8" authorId="0" shapeId="0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Leave this column blank if your state only has four proficiency bands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Leave this column blank if your state only has four proficiency bands
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Conditional formatting is included in this cell to ensure the proper summation of the following proficiency bands
</t>
        </r>
      </text>
    </comment>
  </commentList>
</comments>
</file>

<file path=xl/comments2.xml><?xml version="1.0" encoding="utf-8"?>
<comments xmlns="http://schemas.openxmlformats.org/spreadsheetml/2006/main">
  <authors>
    <author>Heather Roth</author>
    <author>Matt Padron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  <comment ref="Z17" authorId="1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   -$(12,573,514) Adjustment</t>
        </r>
      </text>
    </comment>
    <comment ref="Z21" authorId="1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$207,967 Adjustment</t>
        </r>
      </text>
    </comment>
  </commentList>
</comments>
</file>

<file path=xl/sharedStrings.xml><?xml version="1.0" encoding="utf-8"?>
<sst xmlns="http://schemas.openxmlformats.org/spreadsheetml/2006/main" count="645" uniqueCount="162">
  <si>
    <t>STATE TEST &amp; COLLEGE ENTRANCE EXAM DATA</t>
  </si>
  <si>
    <t>- Only fill in the yellow cells (all other cells are locked)</t>
  </si>
  <si>
    <t>- Please check the calculated values below and make sure they correspond with internal records</t>
  </si>
  <si>
    <t>Entity Description Data</t>
  </si>
  <si>
    <t>Student Demographic Information</t>
  </si>
  <si>
    <t>Math</t>
  </si>
  <si>
    <t>Science</t>
  </si>
  <si>
    <t>State</t>
  </si>
  <si>
    <t>Entity ID</t>
  </si>
  <si>
    <t>School ID</t>
  </si>
  <si>
    <t>Comparison Entity</t>
  </si>
  <si>
    <t>Assessment Year</t>
  </si>
  <si>
    <t xml:space="preserve">Test Name </t>
  </si>
  <si>
    <t>Total # Students Enrolled</t>
  </si>
  <si>
    <t>Total # FRL</t>
  </si>
  <si>
    <t>Total # ELL</t>
  </si>
  <si>
    <t>Total # SPED</t>
  </si>
  <si>
    <t># students tested</t>
  </si>
  <si>
    <t># students Far Below Basic</t>
  </si>
  <si>
    <t># students Below Basic</t>
  </si>
  <si>
    <t># students Basic</t>
  </si>
  <si>
    <t># students  Proficient</t>
  </si>
  <si>
    <t># students Advanced</t>
  </si>
  <si>
    <t># students no score</t>
  </si>
  <si>
    <t>Charter</t>
  </si>
  <si>
    <t>Grades Served</t>
  </si>
  <si>
    <t>Grades Tested</t>
  </si>
  <si>
    <t>School</t>
  </si>
  <si>
    <t>Elementary</t>
  </si>
  <si>
    <t>Middle</t>
  </si>
  <si>
    <t>Level</t>
  </si>
  <si>
    <t>Reading/Language Arts</t>
  </si>
  <si>
    <t>Total # Hispanic Students</t>
  </si>
  <si>
    <t>Total # Native American Students</t>
  </si>
  <si>
    <t>Total # Black Students</t>
  </si>
  <si>
    <t>OTHER INFORMATION</t>
  </si>
  <si>
    <t>- Fill in the yellow cells with any additional notes necessary to explain the data</t>
  </si>
  <si>
    <t>HS</t>
  </si>
  <si>
    <t>School Contact Info</t>
  </si>
  <si>
    <t>Authorizer Contact Information</t>
  </si>
  <si>
    <t>Charter School Name</t>
  </si>
  <si>
    <t>Name of Campus (if more than one)</t>
  </si>
  <si>
    <t>Year Opened</t>
  </si>
  <si>
    <t>Year EMO Began Mgmt</t>
  </si>
  <si>
    <t>City</t>
  </si>
  <si>
    <t>Contact Name</t>
  </si>
  <si>
    <t>Contact Title</t>
  </si>
  <si>
    <t>Contact Email</t>
  </si>
  <si>
    <t>Contact Phone</t>
  </si>
  <si>
    <t>Authorizing Organization</t>
  </si>
  <si>
    <t>- Discrepancies between publicly avaliable  data and reported data must be thoroughly explained on next tab</t>
  </si>
  <si>
    <t>School/Campus Statewide Accountability Rating</t>
  </si>
  <si>
    <t>INDEPENDENT AUDIT DATA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</si>
  <si>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</si>
  <si>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</si>
  <si>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</si>
  <si>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</si>
  <si>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</si>
  <si>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</si>
  <si>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</si>
  <si>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</si>
  <si>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</si>
  <si>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</si>
  <si>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</si>
  <si>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</si>
  <si>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</si>
  <si>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</si>
  <si>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</si>
  <si>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</si>
  <si>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</si>
  <si>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</si>
  <si>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Independent Audit Data</t>
  </si>
  <si>
    <t>-Supply the requested data from each independent audit performed for the organization or a school in the past four years</t>
  </si>
  <si>
    <t>- Discrepancies between published data and reported data must be thoroughly explained on next tab</t>
  </si>
  <si>
    <t>Please use this space to include any additional information you would like SPCSA to know about the data you are submitting</t>
  </si>
  <si>
    <t>School/Entity Name (as it appears on Independent Audit)</t>
  </si>
  <si>
    <t>Net Position (Beginning of Year)</t>
  </si>
  <si>
    <t>Net Position (End of Year)</t>
  </si>
  <si>
    <t>Somerset Academy of Las Vegas</t>
  </si>
  <si>
    <t>NV</t>
  </si>
  <si>
    <t>2012-2013</t>
  </si>
  <si>
    <t>2013-2014</t>
  </si>
  <si>
    <t>2014-2015</t>
  </si>
  <si>
    <t>2015-2016</t>
  </si>
  <si>
    <t>2016-2017</t>
  </si>
  <si>
    <t>2011-2012</t>
  </si>
  <si>
    <t>27-5393412</t>
  </si>
  <si>
    <r>
      <t xml:space="preserve">Please use this space to include any additional information you would like SPCSA to know about the data you are submitting: </t>
    </r>
    <r>
      <rPr>
        <b/>
        <sz val="10"/>
        <color rgb="FFFF0000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There was a restatement of Net Assets in the 2015 audit due to the implementation of GASB 68 and proper treatment of capital leases.</t>
    </r>
  </si>
  <si>
    <t>2017-2018</t>
  </si>
  <si>
    <t>2018-2019</t>
  </si>
  <si>
    <t>Aliante</t>
  </si>
  <si>
    <t>Las Vegas</t>
  </si>
  <si>
    <t>Elaine Kelley</t>
  </si>
  <si>
    <t>Principal</t>
  </si>
  <si>
    <t>aliante.info@somersetnv.org</t>
  </si>
  <si>
    <t>702-916-2327</t>
  </si>
  <si>
    <t>Nevada State Public Charter School Authority</t>
  </si>
  <si>
    <t>Rebecca Feiden</t>
  </si>
  <si>
    <t>Executive Director</t>
  </si>
  <si>
    <t>rebecca.feiden@spcsa.nv.gov</t>
  </si>
  <si>
    <t>702-486-0841</t>
  </si>
  <si>
    <t>Lone Mountain</t>
  </si>
  <si>
    <t>Cesar Tiu</t>
  </si>
  <si>
    <t>lonemountain.info@somersetnv.org</t>
  </si>
  <si>
    <t>702-685-9150</t>
  </si>
  <si>
    <t>702-486-0842</t>
  </si>
  <si>
    <t>Losee</t>
  </si>
  <si>
    <t>Jessica Scobell</t>
  </si>
  <si>
    <t>losee.infor@somersetnv.org</t>
  </si>
  <si>
    <t>702-902-5466</t>
  </si>
  <si>
    <t>702-486-0843</t>
  </si>
  <si>
    <t>North Las Vegas</t>
  </si>
  <si>
    <t>Christina Threeton</t>
  </si>
  <si>
    <t>nlv.info@somersetnv.org</t>
  </si>
  <si>
    <t>702-633-5616</t>
  </si>
  <si>
    <t>702-486-0844</t>
  </si>
  <si>
    <t>Sky Pointe</t>
  </si>
  <si>
    <t>Lee Esplin</t>
  </si>
  <si>
    <t>skypointe.info@somersetnv.org</t>
  </si>
  <si>
    <t>702-478-8888</t>
  </si>
  <si>
    <t>702-486-0845</t>
  </si>
  <si>
    <t>Skye Canyon</t>
  </si>
  <si>
    <t>Kate Lackey</t>
  </si>
  <si>
    <t>skyecanyon.info@somersetnv.org</t>
  </si>
  <si>
    <t>702-489-2473</t>
  </si>
  <si>
    <t>702-486-0846</t>
  </si>
  <si>
    <t>Stephanie</t>
  </si>
  <si>
    <t>Ruby Norland</t>
  </si>
  <si>
    <t>stephanie.info@somersetnv.org</t>
  </si>
  <si>
    <t>702-998-0500</t>
  </si>
  <si>
    <t>702-486-0847</t>
  </si>
  <si>
    <t>59124</t>
  </si>
  <si>
    <t>Somerset Aliante</t>
  </si>
  <si>
    <t>K-5</t>
  </si>
  <si>
    <t>3-5</t>
  </si>
  <si>
    <t>6-7</t>
  </si>
  <si>
    <t>N/A</t>
  </si>
  <si>
    <t>59121</t>
  </si>
  <si>
    <t>Somerset Lone Mountain</t>
  </si>
  <si>
    <t>6-8</t>
  </si>
  <si>
    <t>59120</t>
  </si>
  <si>
    <t>Somerset Losee</t>
  </si>
  <si>
    <t>9-12</t>
  </si>
  <si>
    <t>59119</t>
  </si>
  <si>
    <t>Somerset NLV</t>
  </si>
  <si>
    <t>59122</t>
  </si>
  <si>
    <t>Somerset Sky Pointe</t>
  </si>
  <si>
    <t>59125</t>
  </si>
  <si>
    <t>Somerset Skye Canyon</t>
  </si>
  <si>
    <t>59123</t>
  </si>
  <si>
    <t>Somerset Stephanie</t>
  </si>
  <si>
    <t>SBAC</t>
  </si>
  <si>
    <t>9-11</t>
  </si>
  <si>
    <t>-</t>
  </si>
  <si>
    <t>47434</t>
  </si>
  <si>
    <t>9-10</t>
  </si>
  <si>
    <t>18419</t>
  </si>
  <si>
    <t>Somerset</t>
  </si>
  <si>
    <t>9</t>
  </si>
  <si>
    <t>ES</t>
  </si>
  <si>
    <t>CRT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</si>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</sst>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0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mbria"/>
      <family val="1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38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0" borderId="0" applyNumberFormat="0" applyFill="0" applyBorder="0" applyAlignment="0" applyProtection="0"/>
  </cellStyleXfs>
  <cellXfs count="198">
    <xf numFmtId="0" fontId="0" fillId="0" borderId="0" xfId="0"/>
    <xf numFmtId="0" fontId="8" fillId="15" borderId="0" xfId="1" applyFont="1" applyFill="1" applyBorder="1" applyProtection="1"/>
    <xf numFmtId="0" fontId="9" fillId="15" borderId="0" xfId="1" applyFont="1" applyFill="1" applyBorder="1" applyProtection="1"/>
    <xf numFmtId="0" fontId="10" fillId="15" borderId="0" xfId="1" applyFont="1" applyFill="1" applyProtection="1"/>
    <xf numFmtId="0" fontId="11" fillId="15" borderId="0" xfId="2" applyFont="1" applyFill="1" applyProtection="1"/>
    <xf numFmtId="0" fontId="12" fillId="15" borderId="0" xfId="1" applyFont="1" applyFill="1" applyBorder="1" applyAlignment="1" applyProtection="1">
      <alignment vertical="center"/>
    </xf>
    <xf numFmtId="0" fontId="9" fillId="15" borderId="0" xfId="1" applyFont="1" applyFill="1" applyBorder="1" applyAlignment="1" applyProtection="1"/>
    <xf numFmtId="0" fontId="12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Protection="1"/>
    <xf numFmtId="0" fontId="9" fillId="16" borderId="2" xfId="1" applyFont="1" applyFill="1" applyBorder="1" applyAlignment="1" applyProtection="1"/>
    <xf numFmtId="0" fontId="9" fillId="16" borderId="2" xfId="1" applyFont="1" applyFill="1" applyBorder="1" applyAlignment="1" applyProtection="1">
      <alignment vertical="center"/>
    </xf>
    <xf numFmtId="0" fontId="12" fillId="16" borderId="2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horizontal="center" vertical="center"/>
    </xf>
    <xf numFmtId="49" fontId="13" fillId="17" borderId="21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49" fontId="14" fillId="18" borderId="6" xfId="1" applyNumberFormat="1" applyFont="1" applyFill="1" applyBorder="1" applyAlignment="1" applyProtection="1">
      <alignment horizontal="center" wrapText="1"/>
    </xf>
    <xf numFmtId="49" fontId="14" fillId="18" borderId="7" xfId="1" applyNumberFormat="1" applyFont="1" applyFill="1" applyBorder="1" applyAlignment="1" applyProtection="1">
      <alignment horizontal="center" wrapText="1"/>
    </xf>
    <xf numFmtId="49" fontId="14" fillId="18" borderId="8" xfId="1" applyNumberFormat="1" applyFont="1" applyFill="1" applyBorder="1" applyAlignment="1" applyProtection="1">
      <alignment horizontal="center" wrapText="1"/>
    </xf>
    <xf numFmtId="49" fontId="14" fillId="18" borderId="23" xfId="1" applyNumberFormat="1" applyFont="1" applyFill="1" applyBorder="1" applyAlignment="1" applyProtection="1">
      <alignment horizontal="center" wrapText="1"/>
    </xf>
    <xf numFmtId="0" fontId="14" fillId="18" borderId="7" xfId="1" applyFont="1" applyFill="1" applyBorder="1" applyAlignment="1" applyProtection="1">
      <alignment horizontal="center" wrapText="1"/>
    </xf>
    <xf numFmtId="49" fontId="14" fillId="18" borderId="21" xfId="1" applyNumberFormat="1" applyFont="1" applyFill="1" applyBorder="1" applyAlignment="1" applyProtection="1">
      <alignment horizontal="center" wrapText="1"/>
    </xf>
    <xf numFmtId="49" fontId="14" fillId="18" borderId="24" xfId="1" applyNumberFormat="1" applyFont="1" applyFill="1" applyBorder="1" applyAlignment="1" applyProtection="1">
      <alignment horizontal="center" wrapText="1"/>
    </xf>
    <xf numFmtId="0" fontId="14" fillId="18" borderId="6" xfId="1" applyFont="1" applyFill="1" applyBorder="1" applyAlignment="1" applyProtection="1">
      <alignment horizontal="center" wrapText="1"/>
    </xf>
    <xf numFmtId="0" fontId="14" fillId="18" borderId="8" xfId="1" applyFont="1" applyFill="1" applyBorder="1" applyAlignment="1" applyProtection="1">
      <alignment horizontal="center" wrapText="1"/>
    </xf>
    <xf numFmtId="49" fontId="9" fillId="19" borderId="9" xfId="1" applyNumberFormat="1" applyFont="1" applyFill="1" applyBorder="1" applyAlignment="1" applyProtection="1">
      <alignment horizontal="center"/>
      <protection locked="0"/>
    </xf>
    <xf numFmtId="49" fontId="9" fillId="19" borderId="10" xfId="1" applyNumberFormat="1" applyFont="1" applyFill="1" applyBorder="1" applyAlignment="1" applyProtection="1">
      <alignment horizontal="center"/>
      <protection locked="0"/>
    </xf>
    <xf numFmtId="0" fontId="9" fillId="0" borderId="10" xfId="1" applyNumberFormat="1" applyFont="1" applyFill="1" applyBorder="1" applyAlignment="1" applyProtection="1">
      <alignment horizontal="center"/>
    </xf>
    <xf numFmtId="0" fontId="9" fillId="19" borderId="10" xfId="1" applyNumberFormat="1" applyFont="1" applyFill="1" applyBorder="1" applyAlignment="1" applyProtection="1">
      <alignment horizontal="center"/>
    </xf>
    <xf numFmtId="49" fontId="9" fillId="19" borderId="13" xfId="1" applyNumberFormat="1" applyFont="1" applyFill="1" applyBorder="1" applyAlignment="1" applyProtection="1">
      <alignment horizontal="center"/>
      <protection locked="0"/>
    </xf>
    <xf numFmtId="49" fontId="9" fillId="19" borderId="12" xfId="1" applyNumberFormat="1" applyFont="1" applyFill="1" applyBorder="1" applyAlignment="1" applyProtection="1">
      <alignment horizontal="center"/>
      <protection locked="0"/>
    </xf>
    <xf numFmtId="0" fontId="9" fillId="0" borderId="12" xfId="1" applyNumberFormat="1" applyFont="1" applyFill="1" applyBorder="1" applyAlignment="1" applyProtection="1">
      <alignment horizontal="center"/>
    </xf>
    <xf numFmtId="0" fontId="9" fillId="19" borderId="28" xfId="1" applyFont="1" applyFill="1" applyBorder="1" applyAlignment="1" applyProtection="1">
      <alignment horizontal="center" vertical="center"/>
      <protection locked="0"/>
    </xf>
    <xf numFmtId="0" fontId="9" fillId="19" borderId="12" xfId="1" applyNumberFormat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>
      <alignment horizontal="center" vertical="center"/>
    </xf>
    <xf numFmtId="0" fontId="9" fillId="19" borderId="12" xfId="1" applyFont="1" applyFill="1" applyBorder="1" applyAlignment="1" applyProtection="1">
      <alignment horizontal="center" vertical="center"/>
      <protection locked="0"/>
    </xf>
    <xf numFmtId="0" fontId="9" fillId="0" borderId="18" xfId="1" applyNumberFormat="1" applyFont="1" applyFill="1" applyBorder="1" applyAlignment="1" applyProtection="1">
      <alignment horizontal="center"/>
    </xf>
    <xf numFmtId="49" fontId="9" fillId="19" borderId="15" xfId="1" applyNumberFormat="1" applyFont="1" applyFill="1" applyBorder="1" applyAlignment="1" applyProtection="1">
      <alignment horizontal="center"/>
      <protection locked="0"/>
    </xf>
    <xf numFmtId="49" fontId="9" fillId="19" borderId="16" xfId="1" applyNumberFormat="1" applyFont="1" applyFill="1" applyBorder="1" applyAlignment="1" applyProtection="1">
      <alignment horizontal="center"/>
      <protection locked="0"/>
    </xf>
    <xf numFmtId="0" fontId="9" fillId="0" borderId="16" xfId="1" applyNumberFormat="1" applyFont="1" applyFill="1" applyBorder="1" applyAlignment="1" applyProtection="1">
      <alignment horizontal="center"/>
    </xf>
    <xf numFmtId="0" fontId="9" fillId="19" borderId="16" xfId="1" applyFont="1" applyFill="1" applyBorder="1" applyAlignment="1" applyProtection="1">
      <alignment horizontal="center" vertical="center"/>
      <protection locked="0"/>
    </xf>
    <xf numFmtId="0" fontId="9" fillId="19" borderId="19" xfId="1" applyNumberFormat="1" applyFont="1" applyFill="1" applyBorder="1" applyAlignment="1" applyProtection="1">
      <alignment horizont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19" borderId="16" xfId="1" applyNumberFormat="1" applyFont="1" applyFill="1" applyBorder="1" applyAlignment="1" applyProtection="1">
      <alignment horizont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19" borderId="19" xfId="1" applyFont="1" applyFill="1" applyBorder="1" applyAlignment="1" applyProtection="1">
      <alignment horizontal="center" vertical="center"/>
      <protection locked="0"/>
    </xf>
    <xf numFmtId="49" fontId="9" fillId="19" borderId="25" xfId="1" applyNumberFormat="1" applyFont="1" applyFill="1" applyBorder="1" applyAlignment="1" applyProtection="1">
      <alignment horizontal="center"/>
      <protection locked="0"/>
    </xf>
    <xf numFmtId="49" fontId="9" fillId="19" borderId="18" xfId="1" applyNumberFormat="1" applyFont="1" applyFill="1" applyBorder="1" applyAlignment="1" applyProtection="1">
      <alignment horizontal="center"/>
      <protection locked="0"/>
    </xf>
    <xf numFmtId="0" fontId="9" fillId="19" borderId="18" xfId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center" vertical="center"/>
    </xf>
    <xf numFmtId="49" fontId="9" fillId="16" borderId="0" xfId="1" applyNumberFormat="1" applyFont="1" applyFill="1" applyBorder="1" applyAlignment="1" applyProtection="1">
      <alignment horizontal="left"/>
    </xf>
    <xf numFmtId="49" fontId="9" fillId="16" borderId="0" xfId="1" applyNumberFormat="1" applyFont="1" applyFill="1" applyBorder="1" applyAlignment="1" applyProtection="1">
      <alignment horizontal="center"/>
    </xf>
    <xf numFmtId="0" fontId="9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>
      <alignment horizontal="center"/>
    </xf>
    <xf numFmtId="49" fontId="8" fillId="15" borderId="0" xfId="1" applyNumberFormat="1" applyFont="1" applyFill="1" applyBorder="1"/>
    <xf numFmtId="0" fontId="9" fillId="15" borderId="0" xfId="1" applyFont="1" applyFill="1" applyBorder="1"/>
    <xf numFmtId="49" fontId="10" fillId="15" borderId="0" xfId="1" applyNumberFormat="1" applyFont="1" applyFill="1"/>
    <xf numFmtId="0" fontId="11" fillId="15" borderId="0" xfId="2" applyFont="1" applyFill="1"/>
    <xf numFmtId="0" fontId="12" fillId="15" borderId="0" xfId="1" applyFont="1" applyFill="1" applyBorder="1" applyAlignment="1">
      <alignment vertical="center"/>
    </xf>
    <xf numFmtId="0" fontId="9" fillId="15" borderId="0" xfId="1" applyFont="1" applyFill="1" applyBorder="1" applyAlignment="1"/>
    <xf numFmtId="0" fontId="12" fillId="15" borderId="0" xfId="1" applyFont="1" applyFill="1" applyBorder="1" applyAlignment="1">
      <alignment horizontal="center" vertical="center"/>
    </xf>
    <xf numFmtId="0" fontId="9" fillId="15" borderId="0" xfId="1" applyFont="1" applyFill="1" applyBorder="1" applyAlignment="1">
      <alignment horizontal="center" vertical="center"/>
    </xf>
    <xf numFmtId="0" fontId="9" fillId="16" borderId="0" xfId="1" applyFont="1" applyFill="1"/>
    <xf numFmtId="0" fontId="9" fillId="16" borderId="0" xfId="1" applyFont="1" applyFill="1" applyBorder="1" applyAlignment="1" applyProtection="1">
      <alignment horizontal="center" vertical="center"/>
    </xf>
    <xf numFmtId="0" fontId="15" fillId="20" borderId="30" xfId="0" applyFont="1" applyFill="1" applyBorder="1" applyAlignment="1">
      <alignment wrapText="1"/>
    </xf>
    <xf numFmtId="0" fontId="15" fillId="20" borderId="2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5" fillId="20" borderId="32" xfId="0" applyFont="1" applyFill="1" applyBorder="1" applyAlignment="1">
      <alignment horizontal="center" wrapText="1"/>
    </xf>
    <xf numFmtId="0" fontId="15" fillId="20" borderId="2" xfId="0" applyFont="1" applyFill="1" applyBorder="1" applyAlignment="1">
      <alignment horizontal="center" wrapText="1"/>
    </xf>
    <xf numFmtId="0" fontId="15" fillId="20" borderId="3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15" borderId="0" xfId="1" quotePrefix="1" applyFont="1" applyFill="1" applyBorder="1" applyAlignment="1" applyProtection="1">
      <alignment horizontal="left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16" borderId="0" xfId="1" applyFont="1" applyFill="1" applyBorder="1" applyProtection="1"/>
    <xf numFmtId="0" fontId="19" fillId="0" borderId="0" xfId="1" applyFont="1" applyFill="1" applyBorder="1" applyProtection="1"/>
    <xf numFmtId="0" fontId="10" fillId="15" borderId="0" xfId="1" quotePrefix="1" applyFont="1" applyFill="1" applyProtection="1"/>
    <xf numFmtId="0" fontId="9" fillId="19" borderId="27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9" fillId="16" borderId="0" xfId="1" applyFont="1" applyFill="1" applyBorder="1" applyAlignment="1" applyProtection="1">
      <alignment vertical="center"/>
    </xf>
    <xf numFmtId="49" fontId="20" fillId="18" borderId="34" xfId="1" applyNumberFormat="1" applyFont="1" applyFill="1" applyBorder="1" applyAlignment="1" applyProtection="1">
      <alignment horizontal="center" wrapText="1"/>
    </xf>
    <xf numFmtId="49" fontId="20" fillId="18" borderId="22" xfId="1" applyNumberFormat="1" applyFont="1" applyFill="1" applyBorder="1" applyAlignment="1" applyProtection="1">
      <alignment horizontal="center" wrapText="1"/>
    </xf>
    <xf numFmtId="49" fontId="20" fillId="18" borderId="35" xfId="1" applyNumberFormat="1" applyFont="1" applyFill="1" applyBorder="1" applyAlignment="1" applyProtection="1">
      <alignment horizontal="center" wrapText="1"/>
    </xf>
    <xf numFmtId="0" fontId="20" fillId="18" borderId="22" xfId="1" applyFont="1" applyFill="1" applyBorder="1" applyAlignment="1" applyProtection="1">
      <alignment horizontal="center" wrapText="1"/>
    </xf>
    <xf numFmtId="42" fontId="9" fillId="19" borderId="29" xfId="1" applyNumberFormat="1" applyFont="1" applyFill="1" applyBorder="1" applyAlignment="1" applyProtection="1">
      <alignment horizontal="center" vertical="center"/>
      <protection locked="0"/>
    </xf>
    <xf numFmtId="42" fontId="9" fillId="19" borderId="10" xfId="1" applyNumberFormat="1" applyFont="1" applyFill="1" applyBorder="1" applyAlignment="1" applyProtection="1">
      <alignment horizontal="center"/>
    </xf>
    <xf numFmtId="42" fontId="9" fillId="19" borderId="10" xfId="1" applyNumberFormat="1" applyFont="1" applyFill="1" applyBorder="1" applyAlignment="1" applyProtection="1">
      <alignment horizontal="center"/>
      <protection locked="0"/>
    </xf>
    <xf numFmtId="42" fontId="9" fillId="19" borderId="10" xfId="1" applyNumberFormat="1" applyFont="1" applyFill="1" applyBorder="1" applyAlignment="1" applyProtection="1">
      <alignment horizontal="center" vertical="center"/>
      <protection locked="0"/>
    </xf>
    <xf numFmtId="42" fontId="9" fillId="19" borderId="28" xfId="1" applyNumberFormat="1" applyFont="1" applyFill="1" applyBorder="1" applyAlignment="1" applyProtection="1">
      <alignment horizontal="center" vertical="center"/>
      <protection locked="0"/>
    </xf>
    <xf numFmtId="42" fontId="9" fillId="19" borderId="12" xfId="1" applyNumberFormat="1" applyFont="1" applyFill="1" applyBorder="1" applyAlignment="1" applyProtection="1">
      <alignment horizontal="center"/>
    </xf>
    <xf numFmtId="42" fontId="9" fillId="19" borderId="12" xfId="1" applyNumberFormat="1" applyFont="1" applyFill="1" applyBorder="1" applyAlignment="1" applyProtection="1">
      <alignment horizontal="center"/>
      <protection locked="0"/>
    </xf>
    <xf numFmtId="42" fontId="9" fillId="19" borderId="12" xfId="1" applyNumberFormat="1" applyFont="1" applyFill="1" applyBorder="1" applyAlignment="1" applyProtection="1">
      <alignment horizontal="center" vertical="center"/>
      <protection locked="0"/>
    </xf>
    <xf numFmtId="42" fontId="9" fillId="19" borderId="16" xfId="1" applyNumberFormat="1" applyFont="1" applyFill="1" applyBorder="1" applyAlignment="1" applyProtection="1">
      <alignment horizontal="center" vertical="center"/>
      <protection locked="0"/>
    </xf>
    <xf numFmtId="42" fontId="9" fillId="19" borderId="16" xfId="1" applyNumberFormat="1" applyFont="1" applyFill="1" applyBorder="1" applyAlignment="1" applyProtection="1">
      <alignment horizontal="center"/>
      <protection locked="0"/>
    </xf>
    <xf numFmtId="42" fontId="9" fillId="19" borderId="16" xfId="1" applyNumberFormat="1" applyFont="1" applyFill="1" applyBorder="1" applyAlignment="1" applyProtection="1">
      <alignment horizontal="center"/>
    </xf>
    <xf numFmtId="42" fontId="9" fillId="19" borderId="19" xfId="1" applyNumberFormat="1" applyFont="1" applyFill="1" applyBorder="1" applyAlignment="1" applyProtection="1">
      <alignment horizontal="center" vertical="center"/>
      <protection locked="0"/>
    </xf>
    <xf numFmtId="164" fontId="9" fillId="19" borderId="12" xfId="1" applyNumberFormat="1" applyFont="1" applyFill="1" applyBorder="1" applyAlignment="1" applyProtection="1">
      <alignment horizontal="center" vertical="center"/>
      <protection locked="0"/>
    </xf>
    <xf numFmtId="164" fontId="9" fillId="19" borderId="10" xfId="1" applyNumberFormat="1" applyFont="1" applyFill="1" applyBorder="1" applyAlignment="1" applyProtection="1">
      <alignment horizontal="center" vertical="center"/>
      <protection locked="0"/>
    </xf>
    <xf numFmtId="49" fontId="9" fillId="19" borderId="36" xfId="1" applyNumberFormat="1" applyFont="1" applyFill="1" applyBorder="1" applyAlignment="1" applyProtection="1">
      <alignment horizontal="center"/>
      <protection locked="0"/>
    </xf>
    <xf numFmtId="49" fontId="9" fillId="19" borderId="19" xfId="1" applyNumberFormat="1" applyFont="1" applyFill="1" applyBorder="1" applyAlignment="1" applyProtection="1">
      <alignment horizontal="center"/>
      <protection locked="0"/>
    </xf>
    <xf numFmtId="0" fontId="9" fillId="0" borderId="19" xfId="1" applyNumberFormat="1" applyFont="1" applyFill="1" applyBorder="1" applyAlignment="1" applyProtection="1">
      <alignment horizontal="center"/>
    </xf>
    <xf numFmtId="42" fontId="9" fillId="19" borderId="11" xfId="1" applyNumberFormat="1" applyFont="1" applyFill="1" applyBorder="1" applyAlignment="1" applyProtection="1">
      <alignment horizontal="center" vertical="center"/>
      <protection locked="0"/>
    </xf>
    <xf numFmtId="42" fontId="9" fillId="19" borderId="14" xfId="1" applyNumberFormat="1" applyFont="1" applyFill="1" applyBorder="1" applyAlignment="1" applyProtection="1">
      <alignment horizontal="center" vertical="center"/>
      <protection locked="0"/>
    </xf>
    <xf numFmtId="42" fontId="9" fillId="19" borderId="17" xfId="1" applyNumberFormat="1" applyFont="1" applyFill="1" applyBorder="1" applyAlignment="1" applyProtection="1">
      <alignment horizontal="center" vertical="center"/>
      <protection locked="0"/>
    </xf>
    <xf numFmtId="42" fontId="9" fillId="19" borderId="37" xfId="1" applyNumberFormat="1" applyFont="1" applyFill="1" applyBorder="1" applyAlignment="1" applyProtection="1">
      <alignment horizontal="center" vertical="center"/>
      <protection locked="0"/>
    </xf>
    <xf numFmtId="164" fontId="9" fillId="19" borderId="16" xfId="1" applyNumberFormat="1" applyFont="1" applyFill="1" applyBorder="1" applyAlignment="1" applyProtection="1">
      <alignment horizontal="center" vertical="center"/>
      <protection locked="0"/>
    </xf>
    <xf numFmtId="0" fontId="9" fillId="19" borderId="38" xfId="1" applyNumberFormat="1" applyFont="1" applyFill="1" applyBorder="1" applyAlignment="1" applyProtection="1">
      <alignment horizontal="center"/>
    </xf>
    <xf numFmtId="0" fontId="9" fillId="0" borderId="22" xfId="1" applyNumberFormat="1" applyFont="1" applyFill="1" applyBorder="1" applyAlignment="1" applyProtection="1">
      <alignment horizontal="center"/>
    </xf>
    <xf numFmtId="42" fontId="9" fillId="19" borderId="39" xfId="1" applyNumberFormat="1" applyFont="1" applyFill="1" applyBorder="1" applyAlignment="1" applyProtection="1">
      <alignment horizontal="center" vertical="center"/>
      <protection locked="0"/>
    </xf>
    <xf numFmtId="42" fontId="9" fillId="19" borderId="18" xfId="1" applyNumberFormat="1" applyFont="1" applyFill="1" applyBorder="1" applyAlignment="1" applyProtection="1">
      <alignment horizontal="center"/>
    </xf>
    <xf numFmtId="42" fontId="9" fillId="19" borderId="18" xfId="1" applyNumberFormat="1" applyFont="1" applyFill="1" applyBorder="1" applyAlignment="1" applyProtection="1">
      <alignment horizontal="center"/>
      <protection locked="0"/>
    </xf>
    <xf numFmtId="42" fontId="9" fillId="19" borderId="18" xfId="1" applyNumberFormat="1" applyFont="1" applyFill="1" applyBorder="1" applyAlignment="1" applyProtection="1">
      <alignment horizontal="center" vertical="center"/>
      <protection locked="0"/>
    </xf>
    <xf numFmtId="164" fontId="9" fillId="19" borderId="18" xfId="1" applyNumberFormat="1" applyFont="1" applyFill="1" applyBorder="1" applyAlignment="1" applyProtection="1">
      <alignment horizontal="center" vertical="center"/>
      <protection locked="0"/>
    </xf>
    <xf numFmtId="42" fontId="9" fillId="19" borderId="26" xfId="1" applyNumberFormat="1" applyFont="1" applyFill="1" applyBorder="1" applyAlignment="1" applyProtection="1">
      <alignment horizontal="center" vertical="center"/>
      <protection locked="0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4" xfId="1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0" xfId="137"/>
    <xf numFmtId="49" fontId="9" fillId="0" borderId="18" xfId="1" applyNumberFormat="1" applyFont="1" applyFill="1" applyBorder="1" applyAlignment="1" applyProtection="1">
      <alignment horizontal="center"/>
    </xf>
    <xf numFmtId="0" fontId="9" fillId="19" borderId="39" xfId="1" applyFont="1" applyFill="1" applyBorder="1" applyAlignment="1" applyProtection="1">
      <alignment horizontal="center" vertical="center"/>
      <protection locked="0"/>
    </xf>
    <xf numFmtId="49" fontId="9" fillId="19" borderId="12" xfId="1" applyNumberFormat="1" applyFont="1" applyFill="1" applyBorder="1" applyAlignment="1" applyProtection="1">
      <alignment horizontal="center"/>
    </xf>
    <xf numFmtId="0" fontId="9" fillId="19" borderId="26" xfId="1" applyFont="1" applyFill="1" applyBorder="1" applyAlignment="1" applyProtection="1">
      <alignment horizontal="center" vertical="center"/>
      <protection locked="0"/>
    </xf>
    <xf numFmtId="49" fontId="9" fillId="0" borderId="12" xfId="1" applyNumberFormat="1" applyFont="1" applyFill="1" applyBorder="1" applyAlignment="1" applyProtection="1">
      <alignment horizontal="center"/>
    </xf>
    <xf numFmtId="49" fontId="9" fillId="19" borderId="40" xfId="1" applyNumberFormat="1" applyFont="1" applyFill="1" applyBorder="1" applyAlignment="1" applyProtection="1">
      <alignment horizontal="center"/>
      <protection locked="0"/>
    </xf>
    <xf numFmtId="49" fontId="9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19" borderId="41" xfId="1" applyFont="1" applyFill="1" applyBorder="1" applyAlignment="1" applyProtection="1">
      <alignment horizontal="center" vertical="center"/>
      <protection locked="0"/>
    </xf>
    <xf numFmtId="49" fontId="9" fillId="19" borderId="16" xfId="1" applyNumberFormat="1" applyFont="1" applyFill="1" applyBorder="1" applyAlignment="1" applyProtection="1">
      <alignment horizontal="center"/>
    </xf>
    <xf numFmtId="0" fontId="9" fillId="0" borderId="40" xfId="1" applyFont="1" applyFill="1" applyBorder="1" applyAlignment="1" applyProtection="1">
      <alignment horizontal="center" vertical="center"/>
    </xf>
    <xf numFmtId="0" fontId="9" fillId="19" borderId="40" xfId="1" applyFont="1" applyFill="1" applyBorder="1" applyAlignment="1" applyProtection="1">
      <alignment horizontal="center" vertical="center"/>
      <protection locked="0"/>
    </xf>
    <xf numFmtId="0" fontId="9" fillId="19" borderId="42" xfId="1" applyFont="1" applyFill="1" applyBorder="1" applyAlignment="1" applyProtection="1">
      <alignment horizontal="center" vertical="center"/>
      <protection locked="0"/>
    </xf>
    <xf numFmtId="0" fontId="9" fillId="19" borderId="14" xfId="1" applyFont="1" applyFill="1" applyBorder="1" applyAlignment="1" applyProtection="1">
      <alignment horizontal="center" vertical="center"/>
      <protection locked="0"/>
    </xf>
    <xf numFmtId="0" fontId="9" fillId="0" borderId="40" xfId="1" applyNumberFormat="1" applyFont="1" applyFill="1" applyBorder="1" applyAlignment="1" applyProtection="1">
      <alignment horizontal="center"/>
    </xf>
    <xf numFmtId="0" fontId="9" fillId="19" borderId="17" xfId="1" applyFont="1" applyFill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9" fillId="0" borderId="16" xfId="1" applyFont="1" applyBorder="1" applyAlignment="1" applyProtection="1">
      <alignment horizontal="center"/>
      <protection locked="0"/>
    </xf>
    <xf numFmtId="0" fontId="9" fillId="0" borderId="12" xfId="1" applyNumberFormat="1" applyFont="1" applyFill="1" applyBorder="1" applyAlignment="1" applyProtection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/>
      <protection locked="0"/>
    </xf>
    <xf numFmtId="49" fontId="9" fillId="0" borderId="16" xfId="1" applyNumberFormat="1" applyFont="1" applyFill="1" applyBorder="1" applyAlignment="1" applyProtection="1">
      <alignment horizontal="center" vertical="center"/>
    </xf>
    <xf numFmtId="0" fontId="9" fillId="0" borderId="40" xfId="1" applyNumberFormat="1" applyFont="1" applyFill="1" applyBorder="1" applyAlignment="1" applyProtection="1">
      <alignment horizontal="center" vertical="center"/>
    </xf>
    <xf numFmtId="0" fontId="9" fillId="19" borderId="20" xfId="1" applyFont="1" applyFill="1" applyBorder="1" applyAlignment="1" applyProtection="1">
      <alignment horizontal="center" vertical="center"/>
      <protection locked="0"/>
    </xf>
    <xf numFmtId="49" fontId="9" fillId="0" borderId="19" xfId="1" applyNumberFormat="1" applyFont="1" applyFill="1" applyBorder="1" applyAlignment="1" applyProtection="1">
      <alignment horizontal="center"/>
    </xf>
    <xf numFmtId="49" fontId="9" fillId="19" borderId="19" xfId="1" applyNumberFormat="1" applyFont="1" applyFill="1" applyBorder="1" applyAlignment="1" applyProtection="1">
      <alignment horizontal="center"/>
    </xf>
    <xf numFmtId="0" fontId="9" fillId="0" borderId="22" xfId="1" applyFont="1" applyFill="1" applyBorder="1" applyAlignment="1" applyProtection="1">
      <alignment horizontal="center" vertical="center"/>
    </xf>
    <xf numFmtId="49" fontId="9" fillId="0" borderId="16" xfId="1" applyNumberFormat="1" applyFont="1" applyFill="1" applyBorder="1" applyAlignment="1" applyProtection="1">
      <alignment horizontal="center"/>
    </xf>
    <xf numFmtId="0" fontId="15" fillId="21" borderId="30" xfId="0" applyFont="1" applyFill="1" applyBorder="1" applyAlignment="1">
      <alignment horizontal="center" wrapText="1"/>
    </xf>
    <xf numFmtId="0" fontId="15" fillId="21" borderId="21" xfId="0" applyFont="1" applyFill="1" applyBorder="1" applyAlignment="1">
      <alignment horizontal="center" wrapText="1"/>
    </xf>
    <xf numFmtId="0" fontId="15" fillId="21" borderId="31" xfId="0" applyFont="1" applyFill="1" applyBorder="1" applyAlignment="1">
      <alignment horizontal="center" wrapText="1"/>
    </xf>
    <xf numFmtId="0" fontId="15" fillId="22" borderId="21" xfId="0" applyFont="1" applyFill="1" applyBorder="1" applyAlignment="1">
      <alignment horizontal="center" wrapText="1"/>
    </xf>
    <xf numFmtId="0" fontId="15" fillId="22" borderId="31" xfId="0" applyFont="1" applyFill="1" applyBorder="1" applyAlignment="1">
      <alignment horizontal="center" wrapText="1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3" xfId="1" applyNumberFormat="1" applyFont="1" applyFill="1" applyBorder="1" applyAlignment="1" applyProtection="1">
      <alignment horizontal="center"/>
    </xf>
    <xf numFmtId="49" fontId="13" fillId="17" borderId="4" xfId="1" applyNumberFormat="1" applyFont="1" applyFill="1" applyBorder="1" applyAlignment="1" applyProtection="1">
      <alignment horizontal="center"/>
    </xf>
    <xf numFmtId="49" fontId="13" fillId="17" borderId="5" xfId="1" applyNumberFormat="1" applyFont="1" applyFill="1" applyBorder="1" applyAlignment="1" applyProtection="1">
      <alignment horizontal="center"/>
    </xf>
    <xf numFmtId="0" fontId="13" fillId="17" borderId="3" xfId="1" applyFont="1" applyFill="1" applyBorder="1" applyAlignment="1" applyProtection="1">
      <alignment horizontal="center"/>
    </xf>
    <xf numFmtId="0" fontId="13" fillId="17" borderId="4" xfId="1" applyFont="1" applyFill="1" applyBorder="1" applyAlignment="1" applyProtection="1">
      <alignment horizontal="center"/>
    </xf>
    <xf numFmtId="0" fontId="13" fillId="17" borderId="5" xfId="1" applyFont="1" applyFill="1" applyBorder="1" applyAlignment="1" applyProtection="1">
      <alignment horizontal="center"/>
    </xf>
    <xf numFmtId="0" fontId="9" fillId="19" borderId="19" xfId="1" applyNumberFormat="1" applyFont="1" applyFill="1" applyBorder="1" applyAlignment="1" applyProtection="1">
      <alignment horizontal="center"/>
      <protection locked="0"/>
    </xf>
    <xf numFmtId="0" fontId="9" fillId="19" borderId="40" xfId="1" applyNumberFormat="1" applyFont="1" applyFill="1" applyBorder="1" applyAlignment="1" applyProtection="1">
      <alignment horizontal="center"/>
      <protection locked="0"/>
    </xf>
    <xf numFmtId="0" fontId="9" fillId="19" borderId="18" xfId="1" applyNumberFormat="1" applyFont="1" applyFill="1" applyBorder="1" applyAlignment="1" applyProtection="1">
      <alignment horizontal="center"/>
      <protection locked="0"/>
    </xf>
    <xf numFmtId="49" fontId="9" fillId="19" borderId="19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40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22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19" borderId="22" xfId="1" applyFont="1" applyFill="1" applyBorder="1" applyAlignment="1" applyProtection="1">
      <alignment horizontal="center" vertical="center"/>
      <protection locked="0"/>
    </xf>
    <xf numFmtId="0" fontId="9" fillId="19" borderId="40" xfId="1" applyFont="1" applyFill="1" applyBorder="1" applyAlignment="1" applyProtection="1">
      <alignment horizontal="center" vertical="center"/>
      <protection locked="0"/>
    </xf>
    <xf numFmtId="0" fontId="9" fillId="19" borderId="22" xfId="1" applyNumberFormat="1" applyFont="1" applyFill="1" applyBorder="1" applyAlignment="1" applyProtection="1">
      <alignment horizont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0" borderId="22" xfId="1" applyFont="1" applyBorder="1" applyAlignment="1" applyProtection="1">
      <alignment horizontal="center" vertical="center" wrapText="1"/>
      <protection locked="0"/>
    </xf>
    <xf numFmtId="0" fontId="9" fillId="0" borderId="40" xfId="1" applyFont="1" applyBorder="1" applyAlignment="1" applyProtection="1">
      <alignment horizontal="center" vertical="center"/>
      <protection locked="0"/>
    </xf>
    <xf numFmtId="49" fontId="9" fillId="19" borderId="18" xfId="1" applyNumberFormat="1" applyFont="1" applyFill="1" applyBorder="1" applyAlignment="1" applyProtection="1">
      <alignment horizontal="center" vertical="center" wrapText="1"/>
      <protection locked="0"/>
    </xf>
    <xf numFmtId="0" fontId="9" fillId="19" borderId="43" xfId="1" applyFont="1" applyFill="1" applyBorder="1" applyAlignment="1" applyProtection="1">
      <alignment horizontal="center" vertical="center" wrapText="1"/>
      <protection locked="0"/>
    </xf>
    <xf numFmtId="0" fontId="9" fillId="19" borderId="0" xfId="1" applyFont="1" applyFill="1" applyBorder="1" applyAlignment="1" applyProtection="1">
      <alignment horizontal="center" vertical="center" wrapText="1"/>
      <protection locked="0"/>
    </xf>
    <xf numFmtId="0" fontId="9" fillId="19" borderId="44" xfId="1" applyFont="1" applyFill="1" applyBorder="1" applyAlignment="1" applyProtection="1">
      <alignment horizontal="center" vertical="center" wrapText="1"/>
      <protection locked="0"/>
    </xf>
    <xf numFmtId="0" fontId="9" fillId="19" borderId="19" xfId="1" applyNumberFormat="1" applyFont="1" applyFill="1" applyBorder="1" applyAlignment="1" applyProtection="1">
      <alignment horizontal="center" vertical="center"/>
      <protection locked="0"/>
    </xf>
    <xf numFmtId="0" fontId="9" fillId="19" borderId="22" xfId="1" applyNumberFormat="1" applyFont="1" applyFill="1" applyBorder="1" applyAlignment="1" applyProtection="1">
      <alignment horizontal="center" vertical="center"/>
      <protection locked="0"/>
    </xf>
    <xf numFmtId="0" fontId="9" fillId="19" borderId="40" xfId="1" applyNumberFormat="1" applyFont="1" applyFill="1" applyBorder="1" applyAlignment="1" applyProtection="1">
      <alignment horizontal="center" vertical="center"/>
      <protection locked="0"/>
    </xf>
    <xf numFmtId="49" fontId="9" fillId="19" borderId="19" xfId="1" applyNumberFormat="1" applyFont="1" applyFill="1" applyBorder="1" applyAlignment="1" applyProtection="1">
      <alignment horizontal="center" vertical="center"/>
      <protection locked="0"/>
    </xf>
    <xf numFmtId="49" fontId="9" fillId="19" borderId="22" xfId="1" applyNumberFormat="1" applyFont="1" applyFill="1" applyBorder="1" applyAlignment="1" applyProtection="1">
      <alignment horizontal="center" vertical="center"/>
      <protection locked="0"/>
    </xf>
    <xf numFmtId="49" fontId="9" fillId="19" borderId="40" xfId="1" applyNumberFormat="1" applyFont="1" applyFill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center" vertical="center"/>
    </xf>
    <xf numFmtId="0" fontId="9" fillId="0" borderId="22" xfId="1" applyNumberFormat="1" applyFont="1" applyFill="1" applyBorder="1" applyAlignment="1" applyProtection="1">
      <alignment horizontal="center" vertical="center"/>
    </xf>
    <xf numFmtId="0" fontId="9" fillId="0" borderId="40" xfId="1" applyNumberFormat="1" applyFont="1" applyFill="1" applyBorder="1" applyAlignment="1" applyProtection="1">
      <alignment horizontal="center" vertical="center"/>
    </xf>
    <xf numFmtId="0" fontId="9" fillId="19" borderId="19" xfId="1" applyNumberFormat="1" applyFont="1" applyFill="1" applyBorder="1" applyAlignment="1" applyProtection="1">
      <alignment horizontal="center" vertical="center"/>
    </xf>
    <xf numFmtId="0" fontId="9" fillId="19" borderId="22" xfId="1" applyNumberFormat="1" applyFont="1" applyFill="1" applyBorder="1" applyAlignment="1" applyProtection="1">
      <alignment horizontal="center" vertical="center"/>
    </xf>
    <xf numFmtId="49" fontId="9" fillId="19" borderId="19" xfId="1" applyNumberFormat="1" applyFont="1" applyFill="1" applyBorder="1" applyAlignment="1" applyProtection="1">
      <alignment horizontal="center"/>
      <protection locked="0"/>
    </xf>
    <xf numFmtId="49" fontId="9" fillId="19" borderId="22" xfId="1" applyNumberFormat="1" applyFont="1" applyFill="1" applyBorder="1" applyAlignment="1" applyProtection="1">
      <alignment horizontal="center"/>
      <protection locked="0"/>
    </xf>
    <xf numFmtId="0" fontId="9" fillId="0" borderId="19" xfId="1" applyFont="1" applyFill="1" applyBorder="1" applyAlignment="1" applyProtection="1">
      <alignment horizontal="center" vertical="center"/>
      <protection locked="0"/>
    </xf>
    <xf numFmtId="0" fontId="9" fillId="0" borderId="22" xfId="1" applyFont="1" applyFill="1" applyBorder="1" applyAlignment="1" applyProtection="1">
      <alignment horizontal="center" vertical="center"/>
      <protection locked="0"/>
    </xf>
    <xf numFmtId="0" fontId="9" fillId="0" borderId="40" xfId="1" applyFont="1" applyFill="1" applyBorder="1" applyAlignment="1" applyProtection="1">
      <alignment horizontal="center" vertical="center"/>
      <protection locked="0"/>
    </xf>
    <xf numFmtId="0" fontId="14" fillId="19" borderId="19" xfId="1" applyFont="1" applyFill="1" applyBorder="1" applyAlignment="1" applyProtection="1">
      <alignment horizontal="left" vertical="top" wrapText="1"/>
      <protection locked="0"/>
    </xf>
    <xf numFmtId="0" fontId="14" fillId="19" borderId="22" xfId="1" applyFont="1" applyFill="1" applyBorder="1" applyAlignment="1" applyProtection="1">
      <alignment horizontal="left" vertical="top" wrapText="1"/>
      <protection locked="0"/>
    </xf>
    <xf numFmtId="0" fontId="14" fillId="19" borderId="18" xfId="1" applyFont="1" applyFill="1" applyBorder="1" applyAlignment="1" applyProtection="1">
      <alignment horizontal="left" vertical="top" wrapText="1"/>
      <protection locked="0"/>
    </xf>
  </cellXfs>
  <cellStyles count="138">
    <cellStyle name="20% - Accent1 2" xfId="3"/>
    <cellStyle name="20% - Accent1 2 2" xfId="4"/>
    <cellStyle name="20% - Accent1 3" xfId="5"/>
    <cellStyle name="20% - Accent1 3 2" xfId="6"/>
    <cellStyle name="20% - Accent1 4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3" xfId="15"/>
    <cellStyle name="20% - Accent3 3 2" xfId="16"/>
    <cellStyle name="20% - Accent3 4" xfId="17"/>
    <cellStyle name="20% - Accent4 2" xfId="18"/>
    <cellStyle name="20% - Accent4 2 2" xfId="19"/>
    <cellStyle name="20% - Accent4 3" xfId="20"/>
    <cellStyle name="20% - Accent4 3 2" xfId="21"/>
    <cellStyle name="20% - Accent4 4" xfId="22"/>
    <cellStyle name="20% - Accent5 2" xfId="23"/>
    <cellStyle name="20% - Accent5 2 2" xfId="24"/>
    <cellStyle name="20% - Accent5 3" xfId="25"/>
    <cellStyle name="20% - Accent5 3 2" xfId="26"/>
    <cellStyle name="20% - Accent5 4" xfId="27"/>
    <cellStyle name="20% - Accent6 2" xfId="28"/>
    <cellStyle name="20% - Accent6 2 2" xfId="29"/>
    <cellStyle name="20% - Accent6 3" xfId="30"/>
    <cellStyle name="20% - Accent6 3 2" xfId="31"/>
    <cellStyle name="20% - Accent6 4" xfId="32"/>
    <cellStyle name="40% - Accent1 2" xfId="33"/>
    <cellStyle name="40% - Accent1 2 2" xfId="34"/>
    <cellStyle name="40% - Accent1 3" xfId="35"/>
    <cellStyle name="40% - Accent1 3 2" xfId="36"/>
    <cellStyle name="40% - Accent1 4" xfId="37"/>
    <cellStyle name="40% - Accent2 2" xfId="38"/>
    <cellStyle name="40% - Accent2 2 2" xfId="39"/>
    <cellStyle name="40% - Accent2 3" xfId="40"/>
    <cellStyle name="40% - Accent2 3 2" xfId="41"/>
    <cellStyle name="40% - Accent2 4" xfId="42"/>
    <cellStyle name="40% - Accent3 2" xfId="43"/>
    <cellStyle name="40% - Accent3 2 2" xfId="44"/>
    <cellStyle name="40% - Accent3 3" xfId="45"/>
    <cellStyle name="40% - Accent3 3 2" xfId="46"/>
    <cellStyle name="40% - Accent3 4" xfId="47"/>
    <cellStyle name="40% - Accent4 2" xfId="48"/>
    <cellStyle name="40% - Accent4 2 2" xfId="49"/>
    <cellStyle name="40% - Accent4 3" xfId="50"/>
    <cellStyle name="40% - Accent4 3 2" xfId="51"/>
    <cellStyle name="40% - Accent4 4" xfId="52"/>
    <cellStyle name="40% - Accent5 2" xfId="53"/>
    <cellStyle name="40% - Accent5 2 2" xfId="54"/>
    <cellStyle name="40% - Accent5 3" xfId="55"/>
    <cellStyle name="40% - Accent5 3 2" xfId="56"/>
    <cellStyle name="40% - Accent5 4" xfId="57"/>
    <cellStyle name="40% - Accent6 2" xfId="58"/>
    <cellStyle name="40% - Accent6 2 2" xfId="59"/>
    <cellStyle name="40% - Accent6 3" xfId="60"/>
    <cellStyle name="40% - Accent6 3 2" xfId="61"/>
    <cellStyle name="40% - Accent6 4" xfId="62"/>
    <cellStyle name="Comma 2" xfId="63"/>
    <cellStyle name="Comma 2 2" xfId="64"/>
    <cellStyle name="Comma 2 2 2" xfId="65"/>
    <cellStyle name="Comma 2 3" xfId="66"/>
    <cellStyle name="Comma 2 3 2" xfId="67"/>
    <cellStyle name="Comma 2 4" xfId="68"/>
    <cellStyle name="Currency 2" xfId="69"/>
    <cellStyle name="Currency 2 2" xfId="70"/>
    <cellStyle name="Currency 3" xfId="71"/>
    <cellStyle name="Currency 3 2" xfId="72"/>
    <cellStyle name="Currency 3 2 2" xfId="73"/>
    <cellStyle name="Currency 3 2 2 2" xfId="74"/>
    <cellStyle name="Currency 3 2 3" xfId="75"/>
    <cellStyle name="Currency 3 2 3 2" xfId="76"/>
    <cellStyle name="Currency 3 2 4" xfId="77"/>
    <cellStyle name="Currency 3 3" xfId="78"/>
    <cellStyle name="Currency 3 3 2" xfId="79"/>
    <cellStyle name="Currency 3 4" xfId="80"/>
    <cellStyle name="Currency 3 4 2" xfId="81"/>
    <cellStyle name="Currency 3 5" xfId="82"/>
    <cellStyle name="Currency 4" xfId="83"/>
    <cellStyle name="Currency 5" xfId="84"/>
    <cellStyle name="Currency 5 2" xfId="85"/>
    <cellStyle name="Currency 5 2 2" xfId="86"/>
    <cellStyle name="Currency 5 3" xfId="87"/>
    <cellStyle name="Currency 5 3 2" xfId="88"/>
    <cellStyle name="Currency 5 4" xfId="89"/>
    <cellStyle name="Currency 6" xfId="90"/>
    <cellStyle name="Currency 6 2" xfId="91"/>
    <cellStyle name="Currency 7" xfId="92"/>
    <cellStyle name="Currency 7 2" xfId="93"/>
    <cellStyle name="Hyperlink" xfId="137" builtinId="8"/>
    <cellStyle name="Normal" xfId="0" builtinId="0"/>
    <cellStyle name="Normal 2" xfId="1"/>
    <cellStyle name="Normal 2 2" xfId="94"/>
    <cellStyle name="Normal 2 3" xfId="95"/>
    <cellStyle name="Normal 3" xfId="2"/>
    <cellStyle name="Normal 3 2" xfId="96"/>
    <cellStyle name="Normal 3 2 2" xfId="97"/>
    <cellStyle name="Normal 3 2 2 2" xfId="98"/>
    <cellStyle name="Normal 3 2 3" xfId="99"/>
    <cellStyle name="Normal 3 2 3 2" xfId="100"/>
    <cellStyle name="Normal 3 2 4" xfId="101"/>
    <cellStyle name="Normal 3 3" xfId="102"/>
    <cellStyle name="Normal 3 3 2" xfId="103"/>
    <cellStyle name="Normal 3 4" xfId="104"/>
    <cellStyle name="Normal 3 4 2" xfId="105"/>
    <cellStyle name="Normal 3 5" xfId="106"/>
    <cellStyle name="Normal 4" xfId="107"/>
    <cellStyle name="Normal 4 2" xfId="108"/>
    <cellStyle name="Normal 5" xfId="109"/>
    <cellStyle name="Normal 6" xfId="110"/>
    <cellStyle name="Normal 6 2" xfId="111"/>
    <cellStyle name="Normal 6 2 2" xfId="112"/>
    <cellStyle name="Normal 6 2 2 2" xfId="113"/>
    <cellStyle name="Normal 6 2 3" xfId="114"/>
    <cellStyle name="Normal 6 2 3 2" xfId="115"/>
    <cellStyle name="Normal 6 2 4" xfId="116"/>
    <cellStyle name="Normal 7" xfId="117"/>
    <cellStyle name="Normal 7 2" xfId="118"/>
    <cellStyle name="Normal 7 2 2" xfId="119"/>
    <cellStyle name="Normal 7 3" xfId="120"/>
    <cellStyle name="Normal 7 3 2" xfId="121"/>
    <cellStyle name="Normal 7 4" xfId="122"/>
    <cellStyle name="Normal 8" xfId="123"/>
    <cellStyle name="Normal 8 2" xfId="124"/>
    <cellStyle name="Normal 9" xfId="125"/>
    <cellStyle name="Normal 9 2" xfId="126"/>
    <cellStyle name="Note 2" xfId="127"/>
    <cellStyle name="Note 2 2" xfId="128"/>
    <cellStyle name="Note 2 2 2" xfId="129"/>
    <cellStyle name="Note 2 3" xfId="130"/>
    <cellStyle name="Note 2 3 2" xfId="131"/>
    <cellStyle name="Note 2 4" xfId="132"/>
    <cellStyle name="Note 3" xfId="133"/>
    <cellStyle name="Note 3 2" xfId="134"/>
    <cellStyle name="Note 4" xfId="135"/>
    <cellStyle name="Note 4 2" xfId="13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ante.info@somersetnv.org" TargetMode="External"/><Relationship Id="rId13" Type="http://schemas.openxmlformats.org/officeDocument/2006/relationships/hyperlink" Target="mailto:skyecanyon.info@somersetnv.org" TargetMode="External"/><Relationship Id="rId3" Type="http://schemas.openxmlformats.org/officeDocument/2006/relationships/hyperlink" Target="mailto:rebecca.feiden@spcsa.nv.gov" TargetMode="External"/><Relationship Id="rId7" Type="http://schemas.openxmlformats.org/officeDocument/2006/relationships/hyperlink" Target="mailto:rebecca.feiden@spcsa.nv.gov" TargetMode="External"/><Relationship Id="rId12" Type="http://schemas.openxmlformats.org/officeDocument/2006/relationships/hyperlink" Target="mailto:skypointe.info@somersetnv.org" TargetMode="External"/><Relationship Id="rId2" Type="http://schemas.openxmlformats.org/officeDocument/2006/relationships/hyperlink" Target="mailto:rebecca.feiden@spcsa.nv.gov" TargetMode="External"/><Relationship Id="rId1" Type="http://schemas.openxmlformats.org/officeDocument/2006/relationships/hyperlink" Target="mailto:rebecca.feiden@spcsa.nv.gov" TargetMode="External"/><Relationship Id="rId6" Type="http://schemas.openxmlformats.org/officeDocument/2006/relationships/hyperlink" Target="mailto:rebecca.feiden@spcsa.nv.gov" TargetMode="External"/><Relationship Id="rId11" Type="http://schemas.openxmlformats.org/officeDocument/2006/relationships/hyperlink" Target="mailto:nlv.info@somersetnv.org" TargetMode="External"/><Relationship Id="rId5" Type="http://schemas.openxmlformats.org/officeDocument/2006/relationships/hyperlink" Target="mailto:rebecca.feiden@spcsa.nv.gov" TargetMode="External"/><Relationship Id="rId10" Type="http://schemas.openxmlformats.org/officeDocument/2006/relationships/hyperlink" Target="mailto:losee.infor@somersetnv.org" TargetMode="External"/><Relationship Id="rId4" Type="http://schemas.openxmlformats.org/officeDocument/2006/relationships/hyperlink" Target="mailto:rebecca.feiden@spcsa.nv.gov" TargetMode="External"/><Relationship Id="rId9" Type="http://schemas.openxmlformats.org/officeDocument/2006/relationships/hyperlink" Target="mailto:lonemountain.info@somersetnv.org" TargetMode="External"/><Relationship Id="rId14" Type="http://schemas.openxmlformats.org/officeDocument/2006/relationships/hyperlink" Target="mailto:stephanie.info@somersetnv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tabSelected="1" workbookViewId="0">
      <selection activeCell="L16" sqref="L16"/>
    </sheetView>
  </sheetViews>
  <sheetFormatPr defaultRowHeight="15" x14ac:dyDescent="0.25"/>
  <cols>
    <col min="1" max="1" width="3" customWidth="1"/>
    <col min="2" max="2" width="29.85546875" bestFit="1" customWidth="1"/>
    <col min="3" max="3" width="36.42578125" customWidth="1"/>
    <col min="4" max="5" width="8" customWidth="1"/>
    <col min="6" max="6" width="18" customWidth="1"/>
    <col min="7" max="7" width="6.5703125" customWidth="1"/>
    <col min="8" max="9" width="27.42578125" customWidth="1"/>
    <col min="10" max="10" width="36.7109375" customWidth="1"/>
    <col min="11" max="11" width="18.28515625" customWidth="1"/>
    <col min="12" max="12" width="36.7109375" customWidth="1"/>
    <col min="13" max="13" width="27.42578125" customWidth="1"/>
    <col min="14" max="14" width="27.7109375" customWidth="1"/>
    <col min="15" max="15" width="36.5703125" customWidth="1"/>
    <col min="16" max="16" width="18.28515625" customWidth="1"/>
    <col min="249" max="249" width="36.42578125" customWidth="1"/>
    <col min="250" max="251" width="8" customWidth="1"/>
    <col min="252" max="252" width="18" customWidth="1"/>
    <col min="253" max="253" width="6.5703125" customWidth="1"/>
    <col min="254" max="255" width="10.42578125" customWidth="1"/>
    <col min="256" max="256" width="10.7109375" customWidth="1"/>
    <col min="257" max="263" width="7.42578125" customWidth="1"/>
    <col min="264" max="265" width="27.42578125" customWidth="1"/>
    <col min="266" max="266" width="36.7109375" customWidth="1"/>
    <col min="267" max="267" width="18.28515625" customWidth="1"/>
    <col min="268" max="268" width="36.7109375" customWidth="1"/>
    <col min="269" max="269" width="27.42578125" customWidth="1"/>
    <col min="270" max="270" width="27.7109375" customWidth="1"/>
    <col min="271" max="271" width="36.5703125" customWidth="1"/>
    <col min="272" max="272" width="18.28515625" customWidth="1"/>
    <col min="505" max="505" width="36.42578125" customWidth="1"/>
    <col min="506" max="507" width="8" customWidth="1"/>
    <col min="508" max="508" width="18" customWidth="1"/>
    <col min="509" max="509" width="6.5703125" customWidth="1"/>
    <col min="510" max="511" width="10.42578125" customWidth="1"/>
    <col min="512" max="512" width="10.7109375" customWidth="1"/>
    <col min="513" max="519" width="7.42578125" customWidth="1"/>
    <col min="520" max="521" width="27.42578125" customWidth="1"/>
    <col min="522" max="522" width="36.7109375" customWidth="1"/>
    <col min="523" max="523" width="18.28515625" customWidth="1"/>
    <col min="524" max="524" width="36.7109375" customWidth="1"/>
    <col min="525" max="525" width="27.42578125" customWidth="1"/>
    <col min="526" max="526" width="27.7109375" customWidth="1"/>
    <col min="527" max="527" width="36.5703125" customWidth="1"/>
    <col min="528" max="528" width="18.28515625" customWidth="1"/>
    <col min="761" max="761" width="36.42578125" customWidth="1"/>
    <col min="762" max="763" width="8" customWidth="1"/>
    <col min="764" max="764" width="18" customWidth="1"/>
    <col min="765" max="765" width="6.5703125" customWidth="1"/>
    <col min="766" max="767" width="10.42578125" customWidth="1"/>
    <col min="768" max="768" width="10.7109375" customWidth="1"/>
    <col min="769" max="775" width="7.42578125" customWidth="1"/>
    <col min="776" max="777" width="27.42578125" customWidth="1"/>
    <col min="778" max="778" width="36.7109375" customWidth="1"/>
    <col min="779" max="779" width="18.28515625" customWidth="1"/>
    <col min="780" max="780" width="36.7109375" customWidth="1"/>
    <col min="781" max="781" width="27.42578125" customWidth="1"/>
    <col min="782" max="782" width="27.7109375" customWidth="1"/>
    <col min="783" max="783" width="36.5703125" customWidth="1"/>
    <col min="784" max="784" width="18.28515625" customWidth="1"/>
    <col min="1017" max="1017" width="36.42578125" customWidth="1"/>
    <col min="1018" max="1019" width="8" customWidth="1"/>
    <col min="1020" max="1020" width="18" customWidth="1"/>
    <col min="1021" max="1021" width="6.5703125" customWidth="1"/>
    <col min="1022" max="1023" width="10.42578125" customWidth="1"/>
    <col min="1024" max="1024" width="10.7109375" customWidth="1"/>
    <col min="1025" max="1031" width="7.42578125" customWidth="1"/>
    <col min="1032" max="1033" width="27.42578125" customWidth="1"/>
    <col min="1034" max="1034" width="36.7109375" customWidth="1"/>
    <col min="1035" max="1035" width="18.28515625" customWidth="1"/>
    <col min="1036" max="1036" width="36.7109375" customWidth="1"/>
    <col min="1037" max="1037" width="27.42578125" customWidth="1"/>
    <col min="1038" max="1038" width="27.7109375" customWidth="1"/>
    <col min="1039" max="1039" width="36.5703125" customWidth="1"/>
    <col min="1040" max="1040" width="18.28515625" customWidth="1"/>
    <col min="1273" max="1273" width="36.42578125" customWidth="1"/>
    <col min="1274" max="1275" width="8" customWidth="1"/>
    <col min="1276" max="1276" width="18" customWidth="1"/>
    <col min="1277" max="1277" width="6.5703125" customWidth="1"/>
    <col min="1278" max="1279" width="10.42578125" customWidth="1"/>
    <col min="1280" max="1280" width="10.7109375" customWidth="1"/>
    <col min="1281" max="1287" width="7.42578125" customWidth="1"/>
    <col min="1288" max="1289" width="27.42578125" customWidth="1"/>
    <col min="1290" max="1290" width="36.7109375" customWidth="1"/>
    <col min="1291" max="1291" width="18.28515625" customWidth="1"/>
    <col min="1292" max="1292" width="36.7109375" customWidth="1"/>
    <col min="1293" max="1293" width="27.42578125" customWidth="1"/>
    <col min="1294" max="1294" width="27.7109375" customWidth="1"/>
    <col min="1295" max="1295" width="36.5703125" customWidth="1"/>
    <col min="1296" max="1296" width="18.28515625" customWidth="1"/>
    <col min="1529" max="1529" width="36.42578125" customWidth="1"/>
    <col min="1530" max="1531" width="8" customWidth="1"/>
    <col min="1532" max="1532" width="18" customWidth="1"/>
    <col min="1533" max="1533" width="6.5703125" customWidth="1"/>
    <col min="1534" max="1535" width="10.42578125" customWidth="1"/>
    <col min="1536" max="1536" width="10.7109375" customWidth="1"/>
    <col min="1537" max="1543" width="7.42578125" customWidth="1"/>
    <col min="1544" max="1545" width="27.42578125" customWidth="1"/>
    <col min="1546" max="1546" width="36.7109375" customWidth="1"/>
    <col min="1547" max="1547" width="18.28515625" customWidth="1"/>
    <col min="1548" max="1548" width="36.7109375" customWidth="1"/>
    <col min="1549" max="1549" width="27.42578125" customWidth="1"/>
    <col min="1550" max="1550" width="27.7109375" customWidth="1"/>
    <col min="1551" max="1551" width="36.5703125" customWidth="1"/>
    <col min="1552" max="1552" width="18.28515625" customWidth="1"/>
    <col min="1785" max="1785" width="36.42578125" customWidth="1"/>
    <col min="1786" max="1787" width="8" customWidth="1"/>
    <col min="1788" max="1788" width="18" customWidth="1"/>
    <col min="1789" max="1789" width="6.5703125" customWidth="1"/>
    <col min="1790" max="1791" width="10.42578125" customWidth="1"/>
    <col min="1792" max="1792" width="10.7109375" customWidth="1"/>
    <col min="1793" max="1799" width="7.42578125" customWidth="1"/>
    <col min="1800" max="1801" width="27.42578125" customWidth="1"/>
    <col min="1802" max="1802" width="36.7109375" customWidth="1"/>
    <col min="1803" max="1803" width="18.28515625" customWidth="1"/>
    <col min="1804" max="1804" width="36.7109375" customWidth="1"/>
    <col min="1805" max="1805" width="27.42578125" customWidth="1"/>
    <col min="1806" max="1806" width="27.7109375" customWidth="1"/>
    <col min="1807" max="1807" width="36.5703125" customWidth="1"/>
    <col min="1808" max="1808" width="18.28515625" customWidth="1"/>
    <col min="2041" max="2041" width="36.42578125" customWidth="1"/>
    <col min="2042" max="2043" width="8" customWidth="1"/>
    <col min="2044" max="2044" width="18" customWidth="1"/>
    <col min="2045" max="2045" width="6.5703125" customWidth="1"/>
    <col min="2046" max="2047" width="10.42578125" customWidth="1"/>
    <col min="2048" max="2048" width="10.7109375" customWidth="1"/>
    <col min="2049" max="2055" width="7.42578125" customWidth="1"/>
    <col min="2056" max="2057" width="27.42578125" customWidth="1"/>
    <col min="2058" max="2058" width="36.7109375" customWidth="1"/>
    <col min="2059" max="2059" width="18.28515625" customWidth="1"/>
    <col min="2060" max="2060" width="36.7109375" customWidth="1"/>
    <col min="2061" max="2061" width="27.42578125" customWidth="1"/>
    <col min="2062" max="2062" width="27.7109375" customWidth="1"/>
    <col min="2063" max="2063" width="36.5703125" customWidth="1"/>
    <col min="2064" max="2064" width="18.28515625" customWidth="1"/>
    <col min="2297" max="2297" width="36.42578125" customWidth="1"/>
    <col min="2298" max="2299" width="8" customWidth="1"/>
    <col min="2300" max="2300" width="18" customWidth="1"/>
    <col min="2301" max="2301" width="6.5703125" customWidth="1"/>
    <col min="2302" max="2303" width="10.42578125" customWidth="1"/>
    <col min="2304" max="2304" width="10.7109375" customWidth="1"/>
    <col min="2305" max="2311" width="7.42578125" customWidth="1"/>
    <col min="2312" max="2313" width="27.42578125" customWidth="1"/>
    <col min="2314" max="2314" width="36.7109375" customWidth="1"/>
    <col min="2315" max="2315" width="18.28515625" customWidth="1"/>
    <col min="2316" max="2316" width="36.7109375" customWidth="1"/>
    <col min="2317" max="2317" width="27.42578125" customWidth="1"/>
    <col min="2318" max="2318" width="27.7109375" customWidth="1"/>
    <col min="2319" max="2319" width="36.5703125" customWidth="1"/>
    <col min="2320" max="2320" width="18.28515625" customWidth="1"/>
    <col min="2553" max="2553" width="36.42578125" customWidth="1"/>
    <col min="2554" max="2555" width="8" customWidth="1"/>
    <col min="2556" max="2556" width="18" customWidth="1"/>
    <col min="2557" max="2557" width="6.5703125" customWidth="1"/>
    <col min="2558" max="2559" width="10.42578125" customWidth="1"/>
    <col min="2560" max="2560" width="10.7109375" customWidth="1"/>
    <col min="2561" max="2567" width="7.42578125" customWidth="1"/>
    <col min="2568" max="2569" width="27.42578125" customWidth="1"/>
    <col min="2570" max="2570" width="36.7109375" customWidth="1"/>
    <col min="2571" max="2571" width="18.28515625" customWidth="1"/>
    <col min="2572" max="2572" width="36.7109375" customWidth="1"/>
    <col min="2573" max="2573" width="27.42578125" customWidth="1"/>
    <col min="2574" max="2574" width="27.7109375" customWidth="1"/>
    <col min="2575" max="2575" width="36.5703125" customWidth="1"/>
    <col min="2576" max="2576" width="18.28515625" customWidth="1"/>
    <col min="2809" max="2809" width="36.42578125" customWidth="1"/>
    <col min="2810" max="2811" width="8" customWidth="1"/>
    <col min="2812" max="2812" width="18" customWidth="1"/>
    <col min="2813" max="2813" width="6.5703125" customWidth="1"/>
    <col min="2814" max="2815" width="10.42578125" customWidth="1"/>
    <col min="2816" max="2816" width="10.7109375" customWidth="1"/>
    <col min="2817" max="2823" width="7.42578125" customWidth="1"/>
    <col min="2824" max="2825" width="27.42578125" customWidth="1"/>
    <col min="2826" max="2826" width="36.7109375" customWidth="1"/>
    <col min="2827" max="2827" width="18.28515625" customWidth="1"/>
    <col min="2828" max="2828" width="36.7109375" customWidth="1"/>
    <col min="2829" max="2829" width="27.42578125" customWidth="1"/>
    <col min="2830" max="2830" width="27.7109375" customWidth="1"/>
    <col min="2831" max="2831" width="36.5703125" customWidth="1"/>
    <col min="2832" max="2832" width="18.28515625" customWidth="1"/>
    <col min="3065" max="3065" width="36.42578125" customWidth="1"/>
    <col min="3066" max="3067" width="8" customWidth="1"/>
    <col min="3068" max="3068" width="18" customWidth="1"/>
    <col min="3069" max="3069" width="6.5703125" customWidth="1"/>
    <col min="3070" max="3071" width="10.42578125" customWidth="1"/>
    <col min="3072" max="3072" width="10.7109375" customWidth="1"/>
    <col min="3073" max="3079" width="7.42578125" customWidth="1"/>
    <col min="3080" max="3081" width="27.42578125" customWidth="1"/>
    <col min="3082" max="3082" width="36.7109375" customWidth="1"/>
    <col min="3083" max="3083" width="18.28515625" customWidth="1"/>
    <col min="3084" max="3084" width="36.7109375" customWidth="1"/>
    <col min="3085" max="3085" width="27.42578125" customWidth="1"/>
    <col min="3086" max="3086" width="27.7109375" customWidth="1"/>
    <col min="3087" max="3087" width="36.5703125" customWidth="1"/>
    <col min="3088" max="3088" width="18.28515625" customWidth="1"/>
    <col min="3321" max="3321" width="36.42578125" customWidth="1"/>
    <col min="3322" max="3323" width="8" customWidth="1"/>
    <col min="3324" max="3324" width="18" customWidth="1"/>
    <col min="3325" max="3325" width="6.5703125" customWidth="1"/>
    <col min="3326" max="3327" width="10.42578125" customWidth="1"/>
    <col min="3328" max="3328" width="10.7109375" customWidth="1"/>
    <col min="3329" max="3335" width="7.42578125" customWidth="1"/>
    <col min="3336" max="3337" width="27.42578125" customWidth="1"/>
    <col min="3338" max="3338" width="36.7109375" customWidth="1"/>
    <col min="3339" max="3339" width="18.28515625" customWidth="1"/>
    <col min="3340" max="3340" width="36.7109375" customWidth="1"/>
    <col min="3341" max="3341" width="27.42578125" customWidth="1"/>
    <col min="3342" max="3342" width="27.7109375" customWidth="1"/>
    <col min="3343" max="3343" width="36.5703125" customWidth="1"/>
    <col min="3344" max="3344" width="18.28515625" customWidth="1"/>
    <col min="3577" max="3577" width="36.42578125" customWidth="1"/>
    <col min="3578" max="3579" width="8" customWidth="1"/>
    <col min="3580" max="3580" width="18" customWidth="1"/>
    <col min="3581" max="3581" width="6.5703125" customWidth="1"/>
    <col min="3582" max="3583" width="10.42578125" customWidth="1"/>
    <col min="3584" max="3584" width="10.7109375" customWidth="1"/>
    <col min="3585" max="3591" width="7.42578125" customWidth="1"/>
    <col min="3592" max="3593" width="27.42578125" customWidth="1"/>
    <col min="3594" max="3594" width="36.7109375" customWidth="1"/>
    <col min="3595" max="3595" width="18.28515625" customWidth="1"/>
    <col min="3596" max="3596" width="36.7109375" customWidth="1"/>
    <col min="3597" max="3597" width="27.42578125" customWidth="1"/>
    <col min="3598" max="3598" width="27.7109375" customWidth="1"/>
    <col min="3599" max="3599" width="36.5703125" customWidth="1"/>
    <col min="3600" max="3600" width="18.28515625" customWidth="1"/>
    <col min="3833" max="3833" width="36.42578125" customWidth="1"/>
    <col min="3834" max="3835" width="8" customWidth="1"/>
    <col min="3836" max="3836" width="18" customWidth="1"/>
    <col min="3837" max="3837" width="6.5703125" customWidth="1"/>
    <col min="3838" max="3839" width="10.42578125" customWidth="1"/>
    <col min="3840" max="3840" width="10.7109375" customWidth="1"/>
    <col min="3841" max="3847" width="7.42578125" customWidth="1"/>
    <col min="3848" max="3849" width="27.42578125" customWidth="1"/>
    <col min="3850" max="3850" width="36.7109375" customWidth="1"/>
    <col min="3851" max="3851" width="18.28515625" customWidth="1"/>
    <col min="3852" max="3852" width="36.7109375" customWidth="1"/>
    <col min="3853" max="3853" width="27.42578125" customWidth="1"/>
    <col min="3854" max="3854" width="27.7109375" customWidth="1"/>
    <col min="3855" max="3855" width="36.5703125" customWidth="1"/>
    <col min="3856" max="3856" width="18.28515625" customWidth="1"/>
    <col min="4089" max="4089" width="36.42578125" customWidth="1"/>
    <col min="4090" max="4091" width="8" customWidth="1"/>
    <col min="4092" max="4092" width="18" customWidth="1"/>
    <col min="4093" max="4093" width="6.5703125" customWidth="1"/>
    <col min="4094" max="4095" width="10.42578125" customWidth="1"/>
    <col min="4096" max="4096" width="10.7109375" customWidth="1"/>
    <col min="4097" max="4103" width="7.42578125" customWidth="1"/>
    <col min="4104" max="4105" width="27.42578125" customWidth="1"/>
    <col min="4106" max="4106" width="36.7109375" customWidth="1"/>
    <col min="4107" max="4107" width="18.28515625" customWidth="1"/>
    <col min="4108" max="4108" width="36.7109375" customWidth="1"/>
    <col min="4109" max="4109" width="27.42578125" customWidth="1"/>
    <col min="4110" max="4110" width="27.7109375" customWidth="1"/>
    <col min="4111" max="4111" width="36.5703125" customWidth="1"/>
    <col min="4112" max="4112" width="18.28515625" customWidth="1"/>
    <col min="4345" max="4345" width="36.42578125" customWidth="1"/>
    <col min="4346" max="4347" width="8" customWidth="1"/>
    <col min="4348" max="4348" width="18" customWidth="1"/>
    <col min="4349" max="4349" width="6.5703125" customWidth="1"/>
    <col min="4350" max="4351" width="10.42578125" customWidth="1"/>
    <col min="4352" max="4352" width="10.7109375" customWidth="1"/>
    <col min="4353" max="4359" width="7.42578125" customWidth="1"/>
    <col min="4360" max="4361" width="27.42578125" customWidth="1"/>
    <col min="4362" max="4362" width="36.7109375" customWidth="1"/>
    <col min="4363" max="4363" width="18.28515625" customWidth="1"/>
    <col min="4364" max="4364" width="36.7109375" customWidth="1"/>
    <col min="4365" max="4365" width="27.42578125" customWidth="1"/>
    <col min="4366" max="4366" width="27.7109375" customWidth="1"/>
    <col min="4367" max="4367" width="36.5703125" customWidth="1"/>
    <col min="4368" max="4368" width="18.28515625" customWidth="1"/>
    <col min="4601" max="4601" width="36.42578125" customWidth="1"/>
    <col min="4602" max="4603" width="8" customWidth="1"/>
    <col min="4604" max="4604" width="18" customWidth="1"/>
    <col min="4605" max="4605" width="6.5703125" customWidth="1"/>
    <col min="4606" max="4607" width="10.42578125" customWidth="1"/>
    <col min="4608" max="4608" width="10.7109375" customWidth="1"/>
    <col min="4609" max="4615" width="7.42578125" customWidth="1"/>
    <col min="4616" max="4617" width="27.42578125" customWidth="1"/>
    <col min="4618" max="4618" width="36.7109375" customWidth="1"/>
    <col min="4619" max="4619" width="18.28515625" customWidth="1"/>
    <col min="4620" max="4620" width="36.7109375" customWidth="1"/>
    <col min="4621" max="4621" width="27.42578125" customWidth="1"/>
    <col min="4622" max="4622" width="27.7109375" customWidth="1"/>
    <col min="4623" max="4623" width="36.5703125" customWidth="1"/>
    <col min="4624" max="4624" width="18.28515625" customWidth="1"/>
    <col min="4857" max="4857" width="36.42578125" customWidth="1"/>
    <col min="4858" max="4859" width="8" customWidth="1"/>
    <col min="4860" max="4860" width="18" customWidth="1"/>
    <col min="4861" max="4861" width="6.5703125" customWidth="1"/>
    <col min="4862" max="4863" width="10.42578125" customWidth="1"/>
    <col min="4864" max="4864" width="10.7109375" customWidth="1"/>
    <col min="4865" max="4871" width="7.42578125" customWidth="1"/>
    <col min="4872" max="4873" width="27.42578125" customWidth="1"/>
    <col min="4874" max="4874" width="36.7109375" customWidth="1"/>
    <col min="4875" max="4875" width="18.28515625" customWidth="1"/>
    <col min="4876" max="4876" width="36.7109375" customWidth="1"/>
    <col min="4877" max="4877" width="27.42578125" customWidth="1"/>
    <col min="4878" max="4878" width="27.7109375" customWidth="1"/>
    <col min="4879" max="4879" width="36.5703125" customWidth="1"/>
    <col min="4880" max="4880" width="18.28515625" customWidth="1"/>
    <col min="5113" max="5113" width="36.42578125" customWidth="1"/>
    <col min="5114" max="5115" width="8" customWidth="1"/>
    <col min="5116" max="5116" width="18" customWidth="1"/>
    <col min="5117" max="5117" width="6.5703125" customWidth="1"/>
    <col min="5118" max="5119" width="10.42578125" customWidth="1"/>
    <col min="5120" max="5120" width="10.7109375" customWidth="1"/>
    <col min="5121" max="5127" width="7.42578125" customWidth="1"/>
    <col min="5128" max="5129" width="27.42578125" customWidth="1"/>
    <col min="5130" max="5130" width="36.7109375" customWidth="1"/>
    <col min="5131" max="5131" width="18.28515625" customWidth="1"/>
    <col min="5132" max="5132" width="36.7109375" customWidth="1"/>
    <col min="5133" max="5133" width="27.42578125" customWidth="1"/>
    <col min="5134" max="5134" width="27.7109375" customWidth="1"/>
    <col min="5135" max="5135" width="36.5703125" customWidth="1"/>
    <col min="5136" max="5136" width="18.28515625" customWidth="1"/>
    <col min="5369" max="5369" width="36.42578125" customWidth="1"/>
    <col min="5370" max="5371" width="8" customWidth="1"/>
    <col min="5372" max="5372" width="18" customWidth="1"/>
    <col min="5373" max="5373" width="6.5703125" customWidth="1"/>
    <col min="5374" max="5375" width="10.42578125" customWidth="1"/>
    <col min="5376" max="5376" width="10.7109375" customWidth="1"/>
    <col min="5377" max="5383" width="7.42578125" customWidth="1"/>
    <col min="5384" max="5385" width="27.42578125" customWidth="1"/>
    <col min="5386" max="5386" width="36.7109375" customWidth="1"/>
    <col min="5387" max="5387" width="18.28515625" customWidth="1"/>
    <col min="5388" max="5388" width="36.7109375" customWidth="1"/>
    <col min="5389" max="5389" width="27.42578125" customWidth="1"/>
    <col min="5390" max="5390" width="27.7109375" customWidth="1"/>
    <col min="5391" max="5391" width="36.5703125" customWidth="1"/>
    <col min="5392" max="5392" width="18.28515625" customWidth="1"/>
    <col min="5625" max="5625" width="36.42578125" customWidth="1"/>
    <col min="5626" max="5627" width="8" customWidth="1"/>
    <col min="5628" max="5628" width="18" customWidth="1"/>
    <col min="5629" max="5629" width="6.5703125" customWidth="1"/>
    <col min="5630" max="5631" width="10.42578125" customWidth="1"/>
    <col min="5632" max="5632" width="10.7109375" customWidth="1"/>
    <col min="5633" max="5639" width="7.42578125" customWidth="1"/>
    <col min="5640" max="5641" width="27.42578125" customWidth="1"/>
    <col min="5642" max="5642" width="36.7109375" customWidth="1"/>
    <col min="5643" max="5643" width="18.28515625" customWidth="1"/>
    <col min="5644" max="5644" width="36.7109375" customWidth="1"/>
    <col min="5645" max="5645" width="27.42578125" customWidth="1"/>
    <col min="5646" max="5646" width="27.7109375" customWidth="1"/>
    <col min="5647" max="5647" width="36.5703125" customWidth="1"/>
    <col min="5648" max="5648" width="18.28515625" customWidth="1"/>
    <col min="5881" max="5881" width="36.42578125" customWidth="1"/>
    <col min="5882" max="5883" width="8" customWidth="1"/>
    <col min="5884" max="5884" width="18" customWidth="1"/>
    <col min="5885" max="5885" width="6.5703125" customWidth="1"/>
    <col min="5886" max="5887" width="10.42578125" customWidth="1"/>
    <col min="5888" max="5888" width="10.7109375" customWidth="1"/>
    <col min="5889" max="5895" width="7.42578125" customWidth="1"/>
    <col min="5896" max="5897" width="27.42578125" customWidth="1"/>
    <col min="5898" max="5898" width="36.7109375" customWidth="1"/>
    <col min="5899" max="5899" width="18.28515625" customWidth="1"/>
    <col min="5900" max="5900" width="36.7109375" customWidth="1"/>
    <col min="5901" max="5901" width="27.42578125" customWidth="1"/>
    <col min="5902" max="5902" width="27.7109375" customWidth="1"/>
    <col min="5903" max="5903" width="36.5703125" customWidth="1"/>
    <col min="5904" max="5904" width="18.28515625" customWidth="1"/>
    <col min="6137" max="6137" width="36.42578125" customWidth="1"/>
    <col min="6138" max="6139" width="8" customWidth="1"/>
    <col min="6140" max="6140" width="18" customWidth="1"/>
    <col min="6141" max="6141" width="6.5703125" customWidth="1"/>
    <col min="6142" max="6143" width="10.42578125" customWidth="1"/>
    <col min="6144" max="6144" width="10.7109375" customWidth="1"/>
    <col min="6145" max="6151" width="7.42578125" customWidth="1"/>
    <col min="6152" max="6153" width="27.42578125" customWidth="1"/>
    <col min="6154" max="6154" width="36.7109375" customWidth="1"/>
    <col min="6155" max="6155" width="18.28515625" customWidth="1"/>
    <col min="6156" max="6156" width="36.7109375" customWidth="1"/>
    <col min="6157" max="6157" width="27.42578125" customWidth="1"/>
    <col min="6158" max="6158" width="27.7109375" customWidth="1"/>
    <col min="6159" max="6159" width="36.5703125" customWidth="1"/>
    <col min="6160" max="6160" width="18.28515625" customWidth="1"/>
    <col min="6393" max="6393" width="36.42578125" customWidth="1"/>
    <col min="6394" max="6395" width="8" customWidth="1"/>
    <col min="6396" max="6396" width="18" customWidth="1"/>
    <col min="6397" max="6397" width="6.5703125" customWidth="1"/>
    <col min="6398" max="6399" width="10.42578125" customWidth="1"/>
    <col min="6400" max="6400" width="10.7109375" customWidth="1"/>
    <col min="6401" max="6407" width="7.42578125" customWidth="1"/>
    <col min="6408" max="6409" width="27.42578125" customWidth="1"/>
    <col min="6410" max="6410" width="36.7109375" customWidth="1"/>
    <col min="6411" max="6411" width="18.28515625" customWidth="1"/>
    <col min="6412" max="6412" width="36.7109375" customWidth="1"/>
    <col min="6413" max="6413" width="27.42578125" customWidth="1"/>
    <col min="6414" max="6414" width="27.7109375" customWidth="1"/>
    <col min="6415" max="6415" width="36.5703125" customWidth="1"/>
    <col min="6416" max="6416" width="18.28515625" customWidth="1"/>
    <col min="6649" max="6649" width="36.42578125" customWidth="1"/>
    <col min="6650" max="6651" width="8" customWidth="1"/>
    <col min="6652" max="6652" width="18" customWidth="1"/>
    <col min="6653" max="6653" width="6.5703125" customWidth="1"/>
    <col min="6654" max="6655" width="10.42578125" customWidth="1"/>
    <col min="6656" max="6656" width="10.7109375" customWidth="1"/>
    <col min="6657" max="6663" width="7.42578125" customWidth="1"/>
    <col min="6664" max="6665" width="27.42578125" customWidth="1"/>
    <col min="6666" max="6666" width="36.7109375" customWidth="1"/>
    <col min="6667" max="6667" width="18.28515625" customWidth="1"/>
    <col min="6668" max="6668" width="36.7109375" customWidth="1"/>
    <col min="6669" max="6669" width="27.42578125" customWidth="1"/>
    <col min="6670" max="6670" width="27.7109375" customWidth="1"/>
    <col min="6671" max="6671" width="36.5703125" customWidth="1"/>
    <col min="6672" max="6672" width="18.28515625" customWidth="1"/>
    <col min="6905" max="6905" width="36.42578125" customWidth="1"/>
    <col min="6906" max="6907" width="8" customWidth="1"/>
    <col min="6908" max="6908" width="18" customWidth="1"/>
    <col min="6909" max="6909" width="6.5703125" customWidth="1"/>
    <col min="6910" max="6911" width="10.42578125" customWidth="1"/>
    <col min="6912" max="6912" width="10.7109375" customWidth="1"/>
    <col min="6913" max="6919" width="7.42578125" customWidth="1"/>
    <col min="6920" max="6921" width="27.42578125" customWidth="1"/>
    <col min="6922" max="6922" width="36.7109375" customWidth="1"/>
    <col min="6923" max="6923" width="18.28515625" customWidth="1"/>
    <col min="6924" max="6924" width="36.7109375" customWidth="1"/>
    <col min="6925" max="6925" width="27.42578125" customWidth="1"/>
    <col min="6926" max="6926" width="27.7109375" customWidth="1"/>
    <col min="6927" max="6927" width="36.5703125" customWidth="1"/>
    <col min="6928" max="6928" width="18.28515625" customWidth="1"/>
    <col min="7161" max="7161" width="36.42578125" customWidth="1"/>
    <col min="7162" max="7163" width="8" customWidth="1"/>
    <col min="7164" max="7164" width="18" customWidth="1"/>
    <col min="7165" max="7165" width="6.5703125" customWidth="1"/>
    <col min="7166" max="7167" width="10.42578125" customWidth="1"/>
    <col min="7168" max="7168" width="10.7109375" customWidth="1"/>
    <col min="7169" max="7175" width="7.42578125" customWidth="1"/>
    <col min="7176" max="7177" width="27.42578125" customWidth="1"/>
    <col min="7178" max="7178" width="36.7109375" customWidth="1"/>
    <col min="7179" max="7179" width="18.28515625" customWidth="1"/>
    <col min="7180" max="7180" width="36.7109375" customWidth="1"/>
    <col min="7181" max="7181" width="27.42578125" customWidth="1"/>
    <col min="7182" max="7182" width="27.7109375" customWidth="1"/>
    <col min="7183" max="7183" width="36.5703125" customWidth="1"/>
    <col min="7184" max="7184" width="18.28515625" customWidth="1"/>
    <col min="7417" max="7417" width="36.42578125" customWidth="1"/>
    <col min="7418" max="7419" width="8" customWidth="1"/>
    <col min="7420" max="7420" width="18" customWidth="1"/>
    <col min="7421" max="7421" width="6.5703125" customWidth="1"/>
    <col min="7422" max="7423" width="10.42578125" customWidth="1"/>
    <col min="7424" max="7424" width="10.7109375" customWidth="1"/>
    <col min="7425" max="7431" width="7.42578125" customWidth="1"/>
    <col min="7432" max="7433" width="27.42578125" customWidth="1"/>
    <col min="7434" max="7434" width="36.7109375" customWidth="1"/>
    <col min="7435" max="7435" width="18.28515625" customWidth="1"/>
    <col min="7436" max="7436" width="36.7109375" customWidth="1"/>
    <col min="7437" max="7437" width="27.42578125" customWidth="1"/>
    <col min="7438" max="7438" width="27.7109375" customWidth="1"/>
    <col min="7439" max="7439" width="36.5703125" customWidth="1"/>
    <col min="7440" max="7440" width="18.28515625" customWidth="1"/>
    <col min="7673" max="7673" width="36.42578125" customWidth="1"/>
    <col min="7674" max="7675" width="8" customWidth="1"/>
    <col min="7676" max="7676" width="18" customWidth="1"/>
    <col min="7677" max="7677" width="6.5703125" customWidth="1"/>
    <col min="7678" max="7679" width="10.42578125" customWidth="1"/>
    <col min="7680" max="7680" width="10.7109375" customWidth="1"/>
    <col min="7681" max="7687" width="7.42578125" customWidth="1"/>
    <col min="7688" max="7689" width="27.42578125" customWidth="1"/>
    <col min="7690" max="7690" width="36.7109375" customWidth="1"/>
    <col min="7691" max="7691" width="18.28515625" customWidth="1"/>
    <col min="7692" max="7692" width="36.7109375" customWidth="1"/>
    <col min="7693" max="7693" width="27.42578125" customWidth="1"/>
    <col min="7694" max="7694" width="27.7109375" customWidth="1"/>
    <col min="7695" max="7695" width="36.5703125" customWidth="1"/>
    <col min="7696" max="7696" width="18.28515625" customWidth="1"/>
    <col min="7929" max="7929" width="36.42578125" customWidth="1"/>
    <col min="7930" max="7931" width="8" customWidth="1"/>
    <col min="7932" max="7932" width="18" customWidth="1"/>
    <col min="7933" max="7933" width="6.5703125" customWidth="1"/>
    <col min="7934" max="7935" width="10.42578125" customWidth="1"/>
    <col min="7936" max="7936" width="10.7109375" customWidth="1"/>
    <col min="7937" max="7943" width="7.42578125" customWidth="1"/>
    <col min="7944" max="7945" width="27.42578125" customWidth="1"/>
    <col min="7946" max="7946" width="36.7109375" customWidth="1"/>
    <col min="7947" max="7947" width="18.28515625" customWidth="1"/>
    <col min="7948" max="7948" width="36.7109375" customWidth="1"/>
    <col min="7949" max="7949" width="27.42578125" customWidth="1"/>
    <col min="7950" max="7950" width="27.7109375" customWidth="1"/>
    <col min="7951" max="7951" width="36.5703125" customWidth="1"/>
    <col min="7952" max="7952" width="18.28515625" customWidth="1"/>
    <col min="8185" max="8185" width="36.42578125" customWidth="1"/>
    <col min="8186" max="8187" width="8" customWidth="1"/>
    <col min="8188" max="8188" width="18" customWidth="1"/>
    <col min="8189" max="8189" width="6.5703125" customWidth="1"/>
    <col min="8190" max="8191" width="10.42578125" customWidth="1"/>
    <col min="8192" max="8192" width="10.7109375" customWidth="1"/>
    <col min="8193" max="8199" width="7.42578125" customWidth="1"/>
    <col min="8200" max="8201" width="27.42578125" customWidth="1"/>
    <col min="8202" max="8202" width="36.7109375" customWidth="1"/>
    <col min="8203" max="8203" width="18.28515625" customWidth="1"/>
    <col min="8204" max="8204" width="36.7109375" customWidth="1"/>
    <col min="8205" max="8205" width="27.42578125" customWidth="1"/>
    <col min="8206" max="8206" width="27.7109375" customWidth="1"/>
    <col min="8207" max="8207" width="36.5703125" customWidth="1"/>
    <col min="8208" max="8208" width="18.28515625" customWidth="1"/>
    <col min="8441" max="8441" width="36.42578125" customWidth="1"/>
    <col min="8442" max="8443" width="8" customWidth="1"/>
    <col min="8444" max="8444" width="18" customWidth="1"/>
    <col min="8445" max="8445" width="6.5703125" customWidth="1"/>
    <col min="8446" max="8447" width="10.42578125" customWidth="1"/>
    <col min="8448" max="8448" width="10.7109375" customWidth="1"/>
    <col min="8449" max="8455" width="7.42578125" customWidth="1"/>
    <col min="8456" max="8457" width="27.42578125" customWidth="1"/>
    <col min="8458" max="8458" width="36.7109375" customWidth="1"/>
    <col min="8459" max="8459" width="18.28515625" customWidth="1"/>
    <col min="8460" max="8460" width="36.7109375" customWidth="1"/>
    <col min="8461" max="8461" width="27.42578125" customWidth="1"/>
    <col min="8462" max="8462" width="27.7109375" customWidth="1"/>
    <col min="8463" max="8463" width="36.5703125" customWidth="1"/>
    <col min="8464" max="8464" width="18.28515625" customWidth="1"/>
    <col min="8697" max="8697" width="36.42578125" customWidth="1"/>
    <col min="8698" max="8699" width="8" customWidth="1"/>
    <col min="8700" max="8700" width="18" customWidth="1"/>
    <col min="8701" max="8701" width="6.5703125" customWidth="1"/>
    <col min="8702" max="8703" width="10.42578125" customWidth="1"/>
    <col min="8704" max="8704" width="10.7109375" customWidth="1"/>
    <col min="8705" max="8711" width="7.42578125" customWidth="1"/>
    <col min="8712" max="8713" width="27.42578125" customWidth="1"/>
    <col min="8714" max="8714" width="36.7109375" customWidth="1"/>
    <col min="8715" max="8715" width="18.28515625" customWidth="1"/>
    <col min="8716" max="8716" width="36.7109375" customWidth="1"/>
    <col min="8717" max="8717" width="27.42578125" customWidth="1"/>
    <col min="8718" max="8718" width="27.7109375" customWidth="1"/>
    <col min="8719" max="8719" width="36.5703125" customWidth="1"/>
    <col min="8720" max="8720" width="18.28515625" customWidth="1"/>
    <col min="8953" max="8953" width="36.42578125" customWidth="1"/>
    <col min="8954" max="8955" width="8" customWidth="1"/>
    <col min="8956" max="8956" width="18" customWidth="1"/>
    <col min="8957" max="8957" width="6.5703125" customWidth="1"/>
    <col min="8958" max="8959" width="10.42578125" customWidth="1"/>
    <col min="8960" max="8960" width="10.7109375" customWidth="1"/>
    <col min="8961" max="8967" width="7.42578125" customWidth="1"/>
    <col min="8968" max="8969" width="27.42578125" customWidth="1"/>
    <col min="8970" max="8970" width="36.7109375" customWidth="1"/>
    <col min="8971" max="8971" width="18.28515625" customWidth="1"/>
    <col min="8972" max="8972" width="36.7109375" customWidth="1"/>
    <col min="8973" max="8973" width="27.42578125" customWidth="1"/>
    <col min="8974" max="8974" width="27.7109375" customWidth="1"/>
    <col min="8975" max="8975" width="36.5703125" customWidth="1"/>
    <col min="8976" max="8976" width="18.28515625" customWidth="1"/>
    <col min="9209" max="9209" width="36.42578125" customWidth="1"/>
    <col min="9210" max="9211" width="8" customWidth="1"/>
    <col min="9212" max="9212" width="18" customWidth="1"/>
    <col min="9213" max="9213" width="6.5703125" customWidth="1"/>
    <col min="9214" max="9215" width="10.42578125" customWidth="1"/>
    <col min="9216" max="9216" width="10.7109375" customWidth="1"/>
    <col min="9217" max="9223" width="7.42578125" customWidth="1"/>
    <col min="9224" max="9225" width="27.42578125" customWidth="1"/>
    <col min="9226" max="9226" width="36.7109375" customWidth="1"/>
    <col min="9227" max="9227" width="18.28515625" customWidth="1"/>
    <col min="9228" max="9228" width="36.7109375" customWidth="1"/>
    <col min="9229" max="9229" width="27.42578125" customWidth="1"/>
    <col min="9230" max="9230" width="27.7109375" customWidth="1"/>
    <col min="9231" max="9231" width="36.5703125" customWidth="1"/>
    <col min="9232" max="9232" width="18.28515625" customWidth="1"/>
    <col min="9465" max="9465" width="36.42578125" customWidth="1"/>
    <col min="9466" max="9467" width="8" customWidth="1"/>
    <col min="9468" max="9468" width="18" customWidth="1"/>
    <col min="9469" max="9469" width="6.5703125" customWidth="1"/>
    <col min="9470" max="9471" width="10.42578125" customWidth="1"/>
    <col min="9472" max="9472" width="10.7109375" customWidth="1"/>
    <col min="9473" max="9479" width="7.42578125" customWidth="1"/>
    <col min="9480" max="9481" width="27.42578125" customWidth="1"/>
    <col min="9482" max="9482" width="36.7109375" customWidth="1"/>
    <col min="9483" max="9483" width="18.28515625" customWidth="1"/>
    <col min="9484" max="9484" width="36.7109375" customWidth="1"/>
    <col min="9485" max="9485" width="27.42578125" customWidth="1"/>
    <col min="9486" max="9486" width="27.7109375" customWidth="1"/>
    <col min="9487" max="9487" width="36.5703125" customWidth="1"/>
    <col min="9488" max="9488" width="18.28515625" customWidth="1"/>
    <col min="9721" max="9721" width="36.42578125" customWidth="1"/>
    <col min="9722" max="9723" width="8" customWidth="1"/>
    <col min="9724" max="9724" width="18" customWidth="1"/>
    <col min="9725" max="9725" width="6.5703125" customWidth="1"/>
    <col min="9726" max="9727" width="10.42578125" customWidth="1"/>
    <col min="9728" max="9728" width="10.7109375" customWidth="1"/>
    <col min="9729" max="9735" width="7.42578125" customWidth="1"/>
    <col min="9736" max="9737" width="27.42578125" customWidth="1"/>
    <col min="9738" max="9738" width="36.7109375" customWidth="1"/>
    <col min="9739" max="9739" width="18.28515625" customWidth="1"/>
    <col min="9740" max="9740" width="36.7109375" customWidth="1"/>
    <col min="9741" max="9741" width="27.42578125" customWidth="1"/>
    <col min="9742" max="9742" width="27.7109375" customWidth="1"/>
    <col min="9743" max="9743" width="36.5703125" customWidth="1"/>
    <col min="9744" max="9744" width="18.28515625" customWidth="1"/>
    <col min="9977" max="9977" width="36.42578125" customWidth="1"/>
    <col min="9978" max="9979" width="8" customWidth="1"/>
    <col min="9980" max="9980" width="18" customWidth="1"/>
    <col min="9981" max="9981" width="6.5703125" customWidth="1"/>
    <col min="9982" max="9983" width="10.42578125" customWidth="1"/>
    <col min="9984" max="9984" width="10.7109375" customWidth="1"/>
    <col min="9985" max="9991" width="7.42578125" customWidth="1"/>
    <col min="9992" max="9993" width="27.42578125" customWidth="1"/>
    <col min="9994" max="9994" width="36.7109375" customWidth="1"/>
    <col min="9995" max="9995" width="18.28515625" customWidth="1"/>
    <col min="9996" max="9996" width="36.7109375" customWidth="1"/>
    <col min="9997" max="9997" width="27.42578125" customWidth="1"/>
    <col min="9998" max="9998" width="27.7109375" customWidth="1"/>
    <col min="9999" max="9999" width="36.5703125" customWidth="1"/>
    <col min="10000" max="10000" width="18.28515625" customWidth="1"/>
    <col min="10233" max="10233" width="36.42578125" customWidth="1"/>
    <col min="10234" max="10235" width="8" customWidth="1"/>
    <col min="10236" max="10236" width="18" customWidth="1"/>
    <col min="10237" max="10237" width="6.5703125" customWidth="1"/>
    <col min="10238" max="10239" width="10.42578125" customWidth="1"/>
    <col min="10240" max="10240" width="10.7109375" customWidth="1"/>
    <col min="10241" max="10247" width="7.42578125" customWidth="1"/>
    <col min="10248" max="10249" width="27.42578125" customWidth="1"/>
    <col min="10250" max="10250" width="36.7109375" customWidth="1"/>
    <col min="10251" max="10251" width="18.28515625" customWidth="1"/>
    <col min="10252" max="10252" width="36.7109375" customWidth="1"/>
    <col min="10253" max="10253" width="27.42578125" customWidth="1"/>
    <col min="10254" max="10254" width="27.7109375" customWidth="1"/>
    <col min="10255" max="10255" width="36.5703125" customWidth="1"/>
    <col min="10256" max="10256" width="18.28515625" customWidth="1"/>
    <col min="10489" max="10489" width="36.42578125" customWidth="1"/>
    <col min="10490" max="10491" width="8" customWidth="1"/>
    <col min="10492" max="10492" width="18" customWidth="1"/>
    <col min="10493" max="10493" width="6.5703125" customWidth="1"/>
    <col min="10494" max="10495" width="10.42578125" customWidth="1"/>
    <col min="10496" max="10496" width="10.7109375" customWidth="1"/>
    <col min="10497" max="10503" width="7.42578125" customWidth="1"/>
    <col min="10504" max="10505" width="27.42578125" customWidth="1"/>
    <col min="10506" max="10506" width="36.7109375" customWidth="1"/>
    <col min="10507" max="10507" width="18.28515625" customWidth="1"/>
    <col min="10508" max="10508" width="36.7109375" customWidth="1"/>
    <col min="10509" max="10509" width="27.42578125" customWidth="1"/>
    <col min="10510" max="10510" width="27.7109375" customWidth="1"/>
    <col min="10511" max="10511" width="36.5703125" customWidth="1"/>
    <col min="10512" max="10512" width="18.28515625" customWidth="1"/>
    <col min="10745" max="10745" width="36.42578125" customWidth="1"/>
    <col min="10746" max="10747" width="8" customWidth="1"/>
    <col min="10748" max="10748" width="18" customWidth="1"/>
    <col min="10749" max="10749" width="6.5703125" customWidth="1"/>
    <col min="10750" max="10751" width="10.42578125" customWidth="1"/>
    <col min="10752" max="10752" width="10.7109375" customWidth="1"/>
    <col min="10753" max="10759" width="7.42578125" customWidth="1"/>
    <col min="10760" max="10761" width="27.42578125" customWidth="1"/>
    <col min="10762" max="10762" width="36.7109375" customWidth="1"/>
    <col min="10763" max="10763" width="18.28515625" customWidth="1"/>
    <col min="10764" max="10764" width="36.7109375" customWidth="1"/>
    <col min="10765" max="10765" width="27.42578125" customWidth="1"/>
    <col min="10766" max="10766" width="27.7109375" customWidth="1"/>
    <col min="10767" max="10767" width="36.5703125" customWidth="1"/>
    <col min="10768" max="10768" width="18.28515625" customWidth="1"/>
    <col min="11001" max="11001" width="36.42578125" customWidth="1"/>
    <col min="11002" max="11003" width="8" customWidth="1"/>
    <col min="11004" max="11004" width="18" customWidth="1"/>
    <col min="11005" max="11005" width="6.5703125" customWidth="1"/>
    <col min="11006" max="11007" width="10.42578125" customWidth="1"/>
    <col min="11008" max="11008" width="10.7109375" customWidth="1"/>
    <col min="11009" max="11015" width="7.42578125" customWidth="1"/>
    <col min="11016" max="11017" width="27.42578125" customWidth="1"/>
    <col min="11018" max="11018" width="36.7109375" customWidth="1"/>
    <col min="11019" max="11019" width="18.28515625" customWidth="1"/>
    <col min="11020" max="11020" width="36.7109375" customWidth="1"/>
    <col min="11021" max="11021" width="27.42578125" customWidth="1"/>
    <col min="11022" max="11022" width="27.7109375" customWidth="1"/>
    <col min="11023" max="11023" width="36.5703125" customWidth="1"/>
    <col min="11024" max="11024" width="18.28515625" customWidth="1"/>
    <col min="11257" max="11257" width="36.42578125" customWidth="1"/>
    <col min="11258" max="11259" width="8" customWidth="1"/>
    <col min="11260" max="11260" width="18" customWidth="1"/>
    <col min="11261" max="11261" width="6.5703125" customWidth="1"/>
    <col min="11262" max="11263" width="10.42578125" customWidth="1"/>
    <col min="11264" max="11264" width="10.7109375" customWidth="1"/>
    <col min="11265" max="11271" width="7.42578125" customWidth="1"/>
    <col min="11272" max="11273" width="27.42578125" customWidth="1"/>
    <col min="11274" max="11274" width="36.7109375" customWidth="1"/>
    <col min="11275" max="11275" width="18.28515625" customWidth="1"/>
    <col min="11276" max="11276" width="36.7109375" customWidth="1"/>
    <col min="11277" max="11277" width="27.42578125" customWidth="1"/>
    <col min="11278" max="11278" width="27.7109375" customWidth="1"/>
    <col min="11279" max="11279" width="36.5703125" customWidth="1"/>
    <col min="11280" max="11280" width="18.28515625" customWidth="1"/>
    <col min="11513" max="11513" width="36.42578125" customWidth="1"/>
    <col min="11514" max="11515" width="8" customWidth="1"/>
    <col min="11516" max="11516" width="18" customWidth="1"/>
    <col min="11517" max="11517" width="6.5703125" customWidth="1"/>
    <col min="11518" max="11519" width="10.42578125" customWidth="1"/>
    <col min="11520" max="11520" width="10.7109375" customWidth="1"/>
    <col min="11521" max="11527" width="7.42578125" customWidth="1"/>
    <col min="11528" max="11529" width="27.42578125" customWidth="1"/>
    <col min="11530" max="11530" width="36.7109375" customWidth="1"/>
    <col min="11531" max="11531" width="18.28515625" customWidth="1"/>
    <col min="11532" max="11532" width="36.7109375" customWidth="1"/>
    <col min="11533" max="11533" width="27.42578125" customWidth="1"/>
    <col min="11534" max="11534" width="27.7109375" customWidth="1"/>
    <col min="11535" max="11535" width="36.5703125" customWidth="1"/>
    <col min="11536" max="11536" width="18.28515625" customWidth="1"/>
    <col min="11769" max="11769" width="36.42578125" customWidth="1"/>
    <col min="11770" max="11771" width="8" customWidth="1"/>
    <col min="11772" max="11772" width="18" customWidth="1"/>
    <col min="11773" max="11773" width="6.5703125" customWidth="1"/>
    <col min="11774" max="11775" width="10.42578125" customWidth="1"/>
    <col min="11776" max="11776" width="10.7109375" customWidth="1"/>
    <col min="11777" max="11783" width="7.42578125" customWidth="1"/>
    <col min="11784" max="11785" width="27.42578125" customWidth="1"/>
    <col min="11786" max="11786" width="36.7109375" customWidth="1"/>
    <col min="11787" max="11787" width="18.28515625" customWidth="1"/>
    <col min="11788" max="11788" width="36.7109375" customWidth="1"/>
    <col min="11789" max="11789" width="27.42578125" customWidth="1"/>
    <col min="11790" max="11790" width="27.7109375" customWidth="1"/>
    <col min="11791" max="11791" width="36.5703125" customWidth="1"/>
    <col min="11792" max="11792" width="18.28515625" customWidth="1"/>
    <col min="12025" max="12025" width="36.42578125" customWidth="1"/>
    <col min="12026" max="12027" width="8" customWidth="1"/>
    <col min="12028" max="12028" width="18" customWidth="1"/>
    <col min="12029" max="12029" width="6.5703125" customWidth="1"/>
    <col min="12030" max="12031" width="10.42578125" customWidth="1"/>
    <col min="12032" max="12032" width="10.7109375" customWidth="1"/>
    <col min="12033" max="12039" width="7.42578125" customWidth="1"/>
    <col min="12040" max="12041" width="27.42578125" customWidth="1"/>
    <col min="12042" max="12042" width="36.7109375" customWidth="1"/>
    <col min="12043" max="12043" width="18.28515625" customWidth="1"/>
    <col min="12044" max="12044" width="36.7109375" customWidth="1"/>
    <col min="12045" max="12045" width="27.42578125" customWidth="1"/>
    <col min="12046" max="12046" width="27.7109375" customWidth="1"/>
    <col min="12047" max="12047" width="36.5703125" customWidth="1"/>
    <col min="12048" max="12048" width="18.28515625" customWidth="1"/>
    <col min="12281" max="12281" width="36.42578125" customWidth="1"/>
    <col min="12282" max="12283" width="8" customWidth="1"/>
    <col min="12284" max="12284" width="18" customWidth="1"/>
    <col min="12285" max="12285" width="6.5703125" customWidth="1"/>
    <col min="12286" max="12287" width="10.42578125" customWidth="1"/>
    <col min="12288" max="12288" width="10.7109375" customWidth="1"/>
    <col min="12289" max="12295" width="7.42578125" customWidth="1"/>
    <col min="12296" max="12297" width="27.42578125" customWidth="1"/>
    <col min="12298" max="12298" width="36.7109375" customWidth="1"/>
    <col min="12299" max="12299" width="18.28515625" customWidth="1"/>
    <col min="12300" max="12300" width="36.7109375" customWidth="1"/>
    <col min="12301" max="12301" width="27.42578125" customWidth="1"/>
    <col min="12302" max="12302" width="27.7109375" customWidth="1"/>
    <col min="12303" max="12303" width="36.5703125" customWidth="1"/>
    <col min="12304" max="12304" width="18.28515625" customWidth="1"/>
    <col min="12537" max="12537" width="36.42578125" customWidth="1"/>
    <col min="12538" max="12539" width="8" customWidth="1"/>
    <col min="12540" max="12540" width="18" customWidth="1"/>
    <col min="12541" max="12541" width="6.5703125" customWidth="1"/>
    <col min="12542" max="12543" width="10.42578125" customWidth="1"/>
    <col min="12544" max="12544" width="10.7109375" customWidth="1"/>
    <col min="12545" max="12551" width="7.42578125" customWidth="1"/>
    <col min="12552" max="12553" width="27.42578125" customWidth="1"/>
    <col min="12554" max="12554" width="36.7109375" customWidth="1"/>
    <col min="12555" max="12555" width="18.28515625" customWidth="1"/>
    <col min="12556" max="12556" width="36.7109375" customWidth="1"/>
    <col min="12557" max="12557" width="27.42578125" customWidth="1"/>
    <col min="12558" max="12558" width="27.7109375" customWidth="1"/>
    <col min="12559" max="12559" width="36.5703125" customWidth="1"/>
    <col min="12560" max="12560" width="18.28515625" customWidth="1"/>
    <col min="12793" max="12793" width="36.42578125" customWidth="1"/>
    <col min="12794" max="12795" width="8" customWidth="1"/>
    <col min="12796" max="12796" width="18" customWidth="1"/>
    <col min="12797" max="12797" width="6.5703125" customWidth="1"/>
    <col min="12798" max="12799" width="10.42578125" customWidth="1"/>
    <col min="12800" max="12800" width="10.7109375" customWidth="1"/>
    <col min="12801" max="12807" width="7.42578125" customWidth="1"/>
    <col min="12808" max="12809" width="27.42578125" customWidth="1"/>
    <col min="12810" max="12810" width="36.7109375" customWidth="1"/>
    <col min="12811" max="12811" width="18.28515625" customWidth="1"/>
    <col min="12812" max="12812" width="36.7109375" customWidth="1"/>
    <col min="12813" max="12813" width="27.42578125" customWidth="1"/>
    <col min="12814" max="12814" width="27.7109375" customWidth="1"/>
    <col min="12815" max="12815" width="36.5703125" customWidth="1"/>
    <col min="12816" max="12816" width="18.28515625" customWidth="1"/>
    <col min="13049" max="13049" width="36.42578125" customWidth="1"/>
    <col min="13050" max="13051" width="8" customWidth="1"/>
    <col min="13052" max="13052" width="18" customWidth="1"/>
    <col min="13053" max="13053" width="6.5703125" customWidth="1"/>
    <col min="13054" max="13055" width="10.42578125" customWidth="1"/>
    <col min="13056" max="13056" width="10.7109375" customWidth="1"/>
    <col min="13057" max="13063" width="7.42578125" customWidth="1"/>
    <col min="13064" max="13065" width="27.42578125" customWidth="1"/>
    <col min="13066" max="13066" width="36.7109375" customWidth="1"/>
    <col min="13067" max="13067" width="18.28515625" customWidth="1"/>
    <col min="13068" max="13068" width="36.7109375" customWidth="1"/>
    <col min="13069" max="13069" width="27.42578125" customWidth="1"/>
    <col min="13070" max="13070" width="27.7109375" customWidth="1"/>
    <col min="13071" max="13071" width="36.5703125" customWidth="1"/>
    <col min="13072" max="13072" width="18.28515625" customWidth="1"/>
    <col min="13305" max="13305" width="36.42578125" customWidth="1"/>
    <col min="13306" max="13307" width="8" customWidth="1"/>
    <col min="13308" max="13308" width="18" customWidth="1"/>
    <col min="13309" max="13309" width="6.5703125" customWidth="1"/>
    <col min="13310" max="13311" width="10.42578125" customWidth="1"/>
    <col min="13312" max="13312" width="10.7109375" customWidth="1"/>
    <col min="13313" max="13319" width="7.42578125" customWidth="1"/>
    <col min="13320" max="13321" width="27.42578125" customWidth="1"/>
    <col min="13322" max="13322" width="36.7109375" customWidth="1"/>
    <col min="13323" max="13323" width="18.28515625" customWidth="1"/>
    <col min="13324" max="13324" width="36.7109375" customWidth="1"/>
    <col min="13325" max="13325" width="27.42578125" customWidth="1"/>
    <col min="13326" max="13326" width="27.7109375" customWidth="1"/>
    <col min="13327" max="13327" width="36.5703125" customWidth="1"/>
    <col min="13328" max="13328" width="18.28515625" customWidth="1"/>
    <col min="13561" max="13561" width="36.42578125" customWidth="1"/>
    <col min="13562" max="13563" width="8" customWidth="1"/>
    <col min="13564" max="13564" width="18" customWidth="1"/>
    <col min="13565" max="13565" width="6.5703125" customWidth="1"/>
    <col min="13566" max="13567" width="10.42578125" customWidth="1"/>
    <col min="13568" max="13568" width="10.7109375" customWidth="1"/>
    <col min="13569" max="13575" width="7.42578125" customWidth="1"/>
    <col min="13576" max="13577" width="27.42578125" customWidth="1"/>
    <col min="13578" max="13578" width="36.7109375" customWidth="1"/>
    <col min="13579" max="13579" width="18.28515625" customWidth="1"/>
    <col min="13580" max="13580" width="36.7109375" customWidth="1"/>
    <col min="13581" max="13581" width="27.42578125" customWidth="1"/>
    <col min="13582" max="13582" width="27.7109375" customWidth="1"/>
    <col min="13583" max="13583" width="36.5703125" customWidth="1"/>
    <col min="13584" max="13584" width="18.28515625" customWidth="1"/>
    <col min="13817" max="13817" width="36.42578125" customWidth="1"/>
    <col min="13818" max="13819" width="8" customWidth="1"/>
    <col min="13820" max="13820" width="18" customWidth="1"/>
    <col min="13821" max="13821" width="6.5703125" customWidth="1"/>
    <col min="13822" max="13823" width="10.42578125" customWidth="1"/>
    <col min="13824" max="13824" width="10.7109375" customWidth="1"/>
    <col min="13825" max="13831" width="7.42578125" customWidth="1"/>
    <col min="13832" max="13833" width="27.42578125" customWidth="1"/>
    <col min="13834" max="13834" width="36.7109375" customWidth="1"/>
    <col min="13835" max="13835" width="18.28515625" customWidth="1"/>
    <col min="13836" max="13836" width="36.7109375" customWidth="1"/>
    <col min="13837" max="13837" width="27.42578125" customWidth="1"/>
    <col min="13838" max="13838" width="27.7109375" customWidth="1"/>
    <col min="13839" max="13839" width="36.5703125" customWidth="1"/>
    <col min="13840" max="13840" width="18.28515625" customWidth="1"/>
    <col min="14073" max="14073" width="36.42578125" customWidth="1"/>
    <col min="14074" max="14075" width="8" customWidth="1"/>
    <col min="14076" max="14076" width="18" customWidth="1"/>
    <col min="14077" max="14077" width="6.5703125" customWidth="1"/>
    <col min="14078" max="14079" width="10.42578125" customWidth="1"/>
    <col min="14080" max="14080" width="10.7109375" customWidth="1"/>
    <col min="14081" max="14087" width="7.42578125" customWidth="1"/>
    <col min="14088" max="14089" width="27.42578125" customWidth="1"/>
    <col min="14090" max="14090" width="36.7109375" customWidth="1"/>
    <col min="14091" max="14091" width="18.28515625" customWidth="1"/>
    <col min="14092" max="14092" width="36.7109375" customWidth="1"/>
    <col min="14093" max="14093" width="27.42578125" customWidth="1"/>
    <col min="14094" max="14094" width="27.7109375" customWidth="1"/>
    <col min="14095" max="14095" width="36.5703125" customWidth="1"/>
    <col min="14096" max="14096" width="18.28515625" customWidth="1"/>
    <col min="14329" max="14329" width="36.42578125" customWidth="1"/>
    <col min="14330" max="14331" width="8" customWidth="1"/>
    <col min="14332" max="14332" width="18" customWidth="1"/>
    <col min="14333" max="14333" width="6.5703125" customWidth="1"/>
    <col min="14334" max="14335" width="10.42578125" customWidth="1"/>
    <col min="14336" max="14336" width="10.7109375" customWidth="1"/>
    <col min="14337" max="14343" width="7.42578125" customWidth="1"/>
    <col min="14344" max="14345" width="27.42578125" customWidth="1"/>
    <col min="14346" max="14346" width="36.7109375" customWidth="1"/>
    <col min="14347" max="14347" width="18.28515625" customWidth="1"/>
    <col min="14348" max="14348" width="36.7109375" customWidth="1"/>
    <col min="14349" max="14349" width="27.42578125" customWidth="1"/>
    <col min="14350" max="14350" width="27.7109375" customWidth="1"/>
    <col min="14351" max="14351" width="36.5703125" customWidth="1"/>
    <col min="14352" max="14352" width="18.28515625" customWidth="1"/>
    <col min="14585" max="14585" width="36.42578125" customWidth="1"/>
    <col min="14586" max="14587" width="8" customWidth="1"/>
    <col min="14588" max="14588" width="18" customWidth="1"/>
    <col min="14589" max="14589" width="6.5703125" customWidth="1"/>
    <col min="14590" max="14591" width="10.42578125" customWidth="1"/>
    <col min="14592" max="14592" width="10.7109375" customWidth="1"/>
    <col min="14593" max="14599" width="7.42578125" customWidth="1"/>
    <col min="14600" max="14601" width="27.42578125" customWidth="1"/>
    <col min="14602" max="14602" width="36.7109375" customWidth="1"/>
    <col min="14603" max="14603" width="18.28515625" customWidth="1"/>
    <col min="14604" max="14604" width="36.7109375" customWidth="1"/>
    <col min="14605" max="14605" width="27.42578125" customWidth="1"/>
    <col min="14606" max="14606" width="27.7109375" customWidth="1"/>
    <col min="14607" max="14607" width="36.5703125" customWidth="1"/>
    <col min="14608" max="14608" width="18.28515625" customWidth="1"/>
    <col min="14841" max="14841" width="36.42578125" customWidth="1"/>
    <col min="14842" max="14843" width="8" customWidth="1"/>
    <col min="14844" max="14844" width="18" customWidth="1"/>
    <col min="14845" max="14845" width="6.5703125" customWidth="1"/>
    <col min="14846" max="14847" width="10.42578125" customWidth="1"/>
    <col min="14848" max="14848" width="10.7109375" customWidth="1"/>
    <col min="14849" max="14855" width="7.42578125" customWidth="1"/>
    <col min="14856" max="14857" width="27.42578125" customWidth="1"/>
    <col min="14858" max="14858" width="36.7109375" customWidth="1"/>
    <col min="14859" max="14859" width="18.28515625" customWidth="1"/>
    <col min="14860" max="14860" width="36.7109375" customWidth="1"/>
    <col min="14861" max="14861" width="27.42578125" customWidth="1"/>
    <col min="14862" max="14862" width="27.7109375" customWidth="1"/>
    <col min="14863" max="14863" width="36.5703125" customWidth="1"/>
    <col min="14864" max="14864" width="18.28515625" customWidth="1"/>
    <col min="15097" max="15097" width="36.42578125" customWidth="1"/>
    <col min="15098" max="15099" width="8" customWidth="1"/>
    <col min="15100" max="15100" width="18" customWidth="1"/>
    <col min="15101" max="15101" width="6.5703125" customWidth="1"/>
    <col min="15102" max="15103" width="10.42578125" customWidth="1"/>
    <col min="15104" max="15104" width="10.7109375" customWidth="1"/>
    <col min="15105" max="15111" width="7.42578125" customWidth="1"/>
    <col min="15112" max="15113" width="27.42578125" customWidth="1"/>
    <col min="15114" max="15114" width="36.7109375" customWidth="1"/>
    <col min="15115" max="15115" width="18.28515625" customWidth="1"/>
    <col min="15116" max="15116" width="36.7109375" customWidth="1"/>
    <col min="15117" max="15117" width="27.42578125" customWidth="1"/>
    <col min="15118" max="15118" width="27.7109375" customWidth="1"/>
    <col min="15119" max="15119" width="36.5703125" customWidth="1"/>
    <col min="15120" max="15120" width="18.28515625" customWidth="1"/>
    <col min="15353" max="15353" width="36.42578125" customWidth="1"/>
    <col min="15354" max="15355" width="8" customWidth="1"/>
    <col min="15356" max="15356" width="18" customWidth="1"/>
    <col min="15357" max="15357" width="6.5703125" customWidth="1"/>
    <col min="15358" max="15359" width="10.42578125" customWidth="1"/>
    <col min="15360" max="15360" width="10.7109375" customWidth="1"/>
    <col min="15361" max="15367" width="7.42578125" customWidth="1"/>
    <col min="15368" max="15369" width="27.42578125" customWidth="1"/>
    <col min="15370" max="15370" width="36.7109375" customWidth="1"/>
    <col min="15371" max="15371" width="18.28515625" customWidth="1"/>
    <col min="15372" max="15372" width="36.7109375" customWidth="1"/>
    <col min="15373" max="15373" width="27.42578125" customWidth="1"/>
    <col min="15374" max="15374" width="27.7109375" customWidth="1"/>
    <col min="15375" max="15375" width="36.5703125" customWidth="1"/>
    <col min="15376" max="15376" width="18.28515625" customWidth="1"/>
    <col min="15609" max="15609" width="36.42578125" customWidth="1"/>
    <col min="15610" max="15611" width="8" customWidth="1"/>
    <col min="15612" max="15612" width="18" customWidth="1"/>
    <col min="15613" max="15613" width="6.5703125" customWidth="1"/>
    <col min="15614" max="15615" width="10.42578125" customWidth="1"/>
    <col min="15616" max="15616" width="10.7109375" customWidth="1"/>
    <col min="15617" max="15623" width="7.42578125" customWidth="1"/>
    <col min="15624" max="15625" width="27.42578125" customWidth="1"/>
    <col min="15626" max="15626" width="36.7109375" customWidth="1"/>
    <col min="15627" max="15627" width="18.28515625" customWidth="1"/>
    <col min="15628" max="15628" width="36.7109375" customWidth="1"/>
    <col min="15629" max="15629" width="27.42578125" customWidth="1"/>
    <col min="15630" max="15630" width="27.7109375" customWidth="1"/>
    <col min="15631" max="15631" width="36.5703125" customWidth="1"/>
    <col min="15632" max="15632" width="18.28515625" customWidth="1"/>
    <col min="15865" max="15865" width="36.42578125" customWidth="1"/>
    <col min="15866" max="15867" width="8" customWidth="1"/>
    <col min="15868" max="15868" width="18" customWidth="1"/>
    <col min="15869" max="15869" width="6.5703125" customWidth="1"/>
    <col min="15870" max="15871" width="10.42578125" customWidth="1"/>
    <col min="15872" max="15872" width="10.7109375" customWidth="1"/>
    <col min="15873" max="15879" width="7.42578125" customWidth="1"/>
    <col min="15880" max="15881" width="27.42578125" customWidth="1"/>
    <col min="15882" max="15882" width="36.7109375" customWidth="1"/>
    <col min="15883" max="15883" width="18.28515625" customWidth="1"/>
    <col min="15884" max="15884" width="36.7109375" customWidth="1"/>
    <col min="15885" max="15885" width="27.42578125" customWidth="1"/>
    <col min="15886" max="15886" width="27.7109375" customWidth="1"/>
    <col min="15887" max="15887" width="36.5703125" customWidth="1"/>
    <col min="15888" max="15888" width="18.28515625" customWidth="1"/>
    <col min="16121" max="16121" width="36.42578125" customWidth="1"/>
    <col min="16122" max="16123" width="8" customWidth="1"/>
    <col min="16124" max="16124" width="18" customWidth="1"/>
    <col min="16125" max="16125" width="6.5703125" customWidth="1"/>
    <col min="16126" max="16127" width="10.42578125" customWidth="1"/>
    <col min="16128" max="16128" width="10.7109375" customWidth="1"/>
    <col min="16129" max="16135" width="7.42578125" customWidth="1"/>
    <col min="16136" max="16137" width="27.42578125" customWidth="1"/>
    <col min="16138" max="16138" width="36.7109375" customWidth="1"/>
    <col min="16139" max="16139" width="18.28515625" customWidth="1"/>
    <col min="16140" max="16140" width="36.7109375" customWidth="1"/>
    <col min="16141" max="16141" width="27.42578125" customWidth="1"/>
    <col min="16142" max="16142" width="27.7109375" customWidth="1"/>
    <col min="16143" max="16143" width="36.5703125" customWidth="1"/>
    <col min="16144" max="16144" width="18.28515625" customWidth="1"/>
  </cols>
  <sheetData>
    <row r="1" spans="2:16" s="66" customFormat="1" ht="15" customHeight="1" x14ac:dyDescent="0.25">
      <c r="B1" s="64"/>
      <c r="C1" s="64"/>
      <c r="D1" s="65"/>
      <c r="E1" s="65"/>
      <c r="F1" s="65"/>
      <c r="G1" s="65"/>
      <c r="H1" s="145" t="s">
        <v>38</v>
      </c>
      <c r="I1" s="146"/>
      <c r="J1" s="146"/>
      <c r="K1" s="147"/>
      <c r="L1" s="148" t="s">
        <v>39</v>
      </c>
      <c r="M1" s="148"/>
      <c r="N1" s="148"/>
      <c r="O1" s="148"/>
      <c r="P1" s="149"/>
    </row>
    <row r="2" spans="2:16" s="70" customFormat="1" ht="60.75" thickBot="1" x14ac:dyDescent="0.3">
      <c r="B2" s="67" t="s">
        <v>40</v>
      </c>
      <c r="C2" s="67" t="s">
        <v>41</v>
      </c>
      <c r="D2" s="68" t="s">
        <v>42</v>
      </c>
      <c r="E2" s="68" t="s">
        <v>43</v>
      </c>
      <c r="F2" s="68" t="s">
        <v>44</v>
      </c>
      <c r="G2" s="68" t="s">
        <v>7</v>
      </c>
      <c r="H2" s="67" t="s">
        <v>45</v>
      </c>
      <c r="I2" s="68" t="s">
        <v>46</v>
      </c>
      <c r="J2" s="68" t="s">
        <v>47</v>
      </c>
      <c r="K2" s="69" t="s">
        <v>48</v>
      </c>
      <c r="L2" s="68" t="s">
        <v>49</v>
      </c>
      <c r="M2" s="68" t="s">
        <v>45</v>
      </c>
      <c r="N2" s="68" t="s">
        <v>46</v>
      </c>
      <c r="O2" s="68" t="s">
        <v>47</v>
      </c>
      <c r="P2" s="69" t="s">
        <v>48</v>
      </c>
    </row>
    <row r="3" spans="2:16" x14ac:dyDescent="0.25">
      <c r="B3" s="117" t="s">
        <v>78</v>
      </c>
      <c r="C3" t="s">
        <v>90</v>
      </c>
      <c r="D3">
        <v>2018</v>
      </c>
      <c r="E3">
        <f t="shared" ref="E3:E9" si="0">D3</f>
        <v>2018</v>
      </c>
      <c r="F3" t="s">
        <v>91</v>
      </c>
      <c r="G3" t="s">
        <v>79</v>
      </c>
      <c r="H3" t="s">
        <v>92</v>
      </c>
      <c r="I3" t="s">
        <v>93</v>
      </c>
      <c r="J3" t="s">
        <v>94</v>
      </c>
      <c r="K3" t="s">
        <v>95</v>
      </c>
      <c r="L3" t="s">
        <v>96</v>
      </c>
      <c r="M3" t="s">
        <v>97</v>
      </c>
      <c r="N3" t="s">
        <v>98</v>
      </c>
      <c r="O3" s="118" t="s">
        <v>99</v>
      </c>
      <c r="P3" t="s">
        <v>100</v>
      </c>
    </row>
    <row r="4" spans="2:16" x14ac:dyDescent="0.25">
      <c r="B4" s="117" t="s">
        <v>78</v>
      </c>
      <c r="C4" t="s">
        <v>101</v>
      </c>
      <c r="D4">
        <v>2015</v>
      </c>
      <c r="E4">
        <f t="shared" si="0"/>
        <v>2015</v>
      </c>
      <c r="F4" t="s">
        <v>91</v>
      </c>
      <c r="G4" t="s">
        <v>79</v>
      </c>
      <c r="H4" t="s">
        <v>102</v>
      </c>
      <c r="I4" t="s">
        <v>93</v>
      </c>
      <c r="J4" t="s">
        <v>103</v>
      </c>
      <c r="K4" t="s">
        <v>104</v>
      </c>
      <c r="L4" t="s">
        <v>96</v>
      </c>
      <c r="M4" t="s">
        <v>97</v>
      </c>
      <c r="N4" t="s">
        <v>98</v>
      </c>
      <c r="O4" s="118" t="s">
        <v>99</v>
      </c>
      <c r="P4" t="s">
        <v>105</v>
      </c>
    </row>
    <row r="5" spans="2:16" x14ac:dyDescent="0.25">
      <c r="B5" s="117" t="s">
        <v>78</v>
      </c>
      <c r="C5" t="s">
        <v>106</v>
      </c>
      <c r="D5">
        <v>2014</v>
      </c>
      <c r="E5">
        <f t="shared" si="0"/>
        <v>2014</v>
      </c>
      <c r="F5" t="s">
        <v>91</v>
      </c>
      <c r="G5" t="s">
        <v>79</v>
      </c>
      <c r="H5" t="s">
        <v>107</v>
      </c>
      <c r="I5" t="s">
        <v>93</v>
      </c>
      <c r="J5" t="s">
        <v>108</v>
      </c>
      <c r="K5" t="s">
        <v>109</v>
      </c>
      <c r="L5" t="s">
        <v>96</v>
      </c>
      <c r="M5" t="s">
        <v>97</v>
      </c>
      <c r="N5" t="s">
        <v>98</v>
      </c>
      <c r="O5" s="118" t="s">
        <v>99</v>
      </c>
      <c r="P5" t="s">
        <v>110</v>
      </c>
    </row>
    <row r="6" spans="2:16" x14ac:dyDescent="0.25">
      <c r="B6" s="117" t="s">
        <v>78</v>
      </c>
      <c r="C6" t="s">
        <v>111</v>
      </c>
      <c r="D6">
        <v>2011</v>
      </c>
      <c r="E6">
        <f t="shared" si="0"/>
        <v>2011</v>
      </c>
      <c r="F6" t="s">
        <v>91</v>
      </c>
      <c r="G6" t="s">
        <v>79</v>
      </c>
      <c r="H6" t="s">
        <v>112</v>
      </c>
      <c r="I6" t="s">
        <v>93</v>
      </c>
      <c r="J6" t="s">
        <v>113</v>
      </c>
      <c r="K6" t="s">
        <v>114</v>
      </c>
      <c r="L6" t="s">
        <v>96</v>
      </c>
      <c r="M6" t="s">
        <v>97</v>
      </c>
      <c r="N6" t="s">
        <v>98</v>
      </c>
      <c r="O6" s="118" t="s">
        <v>99</v>
      </c>
      <c r="P6" t="s">
        <v>115</v>
      </c>
    </row>
    <row r="7" spans="2:16" x14ac:dyDescent="0.25">
      <c r="B7" s="117" t="s">
        <v>78</v>
      </c>
      <c r="C7" t="s">
        <v>116</v>
      </c>
      <c r="D7">
        <v>2013</v>
      </c>
      <c r="E7">
        <f t="shared" si="0"/>
        <v>2013</v>
      </c>
      <c r="F7" t="s">
        <v>91</v>
      </c>
      <c r="G7" t="s">
        <v>79</v>
      </c>
      <c r="H7" t="s">
        <v>117</v>
      </c>
      <c r="I7" t="s">
        <v>93</v>
      </c>
      <c r="J7" t="s">
        <v>118</v>
      </c>
      <c r="K7" t="s">
        <v>119</v>
      </c>
      <c r="L7" t="s">
        <v>96</v>
      </c>
      <c r="M7" t="s">
        <v>97</v>
      </c>
      <c r="N7" t="s">
        <v>98</v>
      </c>
      <c r="O7" s="118" t="s">
        <v>99</v>
      </c>
      <c r="P7" t="s">
        <v>120</v>
      </c>
    </row>
    <row r="8" spans="2:16" x14ac:dyDescent="0.25">
      <c r="B8" s="117" t="s">
        <v>78</v>
      </c>
      <c r="C8" t="s">
        <v>121</v>
      </c>
      <c r="D8">
        <v>2018</v>
      </c>
      <c r="E8">
        <f t="shared" si="0"/>
        <v>2018</v>
      </c>
      <c r="F8" t="s">
        <v>91</v>
      </c>
      <c r="G8" t="s">
        <v>79</v>
      </c>
      <c r="H8" t="s">
        <v>122</v>
      </c>
      <c r="I8" t="s">
        <v>93</v>
      </c>
      <c r="J8" t="s">
        <v>123</v>
      </c>
      <c r="K8" t="s">
        <v>124</v>
      </c>
      <c r="L8" t="s">
        <v>96</v>
      </c>
      <c r="M8" t="s">
        <v>97</v>
      </c>
      <c r="N8" t="s">
        <v>98</v>
      </c>
      <c r="O8" s="118" t="s">
        <v>99</v>
      </c>
      <c r="P8" t="s">
        <v>125</v>
      </c>
    </row>
    <row r="9" spans="2:16" x14ac:dyDescent="0.25">
      <c r="B9" s="117" t="s">
        <v>78</v>
      </c>
      <c r="C9" t="s">
        <v>126</v>
      </c>
      <c r="D9">
        <v>2014</v>
      </c>
      <c r="E9">
        <f t="shared" si="0"/>
        <v>2014</v>
      </c>
      <c r="F9" t="s">
        <v>91</v>
      </c>
      <c r="G9" t="s">
        <v>79</v>
      </c>
      <c r="H9" t="s">
        <v>127</v>
      </c>
      <c r="I9" t="s">
        <v>93</v>
      </c>
      <c r="J9" t="s">
        <v>128</v>
      </c>
      <c r="K9" t="s">
        <v>129</v>
      </c>
      <c r="L9" t="s">
        <v>96</v>
      </c>
      <c r="M9" t="s">
        <v>97</v>
      </c>
      <c r="N9" t="s">
        <v>98</v>
      </c>
      <c r="O9" s="118" t="s">
        <v>99</v>
      </c>
      <c r="P9" t="s">
        <v>130</v>
      </c>
    </row>
  </sheetData>
  <mergeCells count="2">
    <mergeCell ref="H1:K1"/>
    <mergeCell ref="L1:P1"/>
  </mergeCells>
  <hyperlinks>
    <hyperlink ref="O3" r:id="rId1"/>
    <hyperlink ref="O4" r:id="rId2"/>
    <hyperlink ref="O5" r:id="rId3"/>
    <hyperlink ref="O6" r:id="rId4"/>
    <hyperlink ref="O7" r:id="rId5"/>
    <hyperlink ref="O8" r:id="rId6"/>
    <hyperlink ref="O9" r:id="rId7"/>
    <hyperlink ref="J3" r:id="rId8"/>
    <hyperlink ref="J4" r:id="rId9"/>
    <hyperlink ref="J5" r:id="rId10"/>
    <hyperlink ref="J6" r:id="rId11"/>
    <hyperlink ref="J7" r:id="rId12"/>
    <hyperlink ref="J8" r:id="rId13"/>
    <hyperlink ref="J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BT59"/>
  <sheetViews>
    <sheetView workbookViewId="0">
      <selection activeCell="G49" sqref="G49"/>
    </sheetView>
  </sheetViews>
  <sheetFormatPr defaultColWidth="8.85546875" defaultRowHeight="12.75" x14ac:dyDescent="0.2"/>
  <cols>
    <col min="1" max="1" width="3.42578125" style="8" customWidth="1"/>
    <col min="2" max="2" width="7.140625" style="15" customWidth="1"/>
    <col min="3" max="3" width="9.28515625" style="15" customWidth="1"/>
    <col min="4" max="4" width="8.85546875" style="15" customWidth="1"/>
    <col min="5" max="5" width="17.42578125" style="15" bestFit="1" customWidth="1"/>
    <col min="6" max="6" width="17.42578125" style="15" customWidth="1"/>
    <col min="7" max="7" width="16.42578125" style="15" customWidth="1"/>
    <col min="8" max="9" width="16.28515625" style="15" customWidth="1"/>
    <col min="10" max="10" width="16.42578125" style="15" customWidth="1"/>
    <col min="11" max="12" width="10.42578125" style="15" customWidth="1"/>
    <col min="13" max="16" width="14.7109375" style="15" customWidth="1"/>
    <col min="17" max="19" width="16.140625" style="15" customWidth="1"/>
    <col min="20" max="39" width="9.28515625" style="15" customWidth="1"/>
    <col min="40" max="40" width="8.85546875" style="15"/>
    <col min="41" max="72" width="8.85546875" style="8"/>
    <col min="73" max="16384" width="8.85546875" style="15"/>
  </cols>
  <sheetData>
    <row r="1" spans="1:72" s="2" customFormat="1" ht="18" x14ac:dyDescent="0.25">
      <c r="A1" s="1" t="s">
        <v>0</v>
      </c>
    </row>
    <row r="2" spans="1:72" s="2" customFormat="1" ht="12.75" customHeight="1" x14ac:dyDescent="0.3">
      <c r="A2" s="3" t="s">
        <v>1</v>
      </c>
      <c r="B2" s="4"/>
    </row>
    <row r="3" spans="1:72" s="2" customFormat="1" ht="12.75" customHeight="1" x14ac:dyDescent="0.3">
      <c r="A3" s="3" t="s">
        <v>2</v>
      </c>
      <c r="B3" s="4"/>
    </row>
    <row r="4" spans="1:72" s="2" customFormat="1" ht="10.5" customHeight="1" x14ac:dyDescent="0.2">
      <c r="A4" s="71" t="s">
        <v>50</v>
      </c>
      <c r="C4" s="5"/>
      <c r="D4" s="6"/>
      <c r="E4" s="5"/>
      <c r="F4" s="5"/>
      <c r="G4" s="6"/>
      <c r="H4" s="5"/>
      <c r="I4" s="5"/>
      <c r="J4" s="5"/>
      <c r="K4" s="5"/>
      <c r="L4" s="5"/>
      <c r="M4" s="7"/>
      <c r="N4" s="7"/>
      <c r="O4" s="7"/>
      <c r="P4" s="7"/>
      <c r="Q4" s="5"/>
      <c r="R4" s="5"/>
      <c r="S4" s="5"/>
      <c r="T4" s="114"/>
    </row>
    <row r="5" spans="1:72" s="2" customFormat="1" ht="6" customHeight="1" x14ac:dyDescent="0.2">
      <c r="C5" s="5"/>
      <c r="D5" s="6"/>
      <c r="E5" s="5"/>
      <c r="F5" s="5"/>
      <c r="G5" s="6"/>
      <c r="H5" s="5"/>
      <c r="I5" s="5"/>
      <c r="J5" s="5"/>
      <c r="K5" s="5"/>
      <c r="L5" s="5"/>
      <c r="M5" s="7"/>
      <c r="N5" s="7"/>
      <c r="O5" s="7"/>
      <c r="P5" s="7"/>
      <c r="Q5" s="5"/>
      <c r="R5" s="5"/>
      <c r="S5" s="5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</row>
    <row r="6" spans="1:72" s="8" customFormat="1" ht="13.5" thickBot="1" x14ac:dyDescent="0.25">
      <c r="C6" s="9"/>
      <c r="D6" s="9"/>
      <c r="E6" s="10"/>
      <c r="F6" s="10"/>
      <c r="G6" s="9"/>
      <c r="H6" s="10"/>
      <c r="I6" s="10"/>
      <c r="J6" s="11"/>
      <c r="K6" s="12"/>
      <c r="L6" s="12"/>
      <c r="M6" s="13"/>
      <c r="N6" s="13"/>
      <c r="O6" s="13"/>
      <c r="P6" s="13"/>
      <c r="Q6" s="10"/>
      <c r="R6" s="10"/>
      <c r="S6" s="10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</row>
    <row r="7" spans="1:72" ht="13.5" thickBot="1" x14ac:dyDescent="0.25">
      <c r="B7" s="152" t="s">
        <v>3</v>
      </c>
      <c r="C7" s="153"/>
      <c r="D7" s="153"/>
      <c r="E7" s="153"/>
      <c r="F7" s="153"/>
      <c r="G7" s="153"/>
      <c r="H7" s="153"/>
      <c r="I7" s="153"/>
      <c r="J7" s="153"/>
      <c r="K7" s="116"/>
      <c r="L7" s="14"/>
      <c r="M7" s="152" t="s">
        <v>4</v>
      </c>
      <c r="N7" s="153"/>
      <c r="O7" s="153"/>
      <c r="P7" s="153"/>
      <c r="Q7" s="153"/>
      <c r="R7" s="153"/>
      <c r="S7" s="154"/>
      <c r="T7" s="155" t="s">
        <v>5</v>
      </c>
      <c r="U7" s="156"/>
      <c r="V7" s="156"/>
      <c r="W7" s="156"/>
      <c r="X7" s="156"/>
      <c r="Y7" s="156"/>
      <c r="Z7" s="157"/>
      <c r="AA7" s="155" t="s">
        <v>31</v>
      </c>
      <c r="AB7" s="156"/>
      <c r="AC7" s="156"/>
      <c r="AD7" s="156"/>
      <c r="AE7" s="156"/>
      <c r="AF7" s="156"/>
      <c r="AG7" s="157"/>
      <c r="AH7" s="155" t="s">
        <v>6</v>
      </c>
      <c r="AI7" s="156"/>
      <c r="AJ7" s="156"/>
      <c r="AK7" s="156"/>
      <c r="AL7" s="156"/>
      <c r="AM7" s="156"/>
      <c r="AN7" s="157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63.75" x14ac:dyDescent="0.2">
      <c r="B8" s="16" t="s">
        <v>7</v>
      </c>
      <c r="C8" s="17" t="s">
        <v>8</v>
      </c>
      <c r="D8" s="18" t="s">
        <v>9</v>
      </c>
      <c r="E8" s="17" t="s">
        <v>27</v>
      </c>
      <c r="F8" s="19" t="s">
        <v>30</v>
      </c>
      <c r="G8" s="16" t="s">
        <v>10</v>
      </c>
      <c r="H8" s="20" t="s">
        <v>11</v>
      </c>
      <c r="I8" s="20" t="s">
        <v>12</v>
      </c>
      <c r="J8" s="20" t="s">
        <v>51</v>
      </c>
      <c r="K8" s="21" t="s">
        <v>25</v>
      </c>
      <c r="L8" s="22" t="s">
        <v>26</v>
      </c>
      <c r="M8" s="19" t="s">
        <v>13</v>
      </c>
      <c r="N8" s="17" t="s">
        <v>14</v>
      </c>
      <c r="O8" s="17" t="s">
        <v>15</v>
      </c>
      <c r="P8" s="17" t="s">
        <v>16</v>
      </c>
      <c r="Q8" s="18" t="s">
        <v>34</v>
      </c>
      <c r="R8" s="18" t="s">
        <v>32</v>
      </c>
      <c r="S8" s="18" t="s">
        <v>33</v>
      </c>
      <c r="T8" s="23" t="s">
        <v>17</v>
      </c>
      <c r="U8" s="20" t="s">
        <v>18</v>
      </c>
      <c r="V8" s="20" t="s">
        <v>19</v>
      </c>
      <c r="W8" s="20" t="s">
        <v>20</v>
      </c>
      <c r="X8" s="20" t="s">
        <v>21</v>
      </c>
      <c r="Y8" s="20" t="s">
        <v>22</v>
      </c>
      <c r="Z8" s="24" t="s">
        <v>23</v>
      </c>
      <c r="AA8" s="23" t="s">
        <v>17</v>
      </c>
      <c r="AB8" s="20" t="s">
        <v>18</v>
      </c>
      <c r="AC8" s="20" t="s">
        <v>19</v>
      </c>
      <c r="AD8" s="20" t="s">
        <v>20</v>
      </c>
      <c r="AE8" s="20" t="s">
        <v>21</v>
      </c>
      <c r="AF8" s="20" t="s">
        <v>22</v>
      </c>
      <c r="AG8" s="24" t="s">
        <v>23</v>
      </c>
      <c r="AH8" s="23" t="s">
        <v>17</v>
      </c>
      <c r="AI8" s="20" t="s">
        <v>18</v>
      </c>
      <c r="AJ8" s="20" t="s">
        <v>19</v>
      </c>
      <c r="AK8" s="20" t="s">
        <v>20</v>
      </c>
      <c r="AL8" s="20" t="s">
        <v>21</v>
      </c>
      <c r="AM8" s="20" t="s">
        <v>22</v>
      </c>
      <c r="AN8" s="24" t="s">
        <v>23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x14ac:dyDescent="0.2">
      <c r="B9" s="29" t="s">
        <v>79</v>
      </c>
      <c r="C9" s="47"/>
      <c r="D9" s="164" t="s">
        <v>131</v>
      </c>
      <c r="E9" s="166" t="s">
        <v>132</v>
      </c>
      <c r="F9" s="119" t="s">
        <v>28</v>
      </c>
      <c r="G9" s="31" t="s">
        <v>24</v>
      </c>
      <c r="H9" s="31">
        <v>2019</v>
      </c>
      <c r="I9" s="168" t="s">
        <v>151</v>
      </c>
      <c r="J9" s="120">
        <v>2</v>
      </c>
      <c r="K9" s="121" t="s">
        <v>133</v>
      </c>
      <c r="L9" s="121" t="s">
        <v>134</v>
      </c>
      <c r="M9" s="158">
        <v>831</v>
      </c>
      <c r="N9" s="158">
        <v>149</v>
      </c>
      <c r="O9" s="158">
        <v>16</v>
      </c>
      <c r="P9" s="158">
        <v>72</v>
      </c>
      <c r="Q9" s="158">
        <v>95</v>
      </c>
      <c r="R9" s="158">
        <v>297</v>
      </c>
      <c r="S9" s="158">
        <v>5</v>
      </c>
      <c r="T9" s="49">
        <v>307</v>
      </c>
      <c r="U9" s="48">
        <v>68</v>
      </c>
      <c r="V9" s="48">
        <v>88</v>
      </c>
      <c r="W9" s="48">
        <v>101</v>
      </c>
      <c r="X9" s="48">
        <v>151</v>
      </c>
      <c r="Y9" s="48">
        <v>50</v>
      </c>
      <c r="Z9" s="48">
        <v>18</v>
      </c>
      <c r="AA9" s="49">
        <v>307</v>
      </c>
      <c r="AB9" s="48">
        <v>67</v>
      </c>
      <c r="AC9" s="48">
        <v>72</v>
      </c>
      <c r="AD9" s="48">
        <v>90</v>
      </c>
      <c r="AE9" s="48">
        <v>168</v>
      </c>
      <c r="AF9" s="48">
        <v>78</v>
      </c>
      <c r="AG9" s="48">
        <v>18</v>
      </c>
      <c r="AH9" s="49">
        <v>93</v>
      </c>
      <c r="AI9" s="48">
        <v>35</v>
      </c>
      <c r="AJ9" s="48">
        <v>35</v>
      </c>
      <c r="AK9" s="48">
        <v>20</v>
      </c>
      <c r="AL9" s="48">
        <v>23</v>
      </c>
      <c r="AM9" s="48">
        <v>3</v>
      </c>
      <c r="AN9" s="122">
        <v>6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x14ac:dyDescent="0.2">
      <c r="B10" s="29" t="s">
        <v>79</v>
      </c>
      <c r="C10" s="47"/>
      <c r="D10" s="164"/>
      <c r="E10" s="167"/>
      <c r="F10" s="119" t="s">
        <v>29</v>
      </c>
      <c r="G10" s="31" t="s">
        <v>24</v>
      </c>
      <c r="H10" s="31">
        <v>2019</v>
      </c>
      <c r="I10" s="168"/>
      <c r="J10" s="120">
        <v>5</v>
      </c>
      <c r="K10" s="121" t="s">
        <v>135</v>
      </c>
      <c r="L10" s="121" t="s">
        <v>135</v>
      </c>
      <c r="M10" s="160"/>
      <c r="N10" s="160"/>
      <c r="O10" s="160"/>
      <c r="P10" s="160"/>
      <c r="Q10" s="160"/>
      <c r="R10" s="160"/>
      <c r="S10" s="160"/>
      <c r="T10" s="49">
        <v>124</v>
      </c>
      <c r="U10" s="48">
        <v>32</v>
      </c>
      <c r="V10" s="48">
        <v>44</v>
      </c>
      <c r="W10" s="48">
        <v>27</v>
      </c>
      <c r="X10" s="48">
        <v>48</v>
      </c>
      <c r="Y10" s="48">
        <v>21</v>
      </c>
      <c r="Z10" s="48">
        <v>18</v>
      </c>
      <c r="AA10" s="49">
        <v>124</v>
      </c>
      <c r="AB10" s="48">
        <v>15</v>
      </c>
      <c r="AC10" s="48">
        <v>36</v>
      </c>
      <c r="AD10" s="48">
        <v>56</v>
      </c>
      <c r="AE10" s="48">
        <v>73</v>
      </c>
      <c r="AF10" s="48">
        <v>17</v>
      </c>
      <c r="AG10" s="48">
        <v>18</v>
      </c>
      <c r="AH10" s="49" t="s">
        <v>136</v>
      </c>
      <c r="AI10" s="48" t="s">
        <v>136</v>
      </c>
      <c r="AJ10" s="48" t="s">
        <v>136</v>
      </c>
      <c r="AK10" s="48" t="s">
        <v>136</v>
      </c>
      <c r="AL10" s="48" t="s">
        <v>136</v>
      </c>
      <c r="AM10" s="48" t="s">
        <v>136</v>
      </c>
      <c r="AN10" s="122" t="s">
        <v>136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x14ac:dyDescent="0.2">
      <c r="B11" s="29" t="s">
        <v>79</v>
      </c>
      <c r="C11" s="47"/>
      <c r="D11" s="164" t="s">
        <v>137</v>
      </c>
      <c r="E11" s="165" t="s">
        <v>138</v>
      </c>
      <c r="F11" s="119" t="s">
        <v>28</v>
      </c>
      <c r="G11" s="31" t="s">
        <v>24</v>
      </c>
      <c r="H11" s="31">
        <v>2019</v>
      </c>
      <c r="I11" s="168"/>
      <c r="J11" s="120">
        <v>5</v>
      </c>
      <c r="K11" s="121" t="s">
        <v>133</v>
      </c>
      <c r="L11" s="121" t="s">
        <v>134</v>
      </c>
      <c r="M11" s="158">
        <v>958</v>
      </c>
      <c r="N11" s="158">
        <v>234</v>
      </c>
      <c r="O11" s="158">
        <v>29</v>
      </c>
      <c r="P11" s="158">
        <v>90</v>
      </c>
      <c r="Q11" s="158">
        <v>61</v>
      </c>
      <c r="R11" s="158">
        <v>294</v>
      </c>
      <c r="S11" s="158">
        <v>5</v>
      </c>
      <c r="T11" s="49">
        <v>295</v>
      </c>
      <c r="U11" s="48">
        <v>45</v>
      </c>
      <c r="V11" s="48">
        <v>73</v>
      </c>
      <c r="W11" s="48">
        <v>98</v>
      </c>
      <c r="X11" s="48">
        <v>177</v>
      </c>
      <c r="Y11" s="48">
        <v>79</v>
      </c>
      <c r="Z11" s="48">
        <v>3</v>
      </c>
      <c r="AA11" s="49">
        <v>294</v>
      </c>
      <c r="AB11" s="48">
        <v>50</v>
      </c>
      <c r="AC11" s="48">
        <v>69</v>
      </c>
      <c r="AD11" s="48">
        <v>87</v>
      </c>
      <c r="AE11" s="48">
        <v>175</v>
      </c>
      <c r="AF11" s="48">
        <v>88</v>
      </c>
      <c r="AG11" s="48">
        <v>4</v>
      </c>
      <c r="AH11" s="49">
        <v>98</v>
      </c>
      <c r="AI11" s="48">
        <v>22</v>
      </c>
      <c r="AJ11" s="48">
        <v>43</v>
      </c>
      <c r="AK11" s="48">
        <v>27</v>
      </c>
      <c r="AL11" s="48">
        <v>33</v>
      </c>
      <c r="AM11" s="48">
        <v>6</v>
      </c>
      <c r="AN11" s="122">
        <v>1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x14ac:dyDescent="0.2">
      <c r="B12" s="29" t="s">
        <v>79</v>
      </c>
      <c r="C12" s="47"/>
      <c r="D12" s="164"/>
      <c r="E12" s="165"/>
      <c r="F12" s="119" t="s">
        <v>29</v>
      </c>
      <c r="G12" s="31" t="s">
        <v>24</v>
      </c>
      <c r="H12" s="31">
        <v>2019</v>
      </c>
      <c r="I12" s="168"/>
      <c r="J12" s="120">
        <v>5</v>
      </c>
      <c r="K12" s="121" t="s">
        <v>139</v>
      </c>
      <c r="L12" s="121" t="s">
        <v>139</v>
      </c>
      <c r="M12" s="160"/>
      <c r="N12" s="160"/>
      <c r="O12" s="160"/>
      <c r="P12" s="160"/>
      <c r="Q12" s="160"/>
      <c r="R12" s="160"/>
      <c r="S12" s="160"/>
      <c r="T12" s="49">
        <v>335</v>
      </c>
      <c r="U12" s="48">
        <v>59</v>
      </c>
      <c r="V12" s="48">
        <v>95</v>
      </c>
      <c r="W12" s="48">
        <v>95</v>
      </c>
      <c r="X12" s="48">
        <v>181</v>
      </c>
      <c r="Y12" s="48">
        <v>86</v>
      </c>
      <c r="Z12" s="48">
        <v>22</v>
      </c>
      <c r="AA12" s="49">
        <v>335</v>
      </c>
      <c r="AB12" s="48">
        <v>30</v>
      </c>
      <c r="AC12" s="48">
        <v>80</v>
      </c>
      <c r="AD12" s="48">
        <v>160</v>
      </c>
      <c r="AE12" s="48">
        <v>225</v>
      </c>
      <c r="AF12" s="48">
        <v>65</v>
      </c>
      <c r="AG12" s="48">
        <v>22</v>
      </c>
      <c r="AH12" s="49">
        <v>111</v>
      </c>
      <c r="AI12" s="48">
        <v>11</v>
      </c>
      <c r="AJ12" s="48">
        <v>30</v>
      </c>
      <c r="AK12" s="48">
        <v>55</v>
      </c>
      <c r="AL12" s="48">
        <v>70</v>
      </c>
      <c r="AM12" s="48">
        <v>15</v>
      </c>
      <c r="AN12" s="122">
        <v>8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5" customHeight="1" x14ac:dyDescent="0.2">
      <c r="B13" s="29" t="s">
        <v>79</v>
      </c>
      <c r="C13" s="47"/>
      <c r="D13" s="164" t="s">
        <v>140</v>
      </c>
      <c r="E13" s="166" t="s">
        <v>141</v>
      </c>
      <c r="F13" s="119" t="s">
        <v>28</v>
      </c>
      <c r="G13" s="31" t="s">
        <v>24</v>
      </c>
      <c r="H13" s="31">
        <v>2019</v>
      </c>
      <c r="I13" s="168"/>
      <c r="J13" s="120">
        <v>2</v>
      </c>
      <c r="K13" s="121" t="s">
        <v>133</v>
      </c>
      <c r="L13" s="121" t="s">
        <v>134</v>
      </c>
      <c r="M13" s="158">
        <v>1949</v>
      </c>
      <c r="N13" s="158">
        <v>876</v>
      </c>
      <c r="O13" s="158">
        <v>165</v>
      </c>
      <c r="P13" s="158">
        <v>225</v>
      </c>
      <c r="Q13" s="158">
        <v>346</v>
      </c>
      <c r="R13" s="158">
        <v>887</v>
      </c>
      <c r="S13" s="158">
        <v>7</v>
      </c>
      <c r="T13" s="49">
        <v>358</v>
      </c>
      <c r="U13" s="48">
        <v>97</v>
      </c>
      <c r="V13" s="48">
        <v>116</v>
      </c>
      <c r="W13" s="48">
        <v>80</v>
      </c>
      <c r="X13" s="48">
        <v>142</v>
      </c>
      <c r="Y13" s="48">
        <v>62</v>
      </c>
      <c r="Z13" s="48">
        <v>20</v>
      </c>
      <c r="AA13" s="49">
        <v>358</v>
      </c>
      <c r="AB13" s="48">
        <v>107</v>
      </c>
      <c r="AC13" s="48">
        <v>78</v>
      </c>
      <c r="AD13" s="48">
        <v>96</v>
      </c>
      <c r="AE13" s="48">
        <v>173</v>
      </c>
      <c r="AF13" s="48">
        <v>77</v>
      </c>
      <c r="AG13" s="48">
        <v>20</v>
      </c>
      <c r="AH13" s="49">
        <v>124</v>
      </c>
      <c r="AI13" s="48">
        <v>53</v>
      </c>
      <c r="AJ13" s="48">
        <v>51</v>
      </c>
      <c r="AK13" s="48">
        <v>19</v>
      </c>
      <c r="AL13" s="48">
        <v>20</v>
      </c>
      <c r="AM13" s="48">
        <v>1</v>
      </c>
      <c r="AN13" s="122">
        <v>2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x14ac:dyDescent="0.2">
      <c r="B14" s="29" t="s">
        <v>79</v>
      </c>
      <c r="C14" s="47"/>
      <c r="D14" s="164"/>
      <c r="E14" s="171"/>
      <c r="F14" s="119" t="s">
        <v>29</v>
      </c>
      <c r="G14" s="31" t="s">
        <v>24</v>
      </c>
      <c r="H14" s="31">
        <v>2019</v>
      </c>
      <c r="I14" s="168"/>
      <c r="J14" s="120">
        <v>3</v>
      </c>
      <c r="K14" s="121" t="s">
        <v>139</v>
      </c>
      <c r="L14" s="121" t="s">
        <v>139</v>
      </c>
      <c r="M14" s="170"/>
      <c r="N14" s="170"/>
      <c r="O14" s="170"/>
      <c r="P14" s="170"/>
      <c r="Q14" s="170"/>
      <c r="R14" s="170"/>
      <c r="S14" s="170"/>
      <c r="T14" s="49">
        <v>589</v>
      </c>
      <c r="U14" s="48">
        <v>268</v>
      </c>
      <c r="V14" s="48">
        <v>184</v>
      </c>
      <c r="W14" s="48">
        <v>101</v>
      </c>
      <c r="X14" s="48">
        <v>137</v>
      </c>
      <c r="Y14" s="48">
        <v>37</v>
      </c>
      <c r="Z14" s="48">
        <v>31</v>
      </c>
      <c r="AA14" s="49">
        <v>589</v>
      </c>
      <c r="AB14" s="48">
        <v>153</v>
      </c>
      <c r="AC14" s="48">
        <v>178</v>
      </c>
      <c r="AD14" s="48">
        <v>203</v>
      </c>
      <c r="AE14" s="48">
        <v>259</v>
      </c>
      <c r="AF14" s="48">
        <v>55</v>
      </c>
      <c r="AG14" s="48">
        <v>31</v>
      </c>
      <c r="AH14" s="49">
        <v>194</v>
      </c>
      <c r="AI14" s="48">
        <v>37</v>
      </c>
      <c r="AJ14" s="48">
        <v>44</v>
      </c>
      <c r="AK14" s="48">
        <v>32</v>
      </c>
      <c r="AL14" s="48">
        <v>43</v>
      </c>
      <c r="AM14" s="48">
        <v>11</v>
      </c>
      <c r="AN14" s="122">
        <v>9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x14ac:dyDescent="0.2">
      <c r="B15" s="29" t="s">
        <v>79</v>
      </c>
      <c r="C15" s="47"/>
      <c r="D15" s="164"/>
      <c r="E15" s="167"/>
      <c r="F15" s="119" t="s">
        <v>37</v>
      </c>
      <c r="G15" s="31" t="s">
        <v>24</v>
      </c>
      <c r="H15" s="31">
        <v>2019</v>
      </c>
      <c r="I15" s="168"/>
      <c r="J15" s="120">
        <v>2</v>
      </c>
      <c r="K15" s="121" t="s">
        <v>142</v>
      </c>
      <c r="L15" s="121" t="s">
        <v>136</v>
      </c>
      <c r="M15" s="160"/>
      <c r="N15" s="160"/>
      <c r="O15" s="160"/>
      <c r="P15" s="160"/>
      <c r="Q15" s="160"/>
      <c r="R15" s="160"/>
      <c r="S15" s="160"/>
      <c r="T15" s="49" t="s">
        <v>136</v>
      </c>
      <c r="U15" s="48" t="s">
        <v>136</v>
      </c>
      <c r="V15" s="48" t="s">
        <v>136</v>
      </c>
      <c r="W15" s="48" t="s">
        <v>136</v>
      </c>
      <c r="X15" s="48" t="s">
        <v>136</v>
      </c>
      <c r="Y15" s="48" t="s">
        <v>136</v>
      </c>
      <c r="Z15" s="48" t="s">
        <v>136</v>
      </c>
      <c r="AA15" s="49" t="s">
        <v>136</v>
      </c>
      <c r="AB15" s="48" t="s">
        <v>136</v>
      </c>
      <c r="AC15" s="48" t="s">
        <v>136</v>
      </c>
      <c r="AD15" s="48" t="s">
        <v>136</v>
      </c>
      <c r="AE15" s="48" t="s">
        <v>136</v>
      </c>
      <c r="AF15" s="48" t="s">
        <v>136</v>
      </c>
      <c r="AG15" s="48" t="s">
        <v>136</v>
      </c>
      <c r="AH15" s="49" t="s">
        <v>136</v>
      </c>
      <c r="AI15" s="48" t="s">
        <v>136</v>
      </c>
      <c r="AJ15" s="48" t="s">
        <v>136</v>
      </c>
      <c r="AK15" s="48" t="s">
        <v>136</v>
      </c>
      <c r="AL15" s="48" t="s">
        <v>136</v>
      </c>
      <c r="AM15" s="48" t="s">
        <v>136</v>
      </c>
      <c r="AN15" s="122" t="s">
        <v>136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x14ac:dyDescent="0.2">
      <c r="B16" s="29" t="s">
        <v>79</v>
      </c>
      <c r="C16" s="47"/>
      <c r="D16" s="164" t="s">
        <v>143</v>
      </c>
      <c r="E16" s="166" t="s">
        <v>144</v>
      </c>
      <c r="F16" s="119" t="s">
        <v>28</v>
      </c>
      <c r="G16" s="31" t="s">
        <v>24</v>
      </c>
      <c r="H16" s="31">
        <v>2019</v>
      </c>
      <c r="I16" s="168"/>
      <c r="J16" s="120">
        <v>2</v>
      </c>
      <c r="K16" s="121" t="s">
        <v>133</v>
      </c>
      <c r="L16" s="121" t="s">
        <v>134</v>
      </c>
      <c r="M16" s="158">
        <v>1161</v>
      </c>
      <c r="N16" s="158">
        <v>500</v>
      </c>
      <c r="O16" s="158">
        <v>118</v>
      </c>
      <c r="P16" s="158">
        <v>125</v>
      </c>
      <c r="Q16" s="158">
        <v>264</v>
      </c>
      <c r="R16" s="158">
        <v>503</v>
      </c>
      <c r="S16" s="158" t="s">
        <v>136</v>
      </c>
      <c r="T16" s="49">
        <v>362</v>
      </c>
      <c r="U16" s="48">
        <v>109</v>
      </c>
      <c r="V16" s="48">
        <v>100</v>
      </c>
      <c r="W16" s="48">
        <v>86</v>
      </c>
      <c r="X16" s="48">
        <v>153</v>
      </c>
      <c r="Y16" s="48">
        <v>67</v>
      </c>
      <c r="Z16" s="48">
        <v>5</v>
      </c>
      <c r="AA16" s="49">
        <v>362</v>
      </c>
      <c r="AB16" s="48">
        <v>113</v>
      </c>
      <c r="AC16" s="48">
        <v>82</v>
      </c>
      <c r="AD16" s="48">
        <v>93</v>
      </c>
      <c r="AE16" s="48">
        <v>168</v>
      </c>
      <c r="AF16" s="48">
        <v>75</v>
      </c>
      <c r="AG16" s="48">
        <v>5</v>
      </c>
      <c r="AH16" s="49">
        <v>118</v>
      </c>
      <c r="AI16" s="48">
        <v>41</v>
      </c>
      <c r="AJ16" s="48">
        <v>47</v>
      </c>
      <c r="AK16" s="48">
        <v>27</v>
      </c>
      <c r="AL16" s="48">
        <v>30</v>
      </c>
      <c r="AM16" s="48">
        <v>3</v>
      </c>
      <c r="AN16" s="122">
        <v>3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2:72" x14ac:dyDescent="0.2">
      <c r="B17" s="29" t="s">
        <v>79</v>
      </c>
      <c r="C17" s="47"/>
      <c r="D17" s="164"/>
      <c r="E17" s="167"/>
      <c r="F17" s="119" t="s">
        <v>29</v>
      </c>
      <c r="G17" s="31" t="s">
        <v>24</v>
      </c>
      <c r="H17" s="31">
        <v>2019</v>
      </c>
      <c r="I17" s="168"/>
      <c r="J17" s="120">
        <v>4</v>
      </c>
      <c r="K17" s="121" t="s">
        <v>139</v>
      </c>
      <c r="L17" s="121" t="s">
        <v>139</v>
      </c>
      <c r="M17" s="160"/>
      <c r="N17" s="160"/>
      <c r="O17" s="160"/>
      <c r="P17" s="160"/>
      <c r="Q17" s="160"/>
      <c r="R17" s="160"/>
      <c r="S17" s="160"/>
      <c r="T17" s="49">
        <v>402</v>
      </c>
      <c r="U17" s="48">
        <v>115</v>
      </c>
      <c r="V17" s="48">
        <v>123</v>
      </c>
      <c r="W17" s="48">
        <v>95</v>
      </c>
      <c r="X17" s="48">
        <v>165</v>
      </c>
      <c r="Y17" s="48">
        <v>70</v>
      </c>
      <c r="Z17" s="48">
        <v>6</v>
      </c>
      <c r="AA17" s="49">
        <v>402</v>
      </c>
      <c r="AB17" s="48">
        <v>80</v>
      </c>
      <c r="AC17" s="48">
        <v>126</v>
      </c>
      <c r="AD17" s="48">
        <v>152</v>
      </c>
      <c r="AE17" s="48">
        <v>196</v>
      </c>
      <c r="AF17" s="48">
        <v>44</v>
      </c>
      <c r="AG17" s="48">
        <v>6</v>
      </c>
      <c r="AH17" s="49">
        <v>124</v>
      </c>
      <c r="AI17" s="48">
        <v>21</v>
      </c>
      <c r="AJ17" s="48">
        <v>50</v>
      </c>
      <c r="AK17" s="48">
        <v>42</v>
      </c>
      <c r="AL17" s="48">
        <v>53</v>
      </c>
      <c r="AM17" s="48">
        <v>11</v>
      </c>
      <c r="AN17" s="122">
        <v>1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2:72" ht="15" customHeight="1" x14ac:dyDescent="0.2">
      <c r="B18" s="29" t="s">
        <v>79</v>
      </c>
      <c r="C18" s="47"/>
      <c r="D18" s="164" t="s">
        <v>145</v>
      </c>
      <c r="E18" s="166" t="s">
        <v>146</v>
      </c>
      <c r="F18" s="119" t="s">
        <v>28</v>
      </c>
      <c r="G18" s="31" t="s">
        <v>24</v>
      </c>
      <c r="H18" s="31">
        <v>2019</v>
      </c>
      <c r="I18" s="168"/>
      <c r="J18" s="120">
        <v>5</v>
      </c>
      <c r="K18" s="121" t="s">
        <v>133</v>
      </c>
      <c r="L18" s="121" t="s">
        <v>134</v>
      </c>
      <c r="M18" s="158">
        <v>1908</v>
      </c>
      <c r="N18" s="158">
        <v>251</v>
      </c>
      <c r="O18" s="158">
        <v>30</v>
      </c>
      <c r="P18" s="158">
        <v>233</v>
      </c>
      <c r="Q18" s="158">
        <v>136</v>
      </c>
      <c r="R18" s="158">
        <v>372</v>
      </c>
      <c r="S18" s="158">
        <v>5</v>
      </c>
      <c r="T18" s="49">
        <v>364</v>
      </c>
      <c r="U18" s="48">
        <v>32</v>
      </c>
      <c r="V18" s="48">
        <v>76</v>
      </c>
      <c r="W18" s="48">
        <v>143</v>
      </c>
      <c r="X18" s="48">
        <v>256</v>
      </c>
      <c r="Y18" s="48">
        <v>113</v>
      </c>
      <c r="Z18" s="48">
        <v>16</v>
      </c>
      <c r="AA18" s="49">
        <v>363</v>
      </c>
      <c r="AB18" s="48">
        <v>37</v>
      </c>
      <c r="AC18" s="48">
        <v>63</v>
      </c>
      <c r="AD18" s="48">
        <v>120</v>
      </c>
      <c r="AE18" s="48">
        <v>263</v>
      </c>
      <c r="AF18" s="48">
        <v>143</v>
      </c>
      <c r="AG18" s="48">
        <v>16</v>
      </c>
      <c r="AH18" s="49">
        <v>122</v>
      </c>
      <c r="AI18" s="48">
        <v>11</v>
      </c>
      <c r="AJ18" s="48">
        <v>51</v>
      </c>
      <c r="AK18" s="48">
        <v>47</v>
      </c>
      <c r="AL18" s="48">
        <v>60</v>
      </c>
      <c r="AM18" s="48">
        <v>13</v>
      </c>
      <c r="AN18" s="122">
        <v>4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2:72" x14ac:dyDescent="0.2">
      <c r="B19" s="29" t="s">
        <v>79</v>
      </c>
      <c r="C19" s="47"/>
      <c r="D19" s="164"/>
      <c r="E19" s="171"/>
      <c r="F19" s="119" t="s">
        <v>29</v>
      </c>
      <c r="G19" s="31" t="s">
        <v>24</v>
      </c>
      <c r="H19" s="31">
        <v>2019</v>
      </c>
      <c r="I19" s="168"/>
      <c r="J19" s="120">
        <v>5</v>
      </c>
      <c r="K19" s="121" t="s">
        <v>139</v>
      </c>
      <c r="L19" s="121" t="s">
        <v>139</v>
      </c>
      <c r="M19" s="170"/>
      <c r="N19" s="170"/>
      <c r="O19" s="170"/>
      <c r="P19" s="170"/>
      <c r="Q19" s="170"/>
      <c r="R19" s="170"/>
      <c r="S19" s="170"/>
      <c r="T19" s="49">
        <v>518</v>
      </c>
      <c r="U19" s="48">
        <v>107</v>
      </c>
      <c r="V19" s="48">
        <v>169</v>
      </c>
      <c r="W19" s="48">
        <v>146</v>
      </c>
      <c r="X19" s="48">
        <v>242</v>
      </c>
      <c r="Y19" s="48">
        <v>96</v>
      </c>
      <c r="Z19" s="48">
        <v>23</v>
      </c>
      <c r="AA19" s="49">
        <v>518</v>
      </c>
      <c r="AB19" s="48">
        <v>52</v>
      </c>
      <c r="AC19" s="48">
        <v>112</v>
      </c>
      <c r="AD19" s="48">
        <v>246</v>
      </c>
      <c r="AE19" s="48">
        <v>354</v>
      </c>
      <c r="AF19" s="48">
        <v>108</v>
      </c>
      <c r="AG19" s="48">
        <v>23</v>
      </c>
      <c r="AH19" s="49">
        <v>176</v>
      </c>
      <c r="AI19" s="48">
        <v>30</v>
      </c>
      <c r="AJ19" s="48">
        <v>66</v>
      </c>
      <c r="AK19" s="48">
        <v>61</v>
      </c>
      <c r="AL19" s="48">
        <v>80</v>
      </c>
      <c r="AM19" s="48">
        <v>19</v>
      </c>
      <c r="AN19" s="122">
        <v>5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2:72" x14ac:dyDescent="0.2">
      <c r="B20" s="29" t="s">
        <v>79</v>
      </c>
      <c r="C20" s="47"/>
      <c r="D20" s="164"/>
      <c r="E20" s="167"/>
      <c r="F20" s="119" t="s">
        <v>37</v>
      </c>
      <c r="G20" s="31" t="s">
        <v>24</v>
      </c>
      <c r="H20" s="31">
        <v>2019</v>
      </c>
      <c r="I20" s="168"/>
      <c r="J20" s="120">
        <v>2</v>
      </c>
      <c r="K20" s="121" t="s">
        <v>142</v>
      </c>
      <c r="L20" s="121" t="s">
        <v>136</v>
      </c>
      <c r="M20" s="160"/>
      <c r="N20" s="160"/>
      <c r="O20" s="160"/>
      <c r="P20" s="160"/>
      <c r="Q20" s="160"/>
      <c r="R20" s="160"/>
      <c r="S20" s="160"/>
      <c r="T20" s="49" t="s">
        <v>136</v>
      </c>
      <c r="U20" s="48" t="s">
        <v>136</v>
      </c>
      <c r="V20" s="48" t="s">
        <v>136</v>
      </c>
      <c r="W20" s="48" t="s">
        <v>136</v>
      </c>
      <c r="X20" s="48" t="s">
        <v>136</v>
      </c>
      <c r="Y20" s="48" t="s">
        <v>136</v>
      </c>
      <c r="Z20" s="48" t="s">
        <v>136</v>
      </c>
      <c r="AA20" s="49" t="s">
        <v>136</v>
      </c>
      <c r="AB20" s="48" t="s">
        <v>136</v>
      </c>
      <c r="AC20" s="48" t="s">
        <v>136</v>
      </c>
      <c r="AD20" s="48" t="s">
        <v>136</v>
      </c>
      <c r="AE20" s="48" t="s">
        <v>136</v>
      </c>
      <c r="AF20" s="48" t="s">
        <v>136</v>
      </c>
      <c r="AG20" s="48" t="s">
        <v>136</v>
      </c>
      <c r="AH20" s="49" t="s">
        <v>136</v>
      </c>
      <c r="AI20" s="48" t="s">
        <v>136</v>
      </c>
      <c r="AJ20" s="48" t="s">
        <v>136</v>
      </c>
      <c r="AK20" s="48" t="s">
        <v>136</v>
      </c>
      <c r="AL20" s="48" t="s">
        <v>136</v>
      </c>
      <c r="AM20" s="48" t="s">
        <v>136</v>
      </c>
      <c r="AN20" s="122" t="s">
        <v>136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2:72" ht="14.45" customHeight="1" x14ac:dyDescent="0.2">
      <c r="B21" s="29" t="s">
        <v>79</v>
      </c>
      <c r="C21" s="47"/>
      <c r="D21" s="161" t="s">
        <v>147</v>
      </c>
      <c r="E21" s="172" t="s">
        <v>148</v>
      </c>
      <c r="F21" s="119" t="s">
        <v>28</v>
      </c>
      <c r="G21" s="31" t="s">
        <v>24</v>
      </c>
      <c r="H21" s="31">
        <v>2019</v>
      </c>
      <c r="I21" s="168"/>
      <c r="J21" s="120">
        <v>5</v>
      </c>
      <c r="K21" s="121" t="s">
        <v>133</v>
      </c>
      <c r="L21" s="121" t="s">
        <v>134</v>
      </c>
      <c r="M21" s="158">
        <v>855</v>
      </c>
      <c r="N21" s="158">
        <v>94</v>
      </c>
      <c r="O21" s="158">
        <v>19</v>
      </c>
      <c r="P21" s="158">
        <v>71</v>
      </c>
      <c r="Q21" s="158">
        <v>13</v>
      </c>
      <c r="R21" s="158">
        <v>206</v>
      </c>
      <c r="S21" s="158" t="s">
        <v>136</v>
      </c>
      <c r="T21" s="49">
        <v>339</v>
      </c>
      <c r="U21" s="48">
        <v>44</v>
      </c>
      <c r="V21" s="48">
        <v>88</v>
      </c>
      <c r="W21" s="48">
        <v>118</v>
      </c>
      <c r="X21" s="48">
        <v>207</v>
      </c>
      <c r="Y21" s="48">
        <v>89</v>
      </c>
      <c r="Z21" s="48">
        <v>12</v>
      </c>
      <c r="AA21" s="49">
        <v>339</v>
      </c>
      <c r="AB21" s="48">
        <v>47</v>
      </c>
      <c r="AC21" s="48">
        <v>65</v>
      </c>
      <c r="AD21" s="48">
        <v>107</v>
      </c>
      <c r="AE21" s="48">
        <v>227</v>
      </c>
      <c r="AF21" s="48">
        <v>120</v>
      </c>
      <c r="AG21" s="48">
        <v>12</v>
      </c>
      <c r="AH21" s="49">
        <v>123</v>
      </c>
      <c r="AI21" s="48">
        <v>22</v>
      </c>
      <c r="AJ21" s="48">
        <v>48</v>
      </c>
      <c r="AK21" s="48">
        <v>40</v>
      </c>
      <c r="AL21" s="48">
        <v>53</v>
      </c>
      <c r="AM21" s="48">
        <v>13</v>
      </c>
      <c r="AN21" s="122">
        <v>2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2:72" x14ac:dyDescent="0.2">
      <c r="B22" s="29" t="s">
        <v>79</v>
      </c>
      <c r="C22" s="47"/>
      <c r="D22" s="163"/>
      <c r="E22" s="173"/>
      <c r="F22" s="119" t="s">
        <v>29</v>
      </c>
      <c r="G22" s="31" t="s">
        <v>24</v>
      </c>
      <c r="H22" s="31">
        <v>2019</v>
      </c>
      <c r="I22" s="168"/>
      <c r="J22" s="120">
        <v>5</v>
      </c>
      <c r="K22" s="121" t="s">
        <v>139</v>
      </c>
      <c r="L22" s="121" t="s">
        <v>139</v>
      </c>
      <c r="M22" s="160"/>
      <c r="N22" s="160"/>
      <c r="O22" s="160"/>
      <c r="P22" s="160"/>
      <c r="Q22" s="160"/>
      <c r="R22" s="160"/>
      <c r="S22" s="160"/>
      <c r="T22" s="49">
        <v>200</v>
      </c>
      <c r="U22" s="48">
        <v>36</v>
      </c>
      <c r="V22" s="48">
        <v>75</v>
      </c>
      <c r="W22" s="48">
        <v>55</v>
      </c>
      <c r="X22" s="48">
        <v>88.6</v>
      </c>
      <c r="Y22" s="48">
        <v>33</v>
      </c>
      <c r="Z22" s="48">
        <v>7</v>
      </c>
      <c r="AA22" s="49">
        <v>200</v>
      </c>
      <c r="AB22" s="48">
        <v>17</v>
      </c>
      <c r="AC22" s="48">
        <v>41</v>
      </c>
      <c r="AD22" s="48">
        <v>94</v>
      </c>
      <c r="AE22" s="48">
        <v>142</v>
      </c>
      <c r="AF22" s="48">
        <v>48</v>
      </c>
      <c r="AG22" s="48">
        <v>7</v>
      </c>
      <c r="AH22" s="49">
        <v>25</v>
      </c>
      <c r="AI22" s="48">
        <v>1</v>
      </c>
      <c r="AJ22" s="48">
        <v>10</v>
      </c>
      <c r="AK22" s="48">
        <v>9</v>
      </c>
      <c r="AL22" s="48">
        <v>14</v>
      </c>
      <c r="AM22" s="48">
        <v>5</v>
      </c>
      <c r="AN22" s="122">
        <v>0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2:72" x14ac:dyDescent="0.2">
      <c r="B23" s="29" t="s">
        <v>79</v>
      </c>
      <c r="C23" s="47"/>
      <c r="D23" s="161" t="s">
        <v>149</v>
      </c>
      <c r="E23" s="166" t="s">
        <v>150</v>
      </c>
      <c r="F23" s="123" t="s">
        <v>28</v>
      </c>
      <c r="G23" s="31" t="s">
        <v>24</v>
      </c>
      <c r="H23" s="31">
        <v>2019</v>
      </c>
      <c r="I23" s="168"/>
      <c r="J23" s="120">
        <v>5</v>
      </c>
      <c r="K23" s="121" t="s">
        <v>133</v>
      </c>
      <c r="L23" s="121" t="s">
        <v>134</v>
      </c>
      <c r="M23" s="158">
        <v>964</v>
      </c>
      <c r="N23" s="158">
        <v>342</v>
      </c>
      <c r="O23" s="158">
        <v>35</v>
      </c>
      <c r="P23" s="158">
        <v>116</v>
      </c>
      <c r="Q23" s="158">
        <v>67</v>
      </c>
      <c r="R23" s="158">
        <v>270</v>
      </c>
      <c r="S23" s="158">
        <v>5</v>
      </c>
      <c r="T23" s="49">
        <v>342</v>
      </c>
      <c r="U23" s="48">
        <v>58</v>
      </c>
      <c r="V23" s="48">
        <v>90</v>
      </c>
      <c r="W23" s="48">
        <v>92</v>
      </c>
      <c r="X23" s="48">
        <v>194</v>
      </c>
      <c r="Y23" s="48">
        <v>102</v>
      </c>
      <c r="Z23" s="48">
        <v>7</v>
      </c>
      <c r="AA23" s="49">
        <v>342</v>
      </c>
      <c r="AB23" s="48">
        <v>64</v>
      </c>
      <c r="AC23" s="48">
        <v>61</v>
      </c>
      <c r="AD23" s="48">
        <v>102</v>
      </c>
      <c r="AE23" s="48">
        <v>216</v>
      </c>
      <c r="AF23" s="48">
        <v>115</v>
      </c>
      <c r="AG23" s="48">
        <v>7</v>
      </c>
      <c r="AH23" s="49">
        <v>121</v>
      </c>
      <c r="AI23" s="48">
        <v>37</v>
      </c>
      <c r="AJ23" s="48">
        <v>47</v>
      </c>
      <c r="AK23" s="48">
        <v>32</v>
      </c>
      <c r="AL23" s="48">
        <v>37</v>
      </c>
      <c r="AM23" s="48">
        <v>5</v>
      </c>
      <c r="AN23" s="122">
        <v>5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2:72" ht="13.5" thickBot="1" x14ac:dyDescent="0.25">
      <c r="B24" s="37" t="s">
        <v>79</v>
      </c>
      <c r="C24" s="124"/>
      <c r="D24" s="162"/>
      <c r="E24" s="174"/>
      <c r="F24" s="125" t="s">
        <v>29</v>
      </c>
      <c r="G24" s="39" t="s">
        <v>24</v>
      </c>
      <c r="H24" s="39">
        <v>2019</v>
      </c>
      <c r="I24" s="169"/>
      <c r="J24" s="126">
        <v>5</v>
      </c>
      <c r="K24" s="127" t="s">
        <v>139</v>
      </c>
      <c r="L24" s="127" t="s">
        <v>139</v>
      </c>
      <c r="M24" s="159"/>
      <c r="N24" s="159"/>
      <c r="O24" s="159"/>
      <c r="P24" s="159"/>
      <c r="Q24" s="159"/>
      <c r="R24" s="159"/>
      <c r="S24" s="159"/>
      <c r="T24" s="128">
        <v>307</v>
      </c>
      <c r="U24" s="129">
        <v>71</v>
      </c>
      <c r="V24" s="129">
        <v>94</v>
      </c>
      <c r="W24" s="129">
        <v>86</v>
      </c>
      <c r="X24" s="129">
        <v>142</v>
      </c>
      <c r="Y24" s="129">
        <v>55</v>
      </c>
      <c r="Z24" s="129">
        <v>20</v>
      </c>
      <c r="AA24" s="128">
        <v>306</v>
      </c>
      <c r="AB24" s="129">
        <v>32</v>
      </c>
      <c r="AC24" s="129">
        <v>69</v>
      </c>
      <c r="AD24" s="129">
        <v>121</v>
      </c>
      <c r="AE24" s="129">
        <v>204</v>
      </c>
      <c r="AF24" s="129">
        <v>83</v>
      </c>
      <c r="AG24" s="129">
        <v>21</v>
      </c>
      <c r="AH24" s="128">
        <v>82</v>
      </c>
      <c r="AI24" s="129">
        <v>10</v>
      </c>
      <c r="AJ24" s="129">
        <v>27</v>
      </c>
      <c r="AK24" s="129">
        <v>33</v>
      </c>
      <c r="AL24" s="129">
        <v>45</v>
      </c>
      <c r="AM24" s="129">
        <v>12</v>
      </c>
      <c r="AN24" s="130">
        <v>5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2:72" s="8" customFormat="1" ht="15" customHeight="1" x14ac:dyDescent="0.2">
      <c r="B25" s="29" t="s">
        <v>79</v>
      </c>
      <c r="C25" s="47"/>
      <c r="D25" s="164" t="s">
        <v>140</v>
      </c>
      <c r="E25" s="165" t="s">
        <v>138</v>
      </c>
      <c r="F25" s="119" t="s">
        <v>28</v>
      </c>
      <c r="G25" s="31" t="s">
        <v>24</v>
      </c>
      <c r="H25" s="31">
        <v>2018</v>
      </c>
      <c r="I25" s="168" t="s">
        <v>151</v>
      </c>
      <c r="J25" s="35">
        <v>4</v>
      </c>
      <c r="K25" s="121" t="s">
        <v>133</v>
      </c>
      <c r="L25" s="121" t="s">
        <v>134</v>
      </c>
      <c r="M25" s="158">
        <v>957</v>
      </c>
      <c r="N25" s="158">
        <v>0</v>
      </c>
      <c r="O25" s="158">
        <v>29</v>
      </c>
      <c r="P25" s="158">
        <v>104</v>
      </c>
      <c r="Q25" s="158">
        <v>63</v>
      </c>
      <c r="R25" s="158">
        <v>245</v>
      </c>
      <c r="S25" s="158" t="s">
        <v>153</v>
      </c>
      <c r="T25" s="49">
        <v>292</v>
      </c>
      <c r="U25" s="48">
        <v>33</v>
      </c>
      <c r="V25" s="48">
        <v>86</v>
      </c>
      <c r="W25" s="48">
        <v>91</v>
      </c>
      <c r="X25" s="48">
        <v>173</v>
      </c>
      <c r="Y25" s="48">
        <v>82</v>
      </c>
      <c r="Z25" s="48">
        <v>8</v>
      </c>
      <c r="AA25" s="49">
        <v>292</v>
      </c>
      <c r="AB25" s="48">
        <v>43</v>
      </c>
      <c r="AC25" s="48">
        <v>74</v>
      </c>
      <c r="AD25" s="48">
        <v>91</v>
      </c>
      <c r="AE25" s="48">
        <v>175</v>
      </c>
      <c r="AF25" s="48">
        <v>84</v>
      </c>
      <c r="AG25" s="48">
        <v>8</v>
      </c>
      <c r="AH25" s="49">
        <v>100</v>
      </c>
      <c r="AI25" s="48">
        <v>20</v>
      </c>
      <c r="AJ25" s="48">
        <v>42</v>
      </c>
      <c r="AK25" s="48">
        <v>37</v>
      </c>
      <c r="AL25" s="48">
        <v>38</v>
      </c>
      <c r="AM25" s="48">
        <v>1</v>
      </c>
      <c r="AN25" s="122">
        <v>0</v>
      </c>
    </row>
    <row r="26" spans="2:72" s="8" customFormat="1" ht="13.9" customHeight="1" x14ac:dyDescent="0.2">
      <c r="B26" s="29" t="s">
        <v>79</v>
      </c>
      <c r="C26" s="47"/>
      <c r="D26" s="164"/>
      <c r="E26" s="165"/>
      <c r="F26" s="119" t="s">
        <v>29</v>
      </c>
      <c r="G26" s="31" t="s">
        <v>24</v>
      </c>
      <c r="H26" s="31">
        <v>2018</v>
      </c>
      <c r="I26" s="168"/>
      <c r="J26" s="35">
        <v>5</v>
      </c>
      <c r="K26" s="121" t="s">
        <v>139</v>
      </c>
      <c r="L26" s="121" t="s">
        <v>139</v>
      </c>
      <c r="M26" s="160"/>
      <c r="N26" s="160"/>
      <c r="O26" s="160"/>
      <c r="P26" s="160"/>
      <c r="Q26" s="160"/>
      <c r="R26" s="160"/>
      <c r="S26" s="160"/>
      <c r="T26" s="49">
        <v>352</v>
      </c>
      <c r="U26" s="48">
        <v>76</v>
      </c>
      <c r="V26" s="48">
        <v>131</v>
      </c>
      <c r="W26" s="48">
        <v>91</v>
      </c>
      <c r="X26" s="48">
        <v>145</v>
      </c>
      <c r="Y26" s="48">
        <v>54</v>
      </c>
      <c r="Z26" s="48">
        <v>7</v>
      </c>
      <c r="AA26" s="49">
        <v>352</v>
      </c>
      <c r="AB26" s="48">
        <v>40</v>
      </c>
      <c r="AC26" s="48">
        <v>103</v>
      </c>
      <c r="AD26" s="48">
        <v>151</v>
      </c>
      <c r="AE26" s="48">
        <v>209</v>
      </c>
      <c r="AF26" s="48">
        <v>58</v>
      </c>
      <c r="AG26" s="48">
        <v>7</v>
      </c>
      <c r="AH26" s="49">
        <v>119</v>
      </c>
      <c r="AI26" s="48">
        <v>7</v>
      </c>
      <c r="AJ26" s="48">
        <v>33</v>
      </c>
      <c r="AK26" s="48">
        <v>49</v>
      </c>
      <c r="AL26" s="48">
        <v>79</v>
      </c>
      <c r="AM26" s="48">
        <v>30</v>
      </c>
      <c r="AN26" s="122">
        <v>0</v>
      </c>
    </row>
    <row r="27" spans="2:72" s="8" customFormat="1" ht="13.9" customHeight="1" x14ac:dyDescent="0.2">
      <c r="B27" s="29" t="s">
        <v>79</v>
      </c>
      <c r="C27" s="47"/>
      <c r="D27" s="164" t="s">
        <v>143</v>
      </c>
      <c r="E27" s="166" t="s">
        <v>141</v>
      </c>
      <c r="F27" s="119" t="s">
        <v>28</v>
      </c>
      <c r="G27" s="31" t="s">
        <v>24</v>
      </c>
      <c r="H27" s="31">
        <v>2018</v>
      </c>
      <c r="I27" s="168"/>
      <c r="J27" s="35">
        <v>3</v>
      </c>
      <c r="K27" s="121" t="s">
        <v>133</v>
      </c>
      <c r="L27" s="121" t="s">
        <v>134</v>
      </c>
      <c r="M27" s="158">
        <v>1754</v>
      </c>
      <c r="N27" s="158">
        <v>485</v>
      </c>
      <c r="O27" s="158">
        <v>124</v>
      </c>
      <c r="P27" s="158">
        <v>233</v>
      </c>
      <c r="Q27" s="158">
        <v>301</v>
      </c>
      <c r="R27" s="158">
        <v>722</v>
      </c>
      <c r="S27" s="158" t="s">
        <v>153</v>
      </c>
      <c r="T27" s="49">
        <v>368</v>
      </c>
      <c r="U27" s="48">
        <v>78</v>
      </c>
      <c r="V27" s="48">
        <v>120</v>
      </c>
      <c r="W27" s="48">
        <v>104</v>
      </c>
      <c r="X27" s="48">
        <v>170</v>
      </c>
      <c r="Y27" s="48">
        <v>66</v>
      </c>
      <c r="Z27" s="48">
        <v>7</v>
      </c>
      <c r="AA27" s="49">
        <v>368</v>
      </c>
      <c r="AB27" s="48">
        <v>105</v>
      </c>
      <c r="AC27" s="48">
        <v>80</v>
      </c>
      <c r="AD27" s="48">
        <v>112</v>
      </c>
      <c r="AE27" s="48">
        <v>183</v>
      </c>
      <c r="AF27" s="48">
        <v>71</v>
      </c>
      <c r="AG27" s="48">
        <v>7</v>
      </c>
      <c r="AH27" s="49">
        <v>123</v>
      </c>
      <c r="AI27" s="48">
        <v>36</v>
      </c>
      <c r="AJ27" s="48">
        <v>44</v>
      </c>
      <c r="AK27" s="48">
        <v>39</v>
      </c>
      <c r="AL27" s="48">
        <v>43</v>
      </c>
      <c r="AM27" s="48">
        <v>4</v>
      </c>
      <c r="AN27" s="122">
        <v>2</v>
      </c>
    </row>
    <row r="28" spans="2:72" s="8" customFormat="1" ht="13.9" customHeight="1" x14ac:dyDescent="0.2">
      <c r="B28" s="29" t="s">
        <v>79</v>
      </c>
      <c r="C28" s="47"/>
      <c r="D28" s="164"/>
      <c r="E28" s="171"/>
      <c r="F28" s="119" t="s">
        <v>29</v>
      </c>
      <c r="G28" s="31" t="s">
        <v>24</v>
      </c>
      <c r="H28" s="31">
        <v>2018</v>
      </c>
      <c r="I28" s="168"/>
      <c r="J28" s="35">
        <v>3</v>
      </c>
      <c r="K28" s="121" t="s">
        <v>139</v>
      </c>
      <c r="L28" s="121" t="s">
        <v>139</v>
      </c>
      <c r="M28" s="170"/>
      <c r="N28" s="170"/>
      <c r="O28" s="170"/>
      <c r="P28" s="170"/>
      <c r="Q28" s="170"/>
      <c r="R28" s="170"/>
      <c r="S28" s="170"/>
      <c r="T28" s="49">
        <v>518</v>
      </c>
      <c r="U28" s="48">
        <v>215</v>
      </c>
      <c r="V28" s="48">
        <v>175</v>
      </c>
      <c r="W28" s="48">
        <v>89</v>
      </c>
      <c r="X28" s="48">
        <v>128</v>
      </c>
      <c r="Y28" s="48">
        <v>40</v>
      </c>
      <c r="Z28" s="48">
        <v>17</v>
      </c>
      <c r="AA28" s="49">
        <v>516</v>
      </c>
      <c r="AB28" s="48">
        <v>128</v>
      </c>
      <c r="AC28" s="48">
        <v>146</v>
      </c>
      <c r="AD28" s="48">
        <v>180</v>
      </c>
      <c r="AE28" s="48">
        <v>241</v>
      </c>
      <c r="AF28" s="48">
        <v>62</v>
      </c>
      <c r="AG28" s="48">
        <v>19</v>
      </c>
      <c r="AH28" s="49">
        <v>174</v>
      </c>
      <c r="AI28" s="48">
        <v>55</v>
      </c>
      <c r="AJ28" s="48">
        <v>50</v>
      </c>
      <c r="AK28" s="48">
        <v>60</v>
      </c>
      <c r="AL28" s="48">
        <v>69</v>
      </c>
      <c r="AM28" s="48">
        <v>9</v>
      </c>
      <c r="AN28" s="122">
        <v>4</v>
      </c>
    </row>
    <row r="29" spans="2:72" s="8" customFormat="1" ht="13.9" customHeight="1" x14ac:dyDescent="0.2">
      <c r="B29" s="29" t="s">
        <v>79</v>
      </c>
      <c r="C29" s="47"/>
      <c r="D29" s="164"/>
      <c r="E29" s="167"/>
      <c r="F29" s="119" t="s">
        <v>37</v>
      </c>
      <c r="G29" s="31" t="s">
        <v>24</v>
      </c>
      <c r="H29" s="31">
        <v>2018</v>
      </c>
      <c r="I29" s="168"/>
      <c r="J29" s="35" t="s">
        <v>136</v>
      </c>
      <c r="K29" s="121" t="s">
        <v>142</v>
      </c>
      <c r="L29" s="121" t="s">
        <v>136</v>
      </c>
      <c r="M29" s="160"/>
      <c r="N29" s="160"/>
      <c r="O29" s="160"/>
      <c r="P29" s="160"/>
      <c r="Q29" s="160"/>
      <c r="R29" s="160"/>
      <c r="S29" s="160"/>
      <c r="T29" s="49" t="s">
        <v>136</v>
      </c>
      <c r="U29" s="48" t="s">
        <v>136</v>
      </c>
      <c r="V29" s="48" t="s">
        <v>136</v>
      </c>
      <c r="W29" s="48" t="s">
        <v>136</v>
      </c>
      <c r="X29" s="48" t="s">
        <v>136</v>
      </c>
      <c r="Y29" s="48" t="s">
        <v>136</v>
      </c>
      <c r="Z29" s="48" t="s">
        <v>136</v>
      </c>
      <c r="AA29" s="49" t="s">
        <v>136</v>
      </c>
      <c r="AB29" s="48" t="s">
        <v>136</v>
      </c>
      <c r="AC29" s="48" t="s">
        <v>136</v>
      </c>
      <c r="AD29" s="48" t="s">
        <v>136</v>
      </c>
      <c r="AE29" s="48" t="s">
        <v>136</v>
      </c>
      <c r="AF29" s="48" t="s">
        <v>136</v>
      </c>
      <c r="AG29" s="48" t="s">
        <v>136</v>
      </c>
      <c r="AH29" s="49" t="s">
        <v>136</v>
      </c>
      <c r="AI29" s="48" t="s">
        <v>136</v>
      </c>
      <c r="AJ29" s="48" t="s">
        <v>136</v>
      </c>
      <c r="AK29" s="48" t="s">
        <v>136</v>
      </c>
      <c r="AL29" s="48" t="s">
        <v>136</v>
      </c>
      <c r="AM29" s="48" t="s">
        <v>136</v>
      </c>
      <c r="AN29" s="122" t="s">
        <v>136</v>
      </c>
    </row>
    <row r="30" spans="2:72" s="8" customFormat="1" ht="13.9" customHeight="1" x14ac:dyDescent="0.2">
      <c r="B30" s="29" t="s">
        <v>79</v>
      </c>
      <c r="C30" s="47"/>
      <c r="D30" s="161" t="s">
        <v>145</v>
      </c>
      <c r="E30" s="166" t="s">
        <v>144</v>
      </c>
      <c r="F30" s="119" t="s">
        <v>28</v>
      </c>
      <c r="G30" s="31" t="s">
        <v>24</v>
      </c>
      <c r="H30" s="31">
        <v>2018</v>
      </c>
      <c r="I30" s="168"/>
      <c r="J30" s="35">
        <v>2</v>
      </c>
      <c r="K30" s="121" t="s">
        <v>133</v>
      </c>
      <c r="L30" s="121" t="s">
        <v>134</v>
      </c>
      <c r="M30" s="158">
        <v>1158</v>
      </c>
      <c r="N30" s="158">
        <v>281</v>
      </c>
      <c r="O30" s="158">
        <v>188</v>
      </c>
      <c r="P30" s="158">
        <v>118</v>
      </c>
      <c r="Q30" s="158">
        <v>209</v>
      </c>
      <c r="R30" s="158">
        <v>441</v>
      </c>
      <c r="S30" s="158" t="s">
        <v>136</v>
      </c>
      <c r="T30" s="49">
        <v>348</v>
      </c>
      <c r="U30" s="48">
        <v>93</v>
      </c>
      <c r="V30" s="48">
        <v>130</v>
      </c>
      <c r="W30" s="48">
        <v>81</v>
      </c>
      <c r="X30" s="48">
        <v>125</v>
      </c>
      <c r="Y30" s="48">
        <v>44</v>
      </c>
      <c r="Z30" s="48">
        <v>16</v>
      </c>
      <c r="AA30" s="49">
        <v>348</v>
      </c>
      <c r="AB30" s="48">
        <v>89</v>
      </c>
      <c r="AC30" s="48">
        <v>111</v>
      </c>
      <c r="AD30" s="48">
        <v>91</v>
      </c>
      <c r="AE30" s="48">
        <v>148</v>
      </c>
      <c r="AF30" s="48">
        <v>51</v>
      </c>
      <c r="AG30" s="48">
        <v>16</v>
      </c>
      <c r="AH30" s="49">
        <v>115</v>
      </c>
      <c r="AI30" s="48">
        <v>31</v>
      </c>
      <c r="AJ30" s="48">
        <v>54</v>
      </c>
      <c r="AK30" s="48">
        <v>29</v>
      </c>
      <c r="AL30" s="48">
        <v>30</v>
      </c>
      <c r="AM30" s="48">
        <v>1</v>
      </c>
      <c r="AN30" s="122">
        <v>5</v>
      </c>
    </row>
    <row r="31" spans="2:72" s="8" customFormat="1" ht="13.9" customHeight="1" x14ac:dyDescent="0.2">
      <c r="B31" s="29" t="s">
        <v>79</v>
      </c>
      <c r="C31" s="47"/>
      <c r="D31" s="163"/>
      <c r="E31" s="167"/>
      <c r="F31" s="119" t="s">
        <v>29</v>
      </c>
      <c r="G31" s="31" t="s">
        <v>24</v>
      </c>
      <c r="H31" s="31">
        <v>2018</v>
      </c>
      <c r="I31" s="168"/>
      <c r="J31" s="35">
        <v>3</v>
      </c>
      <c r="K31" s="121" t="s">
        <v>139</v>
      </c>
      <c r="L31" s="121" t="s">
        <v>139</v>
      </c>
      <c r="M31" s="160"/>
      <c r="N31" s="160"/>
      <c r="O31" s="160"/>
      <c r="P31" s="160"/>
      <c r="Q31" s="160"/>
      <c r="R31" s="160"/>
      <c r="S31" s="160"/>
      <c r="T31" s="49">
        <v>394</v>
      </c>
      <c r="U31" s="48">
        <v>147</v>
      </c>
      <c r="V31" s="48">
        <v>126</v>
      </c>
      <c r="W31" s="48">
        <v>88</v>
      </c>
      <c r="X31" s="48">
        <v>121</v>
      </c>
      <c r="Y31" s="48">
        <v>33</v>
      </c>
      <c r="Z31" s="48">
        <v>18</v>
      </c>
      <c r="AA31" s="49">
        <v>394</v>
      </c>
      <c r="AB31" s="48">
        <v>172</v>
      </c>
      <c r="AC31" s="48">
        <v>99</v>
      </c>
      <c r="AD31" s="48">
        <v>123</v>
      </c>
      <c r="AE31" s="48">
        <v>172</v>
      </c>
      <c r="AF31" s="48">
        <v>40</v>
      </c>
      <c r="AG31" s="48">
        <v>18</v>
      </c>
      <c r="AH31" s="49">
        <v>120</v>
      </c>
      <c r="AI31" s="48">
        <v>34</v>
      </c>
      <c r="AJ31" s="48">
        <v>37</v>
      </c>
      <c r="AK31" s="48">
        <v>41</v>
      </c>
      <c r="AL31" s="48">
        <v>49</v>
      </c>
      <c r="AM31" s="48">
        <v>8</v>
      </c>
      <c r="AN31" s="122">
        <v>2</v>
      </c>
    </row>
    <row r="32" spans="2:72" s="8" customFormat="1" ht="13.9" customHeight="1" x14ac:dyDescent="0.2">
      <c r="B32" s="29" t="s">
        <v>79</v>
      </c>
      <c r="C32" s="47"/>
      <c r="D32" s="175"/>
      <c r="E32" s="166" t="s">
        <v>146</v>
      </c>
      <c r="F32" s="119" t="s">
        <v>28</v>
      </c>
      <c r="G32" s="31" t="s">
        <v>24</v>
      </c>
      <c r="H32" s="31">
        <v>2018</v>
      </c>
      <c r="I32" s="168"/>
      <c r="J32" s="35">
        <v>4</v>
      </c>
      <c r="K32" s="121" t="s">
        <v>133</v>
      </c>
      <c r="L32" s="121" t="s">
        <v>134</v>
      </c>
      <c r="M32" s="158">
        <v>1914</v>
      </c>
      <c r="N32" s="158" t="s">
        <v>153</v>
      </c>
      <c r="O32" s="158">
        <v>26</v>
      </c>
      <c r="P32" s="158">
        <v>256</v>
      </c>
      <c r="Q32" s="158">
        <v>123</v>
      </c>
      <c r="R32" s="158">
        <v>353</v>
      </c>
      <c r="S32" s="158" t="s">
        <v>153</v>
      </c>
      <c r="T32" s="49">
        <v>374</v>
      </c>
      <c r="U32" s="48">
        <v>42</v>
      </c>
      <c r="V32" s="48">
        <v>75</v>
      </c>
      <c r="W32" s="48">
        <v>133</v>
      </c>
      <c r="X32" s="48">
        <v>257</v>
      </c>
      <c r="Y32" s="48">
        <v>124</v>
      </c>
      <c r="Z32" s="48">
        <v>15</v>
      </c>
      <c r="AA32" s="49">
        <v>371</v>
      </c>
      <c r="AB32" s="48">
        <v>54</v>
      </c>
      <c r="AC32" s="48">
        <v>75</v>
      </c>
      <c r="AD32" s="48">
        <v>99</v>
      </c>
      <c r="AE32" s="48">
        <v>242</v>
      </c>
      <c r="AF32" s="48">
        <v>143</v>
      </c>
      <c r="AG32" s="48">
        <v>18</v>
      </c>
      <c r="AH32" s="49">
        <v>130</v>
      </c>
      <c r="AI32" s="48">
        <v>20</v>
      </c>
      <c r="AJ32" s="48">
        <v>54</v>
      </c>
      <c r="AK32" s="48">
        <v>43</v>
      </c>
      <c r="AL32" s="48">
        <v>56</v>
      </c>
      <c r="AM32" s="48">
        <v>13</v>
      </c>
      <c r="AN32" s="122">
        <v>0</v>
      </c>
    </row>
    <row r="33" spans="2:40" s="8" customFormat="1" ht="13.9" customHeight="1" x14ac:dyDescent="0.2">
      <c r="B33" s="29" t="s">
        <v>79</v>
      </c>
      <c r="C33" s="47"/>
      <c r="D33" s="161" t="s">
        <v>149</v>
      </c>
      <c r="E33" s="171"/>
      <c r="F33" s="119" t="s">
        <v>29</v>
      </c>
      <c r="G33" s="31" t="s">
        <v>24</v>
      </c>
      <c r="H33" s="31">
        <v>2018</v>
      </c>
      <c r="I33" s="168"/>
      <c r="J33" s="35">
        <v>3</v>
      </c>
      <c r="K33" s="121" t="s">
        <v>139</v>
      </c>
      <c r="L33" s="121" t="s">
        <v>139</v>
      </c>
      <c r="M33" s="170"/>
      <c r="N33" s="170"/>
      <c r="O33" s="170"/>
      <c r="P33" s="170"/>
      <c r="Q33" s="170"/>
      <c r="R33" s="170"/>
      <c r="S33" s="170"/>
      <c r="T33" s="49">
        <v>514</v>
      </c>
      <c r="U33" s="48">
        <v>146</v>
      </c>
      <c r="V33" s="48">
        <v>181</v>
      </c>
      <c r="W33" s="48">
        <v>123</v>
      </c>
      <c r="X33" s="48">
        <v>187</v>
      </c>
      <c r="Y33" s="48">
        <v>63</v>
      </c>
      <c r="Z33" s="48">
        <v>20</v>
      </c>
      <c r="AA33" s="49">
        <v>514</v>
      </c>
      <c r="AB33" s="48">
        <v>78</v>
      </c>
      <c r="AC33" s="48">
        <v>135</v>
      </c>
      <c r="AD33" s="48">
        <v>220</v>
      </c>
      <c r="AE33" s="48">
        <v>302</v>
      </c>
      <c r="AF33" s="48">
        <v>82</v>
      </c>
      <c r="AG33" s="48">
        <v>20</v>
      </c>
      <c r="AH33" s="49">
        <v>175</v>
      </c>
      <c r="AI33" s="48">
        <v>33</v>
      </c>
      <c r="AJ33" s="48">
        <v>48</v>
      </c>
      <c r="AK33" s="48">
        <v>61</v>
      </c>
      <c r="AL33" s="48">
        <v>94</v>
      </c>
      <c r="AM33" s="48">
        <v>33</v>
      </c>
      <c r="AN33" s="122">
        <v>1</v>
      </c>
    </row>
    <row r="34" spans="2:40" s="8" customFormat="1" ht="13.9" customHeight="1" x14ac:dyDescent="0.2">
      <c r="B34" s="29" t="s">
        <v>79</v>
      </c>
      <c r="C34" s="47"/>
      <c r="D34" s="175"/>
      <c r="E34" s="167"/>
      <c r="F34" s="119" t="s">
        <v>37</v>
      </c>
      <c r="G34" s="31" t="s">
        <v>24</v>
      </c>
      <c r="H34" s="31">
        <v>2018</v>
      </c>
      <c r="I34" s="168"/>
      <c r="J34" s="35">
        <v>3</v>
      </c>
      <c r="K34" s="121" t="s">
        <v>142</v>
      </c>
      <c r="L34" s="121" t="s">
        <v>136</v>
      </c>
      <c r="M34" s="160"/>
      <c r="N34" s="160"/>
      <c r="O34" s="160"/>
      <c r="P34" s="160"/>
      <c r="Q34" s="160"/>
      <c r="R34" s="160"/>
      <c r="S34" s="160"/>
      <c r="T34" s="49" t="s">
        <v>136</v>
      </c>
      <c r="U34" s="48" t="s">
        <v>136</v>
      </c>
      <c r="V34" s="48" t="s">
        <v>136</v>
      </c>
      <c r="W34" s="48" t="s">
        <v>136</v>
      </c>
      <c r="X34" s="48" t="s">
        <v>136</v>
      </c>
      <c r="Y34" s="48" t="s">
        <v>136</v>
      </c>
      <c r="Z34" s="48" t="s">
        <v>136</v>
      </c>
      <c r="AA34" s="49" t="s">
        <v>136</v>
      </c>
      <c r="AB34" s="48" t="s">
        <v>136</v>
      </c>
      <c r="AC34" s="48" t="s">
        <v>136</v>
      </c>
      <c r="AD34" s="48" t="s">
        <v>136</v>
      </c>
      <c r="AE34" s="48" t="s">
        <v>136</v>
      </c>
      <c r="AF34" s="48" t="s">
        <v>136</v>
      </c>
      <c r="AG34" s="48" t="s">
        <v>136</v>
      </c>
      <c r="AH34" s="49" t="s">
        <v>136</v>
      </c>
      <c r="AI34" s="48" t="s">
        <v>136</v>
      </c>
      <c r="AJ34" s="48" t="s">
        <v>136</v>
      </c>
      <c r="AK34" s="48" t="s">
        <v>136</v>
      </c>
      <c r="AL34" s="48" t="s">
        <v>136</v>
      </c>
      <c r="AM34" s="48" t="s">
        <v>136</v>
      </c>
      <c r="AN34" s="122" t="s">
        <v>136</v>
      </c>
    </row>
    <row r="35" spans="2:40" s="8" customFormat="1" ht="13.9" customHeight="1" x14ac:dyDescent="0.2">
      <c r="B35" s="29" t="s">
        <v>79</v>
      </c>
      <c r="C35" s="30"/>
      <c r="D35" s="161" t="s">
        <v>154</v>
      </c>
      <c r="E35" s="166" t="s">
        <v>150</v>
      </c>
      <c r="F35" s="123" t="s">
        <v>28</v>
      </c>
      <c r="G35" s="31" t="s">
        <v>24</v>
      </c>
      <c r="H35" s="31">
        <v>2018</v>
      </c>
      <c r="I35" s="168"/>
      <c r="J35" s="35">
        <v>4</v>
      </c>
      <c r="K35" s="121" t="s">
        <v>133</v>
      </c>
      <c r="L35" s="121" t="s">
        <v>134</v>
      </c>
      <c r="M35" s="158">
        <v>906</v>
      </c>
      <c r="N35" s="158">
        <v>215</v>
      </c>
      <c r="O35" s="158">
        <v>37</v>
      </c>
      <c r="P35" s="158">
        <v>101</v>
      </c>
      <c r="Q35" s="158">
        <v>52</v>
      </c>
      <c r="R35" s="158">
        <v>264</v>
      </c>
      <c r="S35" s="158" t="s">
        <v>153</v>
      </c>
      <c r="T35" s="34">
        <v>340</v>
      </c>
      <c r="U35" s="35">
        <v>36</v>
      </c>
      <c r="V35" s="35">
        <v>93</v>
      </c>
      <c r="W35" s="35">
        <v>106</v>
      </c>
      <c r="X35" s="35">
        <v>210</v>
      </c>
      <c r="Y35" s="35">
        <v>104</v>
      </c>
      <c r="Z35" s="35">
        <v>9</v>
      </c>
      <c r="AA35" s="34">
        <v>340</v>
      </c>
      <c r="AB35" s="35">
        <v>52</v>
      </c>
      <c r="AC35" s="35">
        <v>69</v>
      </c>
      <c r="AD35" s="35">
        <v>111</v>
      </c>
      <c r="AE35" s="35">
        <v>220</v>
      </c>
      <c r="AF35" s="35">
        <v>109</v>
      </c>
      <c r="AG35" s="35">
        <v>9</v>
      </c>
      <c r="AH35" s="34">
        <v>122</v>
      </c>
      <c r="AI35" s="35">
        <v>15</v>
      </c>
      <c r="AJ35" s="35">
        <v>56</v>
      </c>
      <c r="AK35" s="35">
        <v>45</v>
      </c>
      <c r="AL35" s="35">
        <v>51</v>
      </c>
      <c r="AM35" s="35">
        <v>6</v>
      </c>
      <c r="AN35" s="131">
        <v>2</v>
      </c>
    </row>
    <row r="36" spans="2:40" s="8" customFormat="1" ht="13.9" customHeight="1" thickBot="1" x14ac:dyDescent="0.25">
      <c r="B36" s="37" t="s">
        <v>79</v>
      </c>
      <c r="C36" s="38"/>
      <c r="D36" s="162"/>
      <c r="E36" s="174"/>
      <c r="F36" s="125" t="s">
        <v>29</v>
      </c>
      <c r="G36" s="132" t="s">
        <v>24</v>
      </c>
      <c r="H36" s="39">
        <v>2018</v>
      </c>
      <c r="I36" s="169"/>
      <c r="J36" s="45">
        <v>5</v>
      </c>
      <c r="K36" s="127" t="s">
        <v>139</v>
      </c>
      <c r="L36" s="127" t="s">
        <v>139</v>
      </c>
      <c r="M36" s="159"/>
      <c r="N36" s="159"/>
      <c r="O36" s="159"/>
      <c r="P36" s="159"/>
      <c r="Q36" s="159"/>
      <c r="R36" s="159"/>
      <c r="S36" s="159"/>
      <c r="T36" s="42">
        <v>241</v>
      </c>
      <c r="U36" s="40">
        <v>48</v>
      </c>
      <c r="V36" s="40">
        <v>65</v>
      </c>
      <c r="W36" s="40">
        <v>63</v>
      </c>
      <c r="X36" s="40">
        <v>128</v>
      </c>
      <c r="Y36" s="40">
        <v>65</v>
      </c>
      <c r="Z36" s="40">
        <v>19</v>
      </c>
      <c r="AA36" s="42">
        <v>240</v>
      </c>
      <c r="AB36" s="40">
        <v>23</v>
      </c>
      <c r="AC36" s="40">
        <v>64</v>
      </c>
      <c r="AD36" s="40">
        <v>89</v>
      </c>
      <c r="AE36" s="40">
        <v>153</v>
      </c>
      <c r="AF36" s="40">
        <v>64</v>
      </c>
      <c r="AG36" s="40">
        <v>20</v>
      </c>
      <c r="AH36" s="42">
        <v>57</v>
      </c>
      <c r="AI36" s="40">
        <v>6</v>
      </c>
      <c r="AJ36" s="40">
        <v>13</v>
      </c>
      <c r="AK36" s="40">
        <v>26</v>
      </c>
      <c r="AL36" s="40">
        <v>38</v>
      </c>
      <c r="AM36" s="40">
        <v>12</v>
      </c>
      <c r="AN36" s="133">
        <v>1</v>
      </c>
    </row>
    <row r="37" spans="2:40" s="8" customFormat="1" ht="15" customHeight="1" x14ac:dyDescent="0.2">
      <c r="B37" s="29" t="s">
        <v>79</v>
      </c>
      <c r="C37" s="30"/>
      <c r="D37" s="161" t="s">
        <v>156</v>
      </c>
      <c r="E37" s="166" t="s">
        <v>157</v>
      </c>
      <c r="F37" s="134" t="s">
        <v>28</v>
      </c>
      <c r="G37" s="31" t="s">
        <v>24</v>
      </c>
      <c r="H37" s="31">
        <v>2017</v>
      </c>
      <c r="I37" s="168" t="s">
        <v>151</v>
      </c>
      <c r="J37" s="32">
        <v>4</v>
      </c>
      <c r="K37" s="121" t="s">
        <v>133</v>
      </c>
      <c r="L37" s="121" t="s">
        <v>134</v>
      </c>
      <c r="M37" s="158">
        <v>6432</v>
      </c>
      <c r="N37" s="158">
        <v>1472</v>
      </c>
      <c r="O37" s="158">
        <v>429</v>
      </c>
      <c r="P37" s="158">
        <v>704</v>
      </c>
      <c r="Q37" s="158">
        <v>3121</v>
      </c>
      <c r="R37" s="158">
        <v>1791</v>
      </c>
      <c r="S37" s="158">
        <v>26</v>
      </c>
      <c r="T37" s="34">
        <v>1713</v>
      </c>
      <c r="U37" s="35">
        <v>236</v>
      </c>
      <c r="V37" s="35">
        <v>457</v>
      </c>
      <c r="W37" s="35">
        <v>548</v>
      </c>
      <c r="X37" s="35">
        <v>1019</v>
      </c>
      <c r="Y37" s="35">
        <v>469</v>
      </c>
      <c r="Z37" s="35">
        <v>48</v>
      </c>
      <c r="AA37" s="34">
        <v>1707</v>
      </c>
      <c r="AB37" s="35">
        <v>266</v>
      </c>
      <c r="AC37" s="35">
        <v>372</v>
      </c>
      <c r="AD37" s="35">
        <v>560</v>
      </c>
      <c r="AE37" s="35">
        <v>1069</v>
      </c>
      <c r="AF37" s="35">
        <v>509</v>
      </c>
      <c r="AG37" s="35">
        <v>54</v>
      </c>
      <c r="AH37" s="34">
        <v>577</v>
      </c>
      <c r="AI37" s="35">
        <v>118</v>
      </c>
      <c r="AJ37" s="35">
        <v>204</v>
      </c>
      <c r="AK37" s="35">
        <v>200</v>
      </c>
      <c r="AL37" s="35">
        <v>255</v>
      </c>
      <c r="AM37" s="35">
        <v>55</v>
      </c>
      <c r="AN37" s="131">
        <v>17</v>
      </c>
    </row>
    <row r="38" spans="2:40" s="8" customFormat="1" ht="15" customHeight="1" x14ac:dyDescent="0.2">
      <c r="B38" s="29" t="s">
        <v>79</v>
      </c>
      <c r="C38" s="30"/>
      <c r="D38" s="163"/>
      <c r="E38" s="171"/>
      <c r="F38" s="134" t="s">
        <v>29</v>
      </c>
      <c r="G38" s="31" t="s">
        <v>24</v>
      </c>
      <c r="H38" s="31">
        <v>2017</v>
      </c>
      <c r="I38" s="168"/>
      <c r="J38" s="32">
        <v>3</v>
      </c>
      <c r="K38" s="121" t="s">
        <v>139</v>
      </c>
      <c r="L38" s="121" t="s">
        <v>139</v>
      </c>
      <c r="M38" s="170"/>
      <c r="N38" s="170"/>
      <c r="O38" s="170"/>
      <c r="P38" s="170"/>
      <c r="Q38" s="170"/>
      <c r="R38" s="170"/>
      <c r="S38" s="170"/>
      <c r="T38" s="34">
        <v>1995</v>
      </c>
      <c r="U38" s="35">
        <v>644</v>
      </c>
      <c r="V38" s="35">
        <v>680</v>
      </c>
      <c r="W38" s="35">
        <v>449</v>
      </c>
      <c r="X38" s="35">
        <v>670</v>
      </c>
      <c r="Y38" s="35">
        <v>219</v>
      </c>
      <c r="Z38" s="35">
        <v>106</v>
      </c>
      <c r="AA38" s="34">
        <v>1987</v>
      </c>
      <c r="AB38" s="35">
        <v>415</v>
      </c>
      <c r="AC38" s="35">
        <v>566</v>
      </c>
      <c r="AD38" s="35">
        <v>739</v>
      </c>
      <c r="AE38" s="35">
        <v>1005</v>
      </c>
      <c r="AF38" s="35">
        <v>268</v>
      </c>
      <c r="AG38" s="35">
        <v>114</v>
      </c>
      <c r="AH38" s="34">
        <v>639</v>
      </c>
      <c r="AI38" s="35">
        <v>186</v>
      </c>
      <c r="AJ38" s="35">
        <v>195</v>
      </c>
      <c r="AK38" s="35">
        <v>181</v>
      </c>
      <c r="AL38" s="35">
        <v>258</v>
      </c>
      <c r="AM38" s="35">
        <v>77</v>
      </c>
      <c r="AN38" s="131">
        <v>21</v>
      </c>
    </row>
    <row r="39" spans="2:40" s="8" customFormat="1" ht="15" customHeight="1" thickBot="1" x14ac:dyDescent="0.25">
      <c r="B39" s="37" t="s">
        <v>79</v>
      </c>
      <c r="C39" s="38"/>
      <c r="D39" s="162"/>
      <c r="E39" s="174"/>
      <c r="F39" s="135" t="s">
        <v>37</v>
      </c>
      <c r="G39" s="132" t="s">
        <v>24</v>
      </c>
      <c r="H39" s="132">
        <v>2017</v>
      </c>
      <c r="I39" s="169"/>
      <c r="J39" s="40" t="s">
        <v>136</v>
      </c>
      <c r="K39" s="127" t="s">
        <v>142</v>
      </c>
      <c r="L39" s="127" t="s">
        <v>136</v>
      </c>
      <c r="M39" s="159"/>
      <c r="N39" s="159"/>
      <c r="O39" s="159"/>
      <c r="P39" s="159"/>
      <c r="Q39" s="159"/>
      <c r="R39" s="159"/>
      <c r="S39" s="159"/>
      <c r="T39" s="128" t="s">
        <v>136</v>
      </c>
      <c r="U39" s="129" t="s">
        <v>136</v>
      </c>
      <c r="V39" s="129" t="s">
        <v>136</v>
      </c>
      <c r="W39" s="129" t="s">
        <v>136</v>
      </c>
      <c r="X39" s="129" t="s">
        <v>136</v>
      </c>
      <c r="Y39" s="129" t="s">
        <v>136</v>
      </c>
      <c r="Z39" s="129" t="s">
        <v>136</v>
      </c>
      <c r="AA39" s="128" t="s">
        <v>136</v>
      </c>
      <c r="AB39" s="129" t="s">
        <v>136</v>
      </c>
      <c r="AC39" s="129" t="s">
        <v>136</v>
      </c>
      <c r="AD39" s="129" t="s">
        <v>136</v>
      </c>
      <c r="AE39" s="129" t="s">
        <v>136</v>
      </c>
      <c r="AF39" s="129" t="s">
        <v>136</v>
      </c>
      <c r="AG39" s="129" t="s">
        <v>136</v>
      </c>
      <c r="AH39" s="128" t="s">
        <v>136</v>
      </c>
      <c r="AI39" s="129" t="s">
        <v>136</v>
      </c>
      <c r="AJ39" s="129" t="s">
        <v>136</v>
      </c>
      <c r="AK39" s="129" t="s">
        <v>136</v>
      </c>
      <c r="AL39" s="129" t="s">
        <v>136</v>
      </c>
      <c r="AM39" s="129" t="s">
        <v>136</v>
      </c>
      <c r="AN39" s="130" t="s">
        <v>136</v>
      </c>
    </row>
    <row r="40" spans="2:40" s="8" customFormat="1" x14ac:dyDescent="0.2">
      <c r="B40" s="29" t="s">
        <v>79</v>
      </c>
      <c r="C40" s="30"/>
      <c r="D40" s="182" t="s">
        <v>156</v>
      </c>
      <c r="E40" s="185" t="s">
        <v>157</v>
      </c>
      <c r="F40" s="137" t="s">
        <v>28</v>
      </c>
      <c r="G40" s="136" t="s">
        <v>24</v>
      </c>
      <c r="H40" s="136">
        <v>2016</v>
      </c>
      <c r="I40" s="168" t="s">
        <v>151</v>
      </c>
      <c r="J40" s="32">
        <v>5</v>
      </c>
      <c r="K40" s="121" t="s">
        <v>133</v>
      </c>
      <c r="L40" s="121" t="s">
        <v>134</v>
      </c>
      <c r="M40" s="179">
        <v>5778</v>
      </c>
      <c r="N40" s="179">
        <v>36</v>
      </c>
      <c r="O40" s="179">
        <v>269</v>
      </c>
      <c r="P40" s="179">
        <v>516</v>
      </c>
      <c r="Q40" s="179">
        <v>562</v>
      </c>
      <c r="R40" s="179">
        <v>1503</v>
      </c>
      <c r="S40" s="179">
        <v>14</v>
      </c>
      <c r="T40" s="34">
        <v>1736</v>
      </c>
      <c r="U40" s="35">
        <v>252</v>
      </c>
      <c r="V40" s="35">
        <v>458</v>
      </c>
      <c r="W40" s="35">
        <v>550</v>
      </c>
      <c r="X40" s="35">
        <v>1028</v>
      </c>
      <c r="Y40" s="35">
        <v>477</v>
      </c>
      <c r="Z40" s="35">
        <v>660</v>
      </c>
      <c r="AA40" s="34">
        <v>1736</v>
      </c>
      <c r="AB40" s="35">
        <v>255</v>
      </c>
      <c r="AC40" s="35">
        <v>318</v>
      </c>
      <c r="AD40" s="35">
        <v>561</v>
      </c>
      <c r="AE40" s="35">
        <v>1163</v>
      </c>
      <c r="AF40" s="35">
        <v>602</v>
      </c>
      <c r="AG40" s="35">
        <v>660</v>
      </c>
      <c r="AH40" s="34">
        <v>598</v>
      </c>
      <c r="AI40" s="35">
        <v>23</v>
      </c>
      <c r="AJ40" s="35">
        <v>106</v>
      </c>
      <c r="AK40" s="35">
        <v>289</v>
      </c>
      <c r="AL40" s="35">
        <v>439</v>
      </c>
      <c r="AM40" s="35">
        <v>150</v>
      </c>
      <c r="AN40" s="131">
        <v>12</v>
      </c>
    </row>
    <row r="41" spans="2:40" s="8" customFormat="1" x14ac:dyDescent="0.2">
      <c r="B41" s="29" t="s">
        <v>79</v>
      </c>
      <c r="C41" s="30"/>
      <c r="D41" s="183"/>
      <c r="E41" s="186"/>
      <c r="F41" s="137" t="s">
        <v>29</v>
      </c>
      <c r="G41" s="136" t="s">
        <v>24</v>
      </c>
      <c r="H41" s="136">
        <v>2016</v>
      </c>
      <c r="I41" s="168"/>
      <c r="J41" s="32">
        <v>5</v>
      </c>
      <c r="K41" s="121" t="s">
        <v>139</v>
      </c>
      <c r="L41" s="121" t="s">
        <v>139</v>
      </c>
      <c r="M41" s="180"/>
      <c r="N41" s="180"/>
      <c r="O41" s="180"/>
      <c r="P41" s="180"/>
      <c r="Q41" s="180"/>
      <c r="R41" s="180"/>
      <c r="S41" s="180"/>
      <c r="T41" s="34">
        <v>1779</v>
      </c>
      <c r="U41" s="35">
        <v>530</v>
      </c>
      <c r="V41" s="35">
        <v>560</v>
      </c>
      <c r="W41" s="35">
        <v>411</v>
      </c>
      <c r="X41" s="35">
        <v>688</v>
      </c>
      <c r="Y41" s="35">
        <v>276</v>
      </c>
      <c r="Z41" s="35">
        <v>47</v>
      </c>
      <c r="AA41" s="34">
        <v>1779</v>
      </c>
      <c r="AB41" s="35">
        <v>324</v>
      </c>
      <c r="AC41" s="35">
        <v>482</v>
      </c>
      <c r="AD41" s="35">
        <v>758</v>
      </c>
      <c r="AE41" s="35">
        <v>973</v>
      </c>
      <c r="AF41" s="35">
        <v>215</v>
      </c>
      <c r="AG41" s="35">
        <v>47</v>
      </c>
      <c r="AH41" s="34">
        <v>445</v>
      </c>
      <c r="AI41" s="35">
        <v>49</v>
      </c>
      <c r="AJ41" s="35">
        <v>90</v>
      </c>
      <c r="AK41" s="35">
        <v>207</v>
      </c>
      <c r="AL41" s="35">
        <v>306</v>
      </c>
      <c r="AM41" s="35">
        <v>99</v>
      </c>
      <c r="AN41" s="131">
        <v>13</v>
      </c>
    </row>
    <row r="42" spans="2:40" s="8" customFormat="1" ht="13.5" thickBot="1" x14ac:dyDescent="0.25">
      <c r="B42" s="37" t="s">
        <v>79</v>
      </c>
      <c r="C42" s="38"/>
      <c r="D42" s="184"/>
      <c r="E42" s="187"/>
      <c r="F42" s="138" t="s">
        <v>37</v>
      </c>
      <c r="G42" s="139" t="s">
        <v>24</v>
      </c>
      <c r="H42" s="139">
        <v>2016</v>
      </c>
      <c r="I42" s="169"/>
      <c r="J42" s="40" t="s">
        <v>136</v>
      </c>
      <c r="K42" s="127" t="s">
        <v>152</v>
      </c>
      <c r="L42" s="127" t="s">
        <v>136</v>
      </c>
      <c r="M42" s="181"/>
      <c r="N42" s="181"/>
      <c r="O42" s="181"/>
      <c r="P42" s="181"/>
      <c r="Q42" s="181"/>
      <c r="R42" s="181"/>
      <c r="S42" s="181"/>
      <c r="T42" s="128" t="s">
        <v>136</v>
      </c>
      <c r="U42" s="129" t="s">
        <v>136</v>
      </c>
      <c r="V42" s="129" t="s">
        <v>136</v>
      </c>
      <c r="W42" s="129" t="s">
        <v>136</v>
      </c>
      <c r="X42" s="129" t="s">
        <v>136</v>
      </c>
      <c r="Y42" s="129" t="s">
        <v>136</v>
      </c>
      <c r="Z42" s="129" t="s">
        <v>136</v>
      </c>
      <c r="AA42" s="128" t="s">
        <v>136</v>
      </c>
      <c r="AB42" s="129" t="s">
        <v>136</v>
      </c>
      <c r="AC42" s="129" t="s">
        <v>136</v>
      </c>
      <c r="AD42" s="129" t="s">
        <v>136</v>
      </c>
      <c r="AE42" s="129" t="s">
        <v>136</v>
      </c>
      <c r="AF42" s="129" t="s">
        <v>136</v>
      </c>
      <c r="AG42" s="129" t="s">
        <v>136</v>
      </c>
      <c r="AH42" s="128" t="s">
        <v>136</v>
      </c>
      <c r="AI42" s="129" t="s">
        <v>136</v>
      </c>
      <c r="AJ42" s="129" t="s">
        <v>136</v>
      </c>
      <c r="AK42" s="129" t="s">
        <v>136</v>
      </c>
      <c r="AL42" s="129" t="s">
        <v>136</v>
      </c>
      <c r="AM42" s="129" t="s">
        <v>136</v>
      </c>
      <c r="AN42" s="130" t="s">
        <v>136</v>
      </c>
    </row>
    <row r="43" spans="2:40" s="8" customFormat="1" ht="15" customHeight="1" x14ac:dyDescent="0.2">
      <c r="B43" s="29" t="s">
        <v>79</v>
      </c>
      <c r="C43" s="30"/>
      <c r="D43" s="190" t="s">
        <v>156</v>
      </c>
      <c r="E43" s="192" t="s">
        <v>157</v>
      </c>
      <c r="F43" s="123" t="s">
        <v>159</v>
      </c>
      <c r="G43" s="31" t="s">
        <v>24</v>
      </c>
      <c r="H43" s="31">
        <v>2015</v>
      </c>
      <c r="I43" s="168" t="s">
        <v>160</v>
      </c>
      <c r="J43" s="35">
        <v>5</v>
      </c>
      <c r="K43" s="121" t="s">
        <v>133</v>
      </c>
      <c r="L43" s="121" t="s">
        <v>134</v>
      </c>
      <c r="M43" s="188">
        <v>4523</v>
      </c>
      <c r="N43" s="188">
        <v>242</v>
      </c>
      <c r="O43" s="188">
        <v>171</v>
      </c>
      <c r="P43" s="188">
        <v>415</v>
      </c>
      <c r="Q43" s="188">
        <v>395</v>
      </c>
      <c r="R43" s="188">
        <v>1061</v>
      </c>
      <c r="S43" s="188">
        <v>12</v>
      </c>
      <c r="T43" s="34" t="s">
        <v>136</v>
      </c>
      <c r="U43" s="176"/>
      <c r="V43" s="177"/>
      <c r="W43" s="177"/>
      <c r="X43" s="177"/>
      <c r="Y43" s="177"/>
      <c r="Z43" s="178"/>
      <c r="AA43" s="34" t="s">
        <v>136</v>
      </c>
      <c r="AB43" s="176"/>
      <c r="AC43" s="177"/>
      <c r="AD43" s="177"/>
      <c r="AE43" s="177"/>
      <c r="AF43" s="177"/>
      <c r="AG43" s="178"/>
      <c r="AH43" s="44">
        <v>480</v>
      </c>
      <c r="AI43" s="45">
        <v>27</v>
      </c>
      <c r="AJ43" s="45">
        <v>71</v>
      </c>
      <c r="AK43" s="45">
        <v>42.7</v>
      </c>
      <c r="AL43" s="45">
        <v>382</v>
      </c>
      <c r="AM43" s="45">
        <v>177</v>
      </c>
      <c r="AN43" s="140">
        <v>4</v>
      </c>
    </row>
    <row r="44" spans="2:40" s="8" customFormat="1" ht="15" customHeight="1" x14ac:dyDescent="0.2">
      <c r="B44" s="29" t="s">
        <v>79</v>
      </c>
      <c r="C44" s="30"/>
      <c r="D44" s="191"/>
      <c r="E44" s="193"/>
      <c r="F44" s="123" t="s">
        <v>161</v>
      </c>
      <c r="G44" s="31" t="s">
        <v>24</v>
      </c>
      <c r="H44" s="31">
        <v>2015</v>
      </c>
      <c r="I44" s="168"/>
      <c r="J44" s="35">
        <v>5</v>
      </c>
      <c r="K44" s="121" t="s">
        <v>139</v>
      </c>
      <c r="L44" s="121" t="s">
        <v>139</v>
      </c>
      <c r="M44" s="189"/>
      <c r="N44" s="189"/>
      <c r="O44" s="189"/>
      <c r="P44" s="189"/>
      <c r="Q44" s="189"/>
      <c r="R44" s="189"/>
      <c r="S44" s="189"/>
      <c r="T44" s="34" t="s">
        <v>136</v>
      </c>
      <c r="U44" s="176"/>
      <c r="V44" s="177"/>
      <c r="W44" s="177"/>
      <c r="X44" s="177"/>
      <c r="Y44" s="177"/>
      <c r="Z44" s="178"/>
      <c r="AA44" s="34" t="s">
        <v>136</v>
      </c>
      <c r="AB44" s="176"/>
      <c r="AC44" s="177"/>
      <c r="AD44" s="177"/>
      <c r="AE44" s="177"/>
      <c r="AF44" s="177"/>
      <c r="AG44" s="178"/>
      <c r="AH44" s="34">
        <v>340</v>
      </c>
      <c r="AI44" s="35">
        <v>42</v>
      </c>
      <c r="AJ44" s="35">
        <v>57</v>
      </c>
      <c r="AK44" s="35">
        <v>167</v>
      </c>
      <c r="AL44" s="35">
        <v>241</v>
      </c>
      <c r="AM44" s="35">
        <v>74</v>
      </c>
      <c r="AN44" s="131">
        <v>8</v>
      </c>
    </row>
    <row r="45" spans="2:40" s="8" customFormat="1" ht="15" customHeight="1" x14ac:dyDescent="0.2">
      <c r="B45" s="98" t="s">
        <v>79</v>
      </c>
      <c r="C45" s="99"/>
      <c r="D45" s="191"/>
      <c r="E45" s="193"/>
      <c r="F45" s="141" t="s">
        <v>37</v>
      </c>
      <c r="G45" s="107" t="s">
        <v>24</v>
      </c>
      <c r="H45" s="107">
        <v>2015</v>
      </c>
      <c r="I45" s="168"/>
      <c r="J45" s="45" t="s">
        <v>136</v>
      </c>
      <c r="K45" s="142" t="s">
        <v>155</v>
      </c>
      <c r="L45" s="142" t="s">
        <v>136</v>
      </c>
      <c r="M45" s="189"/>
      <c r="N45" s="189"/>
      <c r="O45" s="189"/>
      <c r="P45" s="189"/>
      <c r="Q45" s="189"/>
      <c r="R45" s="189"/>
      <c r="S45" s="189"/>
      <c r="T45" s="143" t="s">
        <v>136</v>
      </c>
      <c r="U45" s="176"/>
      <c r="V45" s="177"/>
      <c r="W45" s="177"/>
      <c r="X45" s="177"/>
      <c r="Y45" s="177"/>
      <c r="Z45" s="178"/>
      <c r="AA45" s="143" t="s">
        <v>136</v>
      </c>
      <c r="AB45" s="176"/>
      <c r="AC45" s="177"/>
      <c r="AD45" s="177"/>
      <c r="AE45" s="177"/>
      <c r="AF45" s="177"/>
      <c r="AG45" s="178"/>
      <c r="AH45" s="44" t="s">
        <v>136</v>
      </c>
      <c r="AI45" s="45" t="s">
        <v>136</v>
      </c>
      <c r="AJ45" s="45" t="s">
        <v>136</v>
      </c>
      <c r="AK45" s="45" t="s">
        <v>136</v>
      </c>
      <c r="AL45" s="45" t="s">
        <v>136</v>
      </c>
      <c r="AM45" s="45" t="s">
        <v>136</v>
      </c>
      <c r="AN45" s="140" t="s">
        <v>136</v>
      </c>
    </row>
    <row r="46" spans="2:40" s="8" customFormat="1" ht="15" customHeight="1" x14ac:dyDescent="0.2">
      <c r="B46" s="29" t="s">
        <v>79</v>
      </c>
      <c r="C46" s="30"/>
      <c r="D46" s="182" t="s">
        <v>156</v>
      </c>
      <c r="E46" s="192" t="s">
        <v>157</v>
      </c>
      <c r="F46" s="123" t="s">
        <v>159</v>
      </c>
      <c r="G46" s="31" t="s">
        <v>24</v>
      </c>
      <c r="H46" s="31">
        <v>2014</v>
      </c>
      <c r="I46" s="168" t="s">
        <v>160</v>
      </c>
      <c r="J46" s="35">
        <v>5</v>
      </c>
      <c r="K46" s="121" t="s">
        <v>133</v>
      </c>
      <c r="L46" s="121" t="s">
        <v>134</v>
      </c>
      <c r="M46" s="179">
        <v>3012</v>
      </c>
      <c r="N46" s="179">
        <v>452</v>
      </c>
      <c r="O46" s="179">
        <v>113</v>
      </c>
      <c r="P46" s="179">
        <v>207</v>
      </c>
      <c r="Q46" s="179">
        <v>232</v>
      </c>
      <c r="R46" s="179">
        <v>481</v>
      </c>
      <c r="S46" s="179">
        <v>45</v>
      </c>
      <c r="T46" s="34">
        <v>998</v>
      </c>
      <c r="U46" s="35">
        <v>56</v>
      </c>
      <c r="V46" s="35">
        <v>50</v>
      </c>
      <c r="W46" s="35">
        <v>559</v>
      </c>
      <c r="X46" s="35">
        <v>816</v>
      </c>
      <c r="Y46" s="35">
        <v>268</v>
      </c>
      <c r="Z46" s="35">
        <v>3</v>
      </c>
      <c r="AA46" s="34">
        <v>999</v>
      </c>
      <c r="AB46" s="35">
        <v>56</v>
      </c>
      <c r="AC46" s="35">
        <v>121</v>
      </c>
      <c r="AD46" s="35">
        <v>449</v>
      </c>
      <c r="AE46" s="35">
        <v>822</v>
      </c>
      <c r="AF46" s="35">
        <v>374</v>
      </c>
      <c r="AG46" s="35">
        <v>2</v>
      </c>
      <c r="AH46" s="34">
        <v>308</v>
      </c>
      <c r="AI46" s="35">
        <v>15</v>
      </c>
      <c r="AJ46" s="35">
        <v>41</v>
      </c>
      <c r="AK46" s="35">
        <v>142</v>
      </c>
      <c r="AL46" s="35">
        <v>252</v>
      </c>
      <c r="AM46" s="35">
        <v>110</v>
      </c>
      <c r="AN46" s="131">
        <v>3</v>
      </c>
    </row>
    <row r="47" spans="2:40" s="8" customFormat="1" ht="15" customHeight="1" x14ac:dyDescent="0.2">
      <c r="B47" s="29" t="s">
        <v>79</v>
      </c>
      <c r="C47" s="30"/>
      <c r="D47" s="183"/>
      <c r="E47" s="193"/>
      <c r="F47" s="123" t="s">
        <v>161</v>
      </c>
      <c r="G47" s="31" t="s">
        <v>24</v>
      </c>
      <c r="H47" s="31">
        <v>2014</v>
      </c>
      <c r="I47" s="168"/>
      <c r="J47" s="35">
        <v>5</v>
      </c>
      <c r="K47" s="121" t="s">
        <v>139</v>
      </c>
      <c r="L47" s="121" t="s">
        <v>139</v>
      </c>
      <c r="M47" s="180"/>
      <c r="N47" s="180"/>
      <c r="O47" s="180"/>
      <c r="P47" s="180"/>
      <c r="Q47" s="180"/>
      <c r="R47" s="180"/>
      <c r="S47" s="180"/>
      <c r="T47" s="34">
        <v>693</v>
      </c>
      <c r="U47" s="35">
        <v>71</v>
      </c>
      <c r="V47" s="35">
        <v>186</v>
      </c>
      <c r="W47" s="35">
        <v>374</v>
      </c>
      <c r="X47" s="35">
        <v>435</v>
      </c>
      <c r="Y47" s="35">
        <v>61</v>
      </c>
      <c r="Z47" s="35">
        <v>0</v>
      </c>
      <c r="AA47" s="34">
        <v>693</v>
      </c>
      <c r="AB47" s="35">
        <v>64</v>
      </c>
      <c r="AC47" s="35">
        <v>115</v>
      </c>
      <c r="AD47" s="35">
        <v>256</v>
      </c>
      <c r="AE47" s="35">
        <v>514</v>
      </c>
      <c r="AF47" s="35">
        <v>258</v>
      </c>
      <c r="AG47" s="35">
        <v>0</v>
      </c>
      <c r="AH47" s="34">
        <v>167</v>
      </c>
      <c r="AI47" s="35">
        <v>17</v>
      </c>
      <c r="AJ47" s="35">
        <v>27</v>
      </c>
      <c r="AK47" s="35">
        <v>65</v>
      </c>
      <c r="AL47" s="35">
        <v>123</v>
      </c>
      <c r="AM47" s="35">
        <v>58</v>
      </c>
      <c r="AN47" s="131">
        <v>0</v>
      </c>
    </row>
    <row r="48" spans="2:40" s="8" customFormat="1" ht="15" customHeight="1" thickBot="1" x14ac:dyDescent="0.25">
      <c r="B48" s="37" t="s">
        <v>79</v>
      </c>
      <c r="C48" s="38"/>
      <c r="D48" s="184"/>
      <c r="E48" s="194"/>
      <c r="F48" s="144" t="s">
        <v>37</v>
      </c>
      <c r="G48" s="132" t="s">
        <v>24</v>
      </c>
      <c r="H48" s="132">
        <v>2014</v>
      </c>
      <c r="I48" s="169"/>
      <c r="J48" s="129" t="s">
        <v>136</v>
      </c>
      <c r="K48" s="127" t="s">
        <v>158</v>
      </c>
      <c r="L48" s="127" t="s">
        <v>136</v>
      </c>
      <c r="M48" s="181"/>
      <c r="N48" s="181"/>
      <c r="O48" s="181"/>
      <c r="P48" s="181"/>
      <c r="Q48" s="181"/>
      <c r="R48" s="181"/>
      <c r="S48" s="181"/>
      <c r="T48" s="42" t="s">
        <v>136</v>
      </c>
      <c r="U48" s="40" t="s">
        <v>136</v>
      </c>
      <c r="V48" s="40" t="s">
        <v>136</v>
      </c>
      <c r="W48" s="40" t="s">
        <v>136</v>
      </c>
      <c r="X48" s="40" t="s">
        <v>136</v>
      </c>
      <c r="Y48" s="40" t="s">
        <v>136</v>
      </c>
      <c r="Z48" s="40" t="s">
        <v>136</v>
      </c>
      <c r="AA48" s="42" t="s">
        <v>136</v>
      </c>
      <c r="AB48" s="40" t="s">
        <v>136</v>
      </c>
      <c r="AC48" s="40" t="s">
        <v>136</v>
      </c>
      <c r="AD48" s="40" t="s">
        <v>136</v>
      </c>
      <c r="AE48" s="40" t="s">
        <v>136</v>
      </c>
      <c r="AF48" s="40" t="s">
        <v>136</v>
      </c>
      <c r="AG48" s="40" t="s">
        <v>136</v>
      </c>
      <c r="AH48" s="42" t="s">
        <v>136</v>
      </c>
      <c r="AI48" s="40" t="s">
        <v>136</v>
      </c>
      <c r="AJ48" s="40" t="s">
        <v>136</v>
      </c>
      <c r="AK48" s="40" t="s">
        <v>136</v>
      </c>
      <c r="AL48" s="40" t="s">
        <v>136</v>
      </c>
      <c r="AM48" s="40" t="s">
        <v>136</v>
      </c>
      <c r="AN48" s="133" t="s">
        <v>136</v>
      </c>
    </row>
    <row r="49" spans="1:72" x14ac:dyDescent="0.2">
      <c r="A49" s="15"/>
      <c r="B49" s="51"/>
      <c r="C49" s="51"/>
      <c r="D49" s="51"/>
      <c r="E49" s="52"/>
      <c r="F49" s="52"/>
      <c r="G49" s="52"/>
      <c r="H49" s="53"/>
      <c r="I49" s="53"/>
      <c r="J49" s="115"/>
      <c r="K49" s="52"/>
      <c r="L49" s="52"/>
      <c r="M49" s="52"/>
      <c r="N49" s="52"/>
      <c r="O49" s="52"/>
      <c r="P49" s="52"/>
      <c r="Q49" s="52"/>
      <c r="R49" s="52"/>
      <c r="S49" s="52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8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</row>
    <row r="50" spans="1:72" x14ac:dyDescent="0.2">
      <c r="A50" s="15"/>
      <c r="B50" s="51"/>
      <c r="C50" s="51"/>
      <c r="D50" s="51"/>
      <c r="E50" s="52"/>
      <c r="F50" s="52"/>
      <c r="G50" s="52"/>
      <c r="H50" s="53"/>
      <c r="I50" s="53"/>
      <c r="J50" s="115"/>
      <c r="K50" s="52"/>
      <c r="L50" s="52"/>
      <c r="M50" s="52"/>
      <c r="N50" s="52"/>
      <c r="O50" s="52"/>
      <c r="P50" s="52"/>
      <c r="Q50" s="52"/>
      <c r="R50" s="52"/>
      <c r="S50" s="52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8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</row>
    <row r="51" spans="1:72" x14ac:dyDescent="0.2">
      <c r="A51" s="15"/>
      <c r="B51" s="51"/>
      <c r="C51" s="51"/>
      <c r="D51" s="51"/>
      <c r="E51" s="52"/>
      <c r="F51" s="52"/>
      <c r="G51" s="52"/>
      <c r="H51" s="53"/>
      <c r="I51" s="53"/>
      <c r="J51" s="115"/>
      <c r="K51" s="52"/>
      <c r="L51" s="52"/>
      <c r="M51" s="52"/>
      <c r="N51" s="52"/>
      <c r="O51" s="52"/>
      <c r="P51" s="52"/>
      <c r="Q51" s="52"/>
      <c r="R51" s="52"/>
      <c r="S51" s="52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8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</row>
    <row r="52" spans="1:72" x14ac:dyDescent="0.2">
      <c r="A52" s="15"/>
      <c r="B52" s="51"/>
      <c r="C52" s="51"/>
      <c r="D52" s="51"/>
      <c r="E52" s="52"/>
      <c r="F52" s="52"/>
      <c r="G52" s="52"/>
      <c r="H52" s="53"/>
      <c r="I52" s="53"/>
      <c r="J52" s="115"/>
      <c r="K52" s="52"/>
      <c r="L52" s="52"/>
      <c r="M52" s="52"/>
      <c r="N52" s="52"/>
      <c r="O52" s="52"/>
      <c r="P52" s="52"/>
      <c r="Q52" s="52"/>
      <c r="R52" s="52"/>
      <c r="S52" s="52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8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</row>
    <row r="53" spans="1:72" x14ac:dyDescent="0.2">
      <c r="A53" s="15"/>
      <c r="B53" s="51"/>
      <c r="C53" s="51"/>
      <c r="D53" s="51"/>
      <c r="E53" s="52"/>
      <c r="F53" s="52"/>
      <c r="G53" s="52"/>
      <c r="H53" s="53"/>
      <c r="I53" s="53"/>
      <c r="J53" s="115"/>
      <c r="K53" s="52"/>
      <c r="L53" s="52"/>
      <c r="M53" s="52"/>
      <c r="N53" s="52"/>
      <c r="O53" s="52"/>
      <c r="P53" s="52"/>
      <c r="Q53" s="52"/>
      <c r="R53" s="52"/>
      <c r="S53" s="52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8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</row>
    <row r="54" spans="1:72" x14ac:dyDescent="0.2">
      <c r="A54" s="15"/>
      <c r="B54" s="51"/>
      <c r="C54" s="51"/>
      <c r="D54" s="51"/>
      <c r="E54" s="52"/>
      <c r="F54" s="52"/>
      <c r="G54" s="52"/>
      <c r="H54" s="53"/>
      <c r="I54" s="53"/>
      <c r="J54" s="115"/>
      <c r="K54" s="52"/>
      <c r="L54" s="52"/>
      <c r="M54" s="52"/>
      <c r="N54" s="52"/>
      <c r="O54" s="52"/>
      <c r="P54" s="52"/>
      <c r="Q54" s="52"/>
      <c r="R54" s="52"/>
      <c r="S54" s="52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8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</row>
    <row r="55" spans="1:72" x14ac:dyDescent="0.2">
      <c r="A55" s="15"/>
      <c r="B55" s="51"/>
      <c r="C55" s="51"/>
      <c r="D55" s="51"/>
      <c r="E55" s="52"/>
      <c r="F55" s="52"/>
      <c r="G55" s="52"/>
      <c r="H55" s="53"/>
      <c r="I55" s="53"/>
      <c r="J55" s="115"/>
      <c r="K55" s="52"/>
      <c r="L55" s="52"/>
      <c r="M55" s="52"/>
      <c r="N55" s="52"/>
      <c r="O55" s="52"/>
      <c r="P55" s="52"/>
      <c r="Q55" s="52"/>
      <c r="R55" s="52"/>
      <c r="S55" s="52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8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</row>
    <row r="56" spans="1:72" x14ac:dyDescent="0.2">
      <c r="A56" s="15"/>
      <c r="B56" s="51"/>
      <c r="C56" s="51"/>
      <c r="D56" s="51"/>
      <c r="E56" s="52"/>
      <c r="F56" s="52"/>
      <c r="G56" s="52"/>
      <c r="H56" s="53"/>
      <c r="I56" s="53"/>
      <c r="J56" s="115"/>
      <c r="K56" s="52"/>
      <c r="L56" s="52"/>
      <c r="M56" s="52"/>
      <c r="N56" s="52"/>
      <c r="O56" s="52"/>
      <c r="P56" s="52"/>
      <c r="Q56" s="52"/>
      <c r="R56" s="52"/>
      <c r="S56" s="52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8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</row>
    <row r="57" spans="1:72" x14ac:dyDescent="0.2">
      <c r="A57" s="15"/>
      <c r="B57" s="51"/>
      <c r="C57" s="51"/>
      <c r="D57" s="51"/>
      <c r="E57" s="52"/>
      <c r="F57" s="52"/>
      <c r="G57" s="52"/>
      <c r="H57" s="53"/>
      <c r="I57" s="53"/>
      <c r="J57" s="115"/>
      <c r="K57" s="52"/>
      <c r="L57" s="52"/>
      <c r="M57" s="52"/>
      <c r="N57" s="52"/>
      <c r="O57" s="52"/>
      <c r="P57" s="52"/>
      <c r="Q57" s="52"/>
      <c r="R57" s="52"/>
      <c r="S57" s="52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8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</row>
    <row r="58" spans="1:72" x14ac:dyDescent="0.2">
      <c r="A58" s="1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</row>
    <row r="59" spans="1:72" x14ac:dyDescent="0.2">
      <c r="A59" s="1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</row>
  </sheetData>
  <mergeCells count="159">
    <mergeCell ref="S46:S48"/>
    <mergeCell ref="D46:D48"/>
    <mergeCell ref="E46:E48"/>
    <mergeCell ref="M46:M48"/>
    <mergeCell ref="N46:N48"/>
    <mergeCell ref="O46:O48"/>
    <mergeCell ref="P46:P48"/>
    <mergeCell ref="I46:I48"/>
    <mergeCell ref="D43:D45"/>
    <mergeCell ref="E43:E45"/>
    <mergeCell ref="M43:M45"/>
    <mergeCell ref="N43:N45"/>
    <mergeCell ref="O43:O45"/>
    <mergeCell ref="P43:P45"/>
    <mergeCell ref="Q43:Q45"/>
    <mergeCell ref="R43:R45"/>
    <mergeCell ref="Q46:Q48"/>
    <mergeCell ref="R46:R48"/>
    <mergeCell ref="U43:Z45"/>
    <mergeCell ref="AB43:AG45"/>
    <mergeCell ref="R40:R42"/>
    <mergeCell ref="S40:S42"/>
    <mergeCell ref="I43:I45"/>
    <mergeCell ref="D40:D42"/>
    <mergeCell ref="E40:E42"/>
    <mergeCell ref="M40:M42"/>
    <mergeCell ref="N40:N42"/>
    <mergeCell ref="O40:O42"/>
    <mergeCell ref="P40:P42"/>
    <mergeCell ref="Q40:Q42"/>
    <mergeCell ref="S43:S45"/>
    <mergeCell ref="I40:I42"/>
    <mergeCell ref="D37:D39"/>
    <mergeCell ref="E37:E39"/>
    <mergeCell ref="M37:M39"/>
    <mergeCell ref="N37:N39"/>
    <mergeCell ref="O37:O39"/>
    <mergeCell ref="P37:P39"/>
    <mergeCell ref="Q37:Q39"/>
    <mergeCell ref="R37:R39"/>
    <mergeCell ref="S35:S36"/>
    <mergeCell ref="I37:I39"/>
    <mergeCell ref="S32:S34"/>
    <mergeCell ref="D33:D34"/>
    <mergeCell ref="D35:D36"/>
    <mergeCell ref="E35:E36"/>
    <mergeCell ref="M35:M36"/>
    <mergeCell ref="N35:N36"/>
    <mergeCell ref="O35:O36"/>
    <mergeCell ref="P35:P36"/>
    <mergeCell ref="Q35:Q36"/>
    <mergeCell ref="R35:R36"/>
    <mergeCell ref="D30:D32"/>
    <mergeCell ref="S37:S39"/>
    <mergeCell ref="N32:N34"/>
    <mergeCell ref="O32:O34"/>
    <mergeCell ref="P32:P34"/>
    <mergeCell ref="Q32:Q34"/>
    <mergeCell ref="R32:R34"/>
    <mergeCell ref="E30:E31"/>
    <mergeCell ref="M30:M31"/>
    <mergeCell ref="N30:N31"/>
    <mergeCell ref="O30:O31"/>
    <mergeCell ref="P30:P31"/>
    <mergeCell ref="S25:S26"/>
    <mergeCell ref="D27:D29"/>
    <mergeCell ref="E27:E29"/>
    <mergeCell ref="M27:M29"/>
    <mergeCell ref="N27:N29"/>
    <mergeCell ref="O27:O29"/>
    <mergeCell ref="P27:P29"/>
    <mergeCell ref="Q27:Q29"/>
    <mergeCell ref="R27:R29"/>
    <mergeCell ref="S27:S29"/>
    <mergeCell ref="D25:D26"/>
    <mergeCell ref="E25:E26"/>
    <mergeCell ref="M25:M26"/>
    <mergeCell ref="N25:N26"/>
    <mergeCell ref="O25:O26"/>
    <mergeCell ref="P25:P26"/>
    <mergeCell ref="Q25:Q26"/>
    <mergeCell ref="R25:R26"/>
    <mergeCell ref="I25:I36"/>
    <mergeCell ref="Q30:Q31"/>
    <mergeCell ref="R30:R31"/>
    <mergeCell ref="S30:S31"/>
    <mergeCell ref="E32:E34"/>
    <mergeCell ref="M32:M34"/>
    <mergeCell ref="P18:P20"/>
    <mergeCell ref="Q18:Q20"/>
    <mergeCell ref="P13:P15"/>
    <mergeCell ref="Q13:Q15"/>
    <mergeCell ref="R18:R20"/>
    <mergeCell ref="S18:S20"/>
    <mergeCell ref="E21:E22"/>
    <mergeCell ref="S21:S22"/>
    <mergeCell ref="E23:E24"/>
    <mergeCell ref="S23:S24"/>
    <mergeCell ref="Q16:Q17"/>
    <mergeCell ref="R16:R17"/>
    <mergeCell ref="S16:S17"/>
    <mergeCell ref="D13:D15"/>
    <mergeCell ref="E13:E15"/>
    <mergeCell ref="M13:M15"/>
    <mergeCell ref="N13:N15"/>
    <mergeCell ref="O13:O15"/>
    <mergeCell ref="D18:D20"/>
    <mergeCell ref="E18:E20"/>
    <mergeCell ref="M18:M20"/>
    <mergeCell ref="N18:N20"/>
    <mergeCell ref="O18:O20"/>
    <mergeCell ref="D9:D10"/>
    <mergeCell ref="E9:E10"/>
    <mergeCell ref="M9:M10"/>
    <mergeCell ref="N9:N10"/>
    <mergeCell ref="O9:O10"/>
    <mergeCell ref="P9:P10"/>
    <mergeCell ref="Q9:Q10"/>
    <mergeCell ref="R9:R10"/>
    <mergeCell ref="S9:S10"/>
    <mergeCell ref="I9:I24"/>
    <mergeCell ref="N11:N12"/>
    <mergeCell ref="R13:R15"/>
    <mergeCell ref="S13:S15"/>
    <mergeCell ref="D16:D17"/>
    <mergeCell ref="E16:E17"/>
    <mergeCell ref="M16:M17"/>
    <mergeCell ref="N16:N17"/>
    <mergeCell ref="O16:O17"/>
    <mergeCell ref="P16:P17"/>
    <mergeCell ref="O11:O12"/>
    <mergeCell ref="P11:P12"/>
    <mergeCell ref="Q11:Q12"/>
    <mergeCell ref="R11:R12"/>
    <mergeCell ref="S11:S12"/>
    <mergeCell ref="T5:AM5"/>
    <mergeCell ref="T6:AM6"/>
    <mergeCell ref="B7:J7"/>
    <mergeCell ref="M7:S7"/>
    <mergeCell ref="T7:Z7"/>
    <mergeCell ref="AA7:AG7"/>
    <mergeCell ref="AH7:AN7"/>
    <mergeCell ref="Q23:Q24"/>
    <mergeCell ref="R23:R24"/>
    <mergeCell ref="P21:P22"/>
    <mergeCell ref="Q21:Q22"/>
    <mergeCell ref="R21:R22"/>
    <mergeCell ref="D23:D24"/>
    <mergeCell ref="M23:M24"/>
    <mergeCell ref="N23:N24"/>
    <mergeCell ref="O23:O24"/>
    <mergeCell ref="P23:P24"/>
    <mergeCell ref="D21:D22"/>
    <mergeCell ref="M21:M22"/>
    <mergeCell ref="N21:N22"/>
    <mergeCell ref="O21:O22"/>
    <mergeCell ref="D11:D12"/>
    <mergeCell ref="E11:E12"/>
    <mergeCell ref="M11:M1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T25"/>
  <sheetViews>
    <sheetView zoomScale="80" zoomScaleNormal="80" zoomScalePageLayoutView="80" workbookViewId="0">
      <selection activeCell="B6" sqref="B6:B22"/>
    </sheetView>
  </sheetViews>
  <sheetFormatPr defaultColWidth="8.85546875" defaultRowHeight="12.75" x14ac:dyDescent="0.2"/>
  <cols>
    <col min="1" max="1" width="3.7109375" style="62" customWidth="1"/>
    <col min="2" max="2" width="135.28515625" style="62" customWidth="1"/>
    <col min="3" max="16384" width="8.85546875" style="62"/>
  </cols>
  <sheetData>
    <row r="1" spans="1:46" s="55" customFormat="1" ht="18" x14ac:dyDescent="0.25">
      <c r="A1" s="54" t="s">
        <v>35</v>
      </c>
    </row>
    <row r="2" spans="1:46" s="55" customFormat="1" ht="12.75" customHeight="1" x14ac:dyDescent="0.3">
      <c r="A2" s="56" t="s">
        <v>36</v>
      </c>
      <c r="B2" s="57"/>
    </row>
    <row r="3" spans="1:46" s="55" customFormat="1" ht="10.5" customHeight="1" x14ac:dyDescent="0.2">
      <c r="A3" s="56"/>
      <c r="C3" s="58"/>
      <c r="D3" s="59"/>
      <c r="E3" s="59"/>
      <c r="F3" s="58"/>
      <c r="G3" s="58"/>
      <c r="H3" s="58"/>
      <c r="I3" s="58"/>
      <c r="J3" s="60"/>
      <c r="K3" s="60"/>
      <c r="L3" s="58"/>
      <c r="M3" s="61"/>
    </row>
    <row r="4" spans="1:46" s="55" customFormat="1" ht="6" customHeight="1" x14ac:dyDescent="0.2">
      <c r="C4" s="58"/>
      <c r="D4" s="59"/>
      <c r="E4" s="59"/>
      <c r="F4" s="58"/>
      <c r="G4" s="58"/>
      <c r="H4" s="58"/>
      <c r="I4" s="58"/>
      <c r="J4" s="60"/>
      <c r="K4" s="60"/>
      <c r="L4" s="58"/>
      <c r="M4" s="61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6" spans="1:46" ht="21.75" customHeight="1" x14ac:dyDescent="0.2">
      <c r="B6" s="195" t="s">
        <v>74</v>
      </c>
    </row>
    <row r="7" spans="1:46" ht="21.75" customHeight="1" x14ac:dyDescent="0.2">
      <c r="B7" s="196"/>
    </row>
    <row r="8" spans="1:46" ht="19.5" customHeight="1" x14ac:dyDescent="0.2">
      <c r="B8" s="196"/>
    </row>
    <row r="9" spans="1:46" ht="19.5" customHeight="1" x14ac:dyDescent="0.2">
      <c r="B9" s="196"/>
    </row>
    <row r="10" spans="1:46" ht="19.5" customHeight="1" x14ac:dyDescent="0.2">
      <c r="B10" s="196"/>
    </row>
    <row r="11" spans="1:46" ht="19.5" customHeight="1" x14ac:dyDescent="0.2">
      <c r="B11" s="196"/>
    </row>
    <row r="12" spans="1:46" ht="19.5" customHeight="1" x14ac:dyDescent="0.2">
      <c r="B12" s="196"/>
    </row>
    <row r="13" spans="1:46" ht="19.5" customHeight="1" x14ac:dyDescent="0.2">
      <c r="B13" s="196"/>
    </row>
    <row r="14" spans="1:46" ht="19.5" customHeight="1" x14ac:dyDescent="0.2">
      <c r="B14" s="196"/>
    </row>
    <row r="15" spans="1:46" ht="19.5" customHeight="1" x14ac:dyDescent="0.2">
      <c r="B15" s="196"/>
    </row>
    <row r="16" spans="1:46" ht="19.5" customHeight="1" x14ac:dyDescent="0.2">
      <c r="B16" s="196"/>
    </row>
    <row r="17" spans="2:2" ht="19.5" customHeight="1" x14ac:dyDescent="0.2">
      <c r="B17" s="196"/>
    </row>
    <row r="18" spans="2:2" ht="19.5" customHeight="1" x14ac:dyDescent="0.2">
      <c r="B18" s="196"/>
    </row>
    <row r="19" spans="2:2" ht="19.5" customHeight="1" x14ac:dyDescent="0.2">
      <c r="B19" s="196"/>
    </row>
    <row r="20" spans="2:2" ht="19.5" customHeight="1" x14ac:dyDescent="0.2">
      <c r="B20" s="196"/>
    </row>
    <row r="21" spans="2:2" ht="19.5" customHeight="1" x14ac:dyDescent="0.2">
      <c r="B21" s="196"/>
    </row>
    <row r="22" spans="2:2" ht="19.5" customHeight="1" x14ac:dyDescent="0.2">
      <c r="B22" s="197"/>
    </row>
    <row r="23" spans="2:2" ht="19.5" customHeight="1" x14ac:dyDescent="0.2"/>
    <row r="24" spans="2:2" ht="19.5" customHeight="1" x14ac:dyDescent="0.2"/>
    <row r="25" spans="2:2" ht="19.5" customHeight="1" x14ac:dyDescent="0.2"/>
  </sheetData>
  <mergeCells count="1">
    <mergeCell ref="B6:B22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52"/>
  <sheetViews>
    <sheetView zoomScale="70" zoomScaleNormal="70" workbookViewId="0">
      <selection activeCell="G22" sqref="G22"/>
    </sheetView>
  </sheetViews>
  <sheetFormatPr defaultColWidth="8.85546875" defaultRowHeight="12.75" x14ac:dyDescent="0.2"/>
  <cols>
    <col min="1" max="1" width="3.42578125" style="8" customWidth="1"/>
    <col min="2" max="2" width="7.140625" style="15" customWidth="1"/>
    <col min="3" max="3" width="13.28515625" style="15" customWidth="1"/>
    <col min="4" max="4" width="8.85546875" style="15" customWidth="1"/>
    <col min="5" max="5" width="31.28515625" style="15" bestFit="1" customWidth="1"/>
    <col min="6" max="6" width="16.42578125" style="15" customWidth="1"/>
    <col min="7" max="8" width="16.28515625" style="15" customWidth="1"/>
    <col min="9" max="9" width="16.42578125" style="15" customWidth="1"/>
    <col min="10" max="10" width="16.140625" style="15" bestFit="1" customWidth="1"/>
    <col min="11" max="11" width="14.7109375" style="15" bestFit="1" customWidth="1"/>
    <col min="12" max="15" width="14.7109375" style="15" customWidth="1"/>
    <col min="16" max="17" width="16.140625" style="15" customWidth="1"/>
    <col min="18" max="18" width="1.7109375" style="15" customWidth="1"/>
    <col min="19" max="19" width="1.5703125" style="15" customWidth="1"/>
    <col min="20" max="20" width="12.7109375" style="15" bestFit="1" customWidth="1"/>
    <col min="21" max="24" width="9.28515625" style="15" customWidth="1"/>
    <col min="25" max="25" width="12.7109375" style="15" bestFit="1" customWidth="1"/>
    <col min="26" max="26" width="15.140625" style="15" customWidth="1"/>
    <col min="27" max="27" width="12.7109375" style="15" bestFit="1" customWidth="1"/>
    <col min="28" max="59" width="8.85546875" style="8"/>
    <col min="60" max="16384" width="8.85546875" style="15"/>
  </cols>
  <sheetData>
    <row r="1" spans="1:59" s="2" customFormat="1" ht="18" x14ac:dyDescent="0.25">
      <c r="A1" s="1" t="s">
        <v>52</v>
      </c>
    </row>
    <row r="2" spans="1:59" s="2" customFormat="1" ht="12.75" customHeight="1" x14ac:dyDescent="0.3">
      <c r="A2" s="76" t="s">
        <v>72</v>
      </c>
      <c r="B2" s="4"/>
    </row>
    <row r="3" spans="1:59" s="2" customFormat="1" ht="12.75" customHeight="1" x14ac:dyDescent="0.3">
      <c r="A3" s="3" t="s">
        <v>2</v>
      </c>
      <c r="B3" s="4"/>
    </row>
    <row r="4" spans="1:59" s="2" customFormat="1" ht="10.5" customHeight="1" x14ac:dyDescent="0.2">
      <c r="A4" s="71" t="s">
        <v>73</v>
      </c>
      <c r="C4" s="5"/>
      <c r="D4" s="6"/>
      <c r="E4" s="5"/>
      <c r="F4" s="6"/>
      <c r="G4" s="5"/>
      <c r="H4" s="5"/>
      <c r="I4" s="5"/>
      <c r="J4" s="5"/>
      <c r="K4" s="5"/>
      <c r="L4" s="7"/>
      <c r="M4" s="7"/>
      <c r="N4" s="7"/>
      <c r="O4" s="7"/>
      <c r="P4" s="5"/>
      <c r="Q4" s="5"/>
      <c r="R4" s="5"/>
      <c r="S4" s="5"/>
    </row>
    <row r="5" spans="1:59" s="2" customFormat="1" ht="6" customHeight="1" x14ac:dyDescent="0.2">
      <c r="C5" s="5"/>
      <c r="D5" s="6"/>
      <c r="E5" s="5"/>
      <c r="F5" s="6"/>
      <c r="G5" s="5"/>
      <c r="H5" s="5"/>
      <c r="I5" s="5"/>
      <c r="J5" s="5"/>
      <c r="K5" s="5"/>
      <c r="L5" s="7"/>
      <c r="M5" s="7"/>
      <c r="N5" s="7"/>
      <c r="O5" s="7"/>
      <c r="P5" s="5"/>
      <c r="Q5" s="5"/>
      <c r="R5" s="5"/>
      <c r="S5" s="5"/>
      <c r="T5" s="150"/>
      <c r="U5" s="150"/>
      <c r="V5" s="150"/>
      <c r="W5" s="150"/>
      <c r="X5" s="150"/>
      <c r="Y5" s="150"/>
      <c r="Z5" s="150"/>
      <c r="AA5" s="150"/>
    </row>
    <row r="6" spans="1:59" s="8" customFormat="1" ht="13.5" thickBot="1" x14ac:dyDescent="0.25">
      <c r="C6" s="78"/>
      <c r="D6" s="78"/>
      <c r="E6" s="79"/>
      <c r="F6" s="78"/>
      <c r="G6" s="79"/>
      <c r="H6" s="10"/>
      <c r="I6" s="11"/>
      <c r="J6" s="12"/>
      <c r="K6" s="12"/>
      <c r="L6" s="13"/>
      <c r="M6" s="13"/>
      <c r="N6" s="13"/>
      <c r="O6" s="13"/>
      <c r="P6" s="10"/>
      <c r="Q6" s="10"/>
      <c r="R6" s="79"/>
      <c r="S6" s="79"/>
      <c r="T6" s="151"/>
      <c r="U6" s="151"/>
      <c r="V6" s="151"/>
      <c r="W6" s="151"/>
      <c r="X6" s="151"/>
      <c r="Y6" s="151"/>
      <c r="Z6" s="151"/>
      <c r="AA6" s="151"/>
    </row>
    <row r="7" spans="1:59" ht="15.75" customHeight="1" thickBot="1" x14ac:dyDescent="0.25">
      <c r="A7" s="152" t="s">
        <v>3</v>
      </c>
      <c r="B7" s="153"/>
      <c r="C7" s="153"/>
      <c r="D7" s="153"/>
      <c r="E7" s="153"/>
      <c r="F7" s="153"/>
      <c r="G7" s="154"/>
      <c r="H7" s="152" t="s">
        <v>71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s="75" customFormat="1" ht="38.25" x14ac:dyDescent="0.2">
      <c r="A8" s="74"/>
      <c r="B8" s="80" t="s">
        <v>7</v>
      </c>
      <c r="C8" s="81" t="s">
        <v>8</v>
      </c>
      <c r="D8" s="82" t="s">
        <v>9</v>
      </c>
      <c r="E8" s="81" t="s">
        <v>75</v>
      </c>
      <c r="F8" s="80" t="s">
        <v>53</v>
      </c>
      <c r="G8" s="83" t="s">
        <v>54</v>
      </c>
      <c r="H8" s="72" t="s">
        <v>55</v>
      </c>
      <c r="I8" s="72" t="s">
        <v>56</v>
      </c>
      <c r="J8" s="72" t="s">
        <v>57</v>
      </c>
      <c r="K8" s="72" t="s">
        <v>58</v>
      </c>
      <c r="L8" s="72" t="s">
        <v>59</v>
      </c>
      <c r="M8" s="72" t="s">
        <v>60</v>
      </c>
      <c r="N8" s="72" t="s">
        <v>61</v>
      </c>
      <c r="O8" s="72" t="s">
        <v>62</v>
      </c>
      <c r="P8" s="72" t="s">
        <v>63</v>
      </c>
      <c r="Q8" s="72" t="s">
        <v>64</v>
      </c>
      <c r="R8" s="72"/>
      <c r="S8" s="72"/>
      <c r="T8" s="73" t="s">
        <v>65</v>
      </c>
      <c r="U8" s="73" t="s">
        <v>66</v>
      </c>
      <c r="V8" s="73" t="s">
        <v>67</v>
      </c>
      <c r="W8" s="73" t="s">
        <v>68</v>
      </c>
      <c r="X8" s="73" t="s">
        <v>69</v>
      </c>
      <c r="Y8" s="73" t="s">
        <v>70</v>
      </c>
      <c r="Z8" s="73" t="s">
        <v>76</v>
      </c>
      <c r="AA8" s="73" t="s">
        <v>77</v>
      </c>
    </row>
    <row r="9" spans="1:59" x14ac:dyDescent="0.2">
      <c r="B9" s="29" t="s">
        <v>79</v>
      </c>
      <c r="C9" s="30" t="s">
        <v>86</v>
      </c>
      <c r="D9" s="47"/>
      <c r="E9" s="31" t="s">
        <v>78</v>
      </c>
      <c r="F9" s="106" t="s">
        <v>89</v>
      </c>
      <c r="G9" s="31">
        <v>2019</v>
      </c>
      <c r="H9" s="108">
        <v>15967659</v>
      </c>
      <c r="I9" s="108">
        <v>28310076</v>
      </c>
      <c r="J9" s="109">
        <f>16762239+77227278</f>
        <v>93989517</v>
      </c>
      <c r="K9" s="109">
        <f t="shared" ref="K9" si="0">I9+J9</f>
        <v>122299593</v>
      </c>
      <c r="L9" s="110">
        <v>6566881</v>
      </c>
      <c r="M9" s="110">
        <v>145969646</v>
      </c>
      <c r="N9" s="110">
        <f t="shared" ref="N9" si="1">L9+M9</f>
        <v>152536527</v>
      </c>
      <c r="O9" s="110">
        <v>-9158718</v>
      </c>
      <c r="P9" s="110">
        <v>67827144</v>
      </c>
      <c r="Q9" s="110">
        <v>67562126</v>
      </c>
      <c r="R9" s="110"/>
      <c r="S9" s="110"/>
      <c r="T9" s="91">
        <f t="shared" ref="T9" si="2">P9-Q9</f>
        <v>265018</v>
      </c>
      <c r="U9" s="96">
        <f t="shared" ref="U9" si="3">I9/L9</f>
        <v>4.3110383757525073</v>
      </c>
      <c r="V9" s="96">
        <f t="shared" ref="V9" si="4">(H9*365)/Q9</f>
        <v>86.264241225919974</v>
      </c>
      <c r="W9" s="96">
        <f t="shared" ref="W9" si="5">N9/K9</f>
        <v>1.2472365872877436</v>
      </c>
      <c r="X9" s="96">
        <f t="shared" ref="X9" si="6">T9/P9</f>
        <v>3.9072557735882257E-3</v>
      </c>
      <c r="Y9" s="91">
        <f>H9-H11</f>
        <v>2977390</v>
      </c>
      <c r="Z9" s="91">
        <f>AA11</f>
        <v>-9424737</v>
      </c>
      <c r="AA9" s="102">
        <f t="shared" ref="AA9" si="7">Z9+T9</f>
        <v>-9159719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x14ac:dyDescent="0.2">
      <c r="B10" s="46"/>
      <c r="C10" s="47"/>
      <c r="D10" s="47"/>
      <c r="E10" s="36"/>
      <c r="F10" s="106"/>
      <c r="G10" s="107"/>
      <c r="H10" s="108"/>
      <c r="I10" s="108"/>
      <c r="J10" s="109"/>
      <c r="K10" s="109"/>
      <c r="L10" s="110"/>
      <c r="M10" s="110"/>
      <c r="N10" s="110"/>
      <c r="O10" s="110"/>
      <c r="P10" s="110"/>
      <c r="Q10" s="110"/>
      <c r="R10" s="110"/>
      <c r="S10" s="110"/>
      <c r="T10" s="111"/>
      <c r="U10" s="112"/>
      <c r="V10" s="112"/>
      <c r="W10" s="112"/>
      <c r="X10" s="112"/>
      <c r="Y10" s="111"/>
      <c r="Z10" s="111"/>
      <c r="AA10" s="11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x14ac:dyDescent="0.2">
      <c r="B11" s="29" t="s">
        <v>79</v>
      </c>
      <c r="C11" s="30" t="s">
        <v>86</v>
      </c>
      <c r="D11" s="47"/>
      <c r="E11" s="31" t="s">
        <v>78</v>
      </c>
      <c r="F11" s="106" t="s">
        <v>88</v>
      </c>
      <c r="G11" s="31">
        <v>2018</v>
      </c>
      <c r="H11" s="108">
        <v>12990269</v>
      </c>
      <c r="I11" s="108">
        <v>22651001</v>
      </c>
      <c r="J11" s="109">
        <v>81543668</v>
      </c>
      <c r="K11" s="109">
        <f t="shared" ref="K11" si="8">I11+J11</f>
        <v>104194669</v>
      </c>
      <c r="L11" s="110">
        <v>5233509</v>
      </c>
      <c r="M11" s="110">
        <v>127051103</v>
      </c>
      <c r="N11" s="110">
        <v>132284612</v>
      </c>
      <c r="O11" s="110">
        <v>-8423736</v>
      </c>
      <c r="P11" s="110">
        <v>52196541</v>
      </c>
      <c r="Q11" s="110">
        <v>52197610</v>
      </c>
      <c r="R11" s="110"/>
      <c r="S11" s="110"/>
      <c r="T11" s="91">
        <f t="shared" ref="T11" si="9">P11-Q11</f>
        <v>-1069</v>
      </c>
      <c r="U11" s="96">
        <f t="shared" ref="U11" si="10">I11/L11</f>
        <v>4.328071471741044</v>
      </c>
      <c r="V11" s="96">
        <f t="shared" ref="V11" si="11">(H11*365)/Q11</f>
        <v>90.836499697974673</v>
      </c>
      <c r="W11" s="96">
        <f t="shared" ref="W11" si="12">N11/K11</f>
        <v>1.2695909807055483</v>
      </c>
      <c r="X11" s="96">
        <f t="shared" ref="X11" si="13">T11/P11</f>
        <v>-2.0480284316158037E-5</v>
      </c>
      <c r="Y11" s="91">
        <f>H11-H13</f>
        <v>6192714</v>
      </c>
      <c r="Z11" s="91">
        <f>AA13</f>
        <v>-9423668</v>
      </c>
      <c r="AA11" s="102">
        <f t="shared" ref="AA11" si="14">Z11+T11</f>
        <v>-9424737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x14ac:dyDescent="0.2">
      <c r="B12" s="46"/>
      <c r="C12" s="47"/>
      <c r="D12" s="47"/>
      <c r="E12" s="36"/>
      <c r="F12" s="106"/>
      <c r="G12" s="107"/>
      <c r="H12" s="108"/>
      <c r="I12" s="108"/>
      <c r="J12" s="109"/>
      <c r="K12" s="109"/>
      <c r="L12" s="110"/>
      <c r="M12" s="110"/>
      <c r="N12" s="110"/>
      <c r="O12" s="110"/>
      <c r="P12" s="110"/>
      <c r="Q12" s="110"/>
      <c r="R12" s="110"/>
      <c r="S12" s="110"/>
      <c r="T12" s="111"/>
      <c r="U12" s="112"/>
      <c r="V12" s="112"/>
      <c r="W12" s="112"/>
      <c r="X12" s="112"/>
      <c r="Y12" s="111"/>
      <c r="Z12" s="111"/>
      <c r="AA12" s="113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8" customFormat="1" x14ac:dyDescent="0.2">
      <c r="B13" s="29" t="s">
        <v>79</v>
      </c>
      <c r="C13" s="30" t="s">
        <v>86</v>
      </c>
      <c r="D13" s="30"/>
      <c r="E13" s="31" t="s">
        <v>78</v>
      </c>
      <c r="F13" s="77" t="s">
        <v>84</v>
      </c>
      <c r="G13" s="31">
        <v>2017</v>
      </c>
      <c r="H13" s="88">
        <v>6797555</v>
      </c>
      <c r="I13" s="88">
        <v>15299189</v>
      </c>
      <c r="J13" s="89">
        <v>39409597</v>
      </c>
      <c r="K13" s="109">
        <f>I13+J13</f>
        <v>54708786</v>
      </c>
      <c r="L13" s="90">
        <v>5979923</v>
      </c>
      <c r="M13" s="90">
        <v>73904866</v>
      </c>
      <c r="N13" s="90">
        <v>79884789</v>
      </c>
      <c r="O13" s="90">
        <v>-9423668</v>
      </c>
      <c r="P13" s="90">
        <v>47015649</v>
      </c>
      <c r="Q13" s="90">
        <v>48334574</v>
      </c>
      <c r="R13" s="90"/>
      <c r="S13" s="90"/>
      <c r="T13" s="91">
        <f t="shared" ref="T13:T15" si="15">P13-Q13</f>
        <v>-1318925</v>
      </c>
      <c r="U13" s="96">
        <f t="shared" ref="U13:U15" si="16">I13/L13</f>
        <v>2.5584257523048373</v>
      </c>
      <c r="V13" s="96">
        <f t="shared" ref="V13:V15" si="17">(H13*365)/Q13</f>
        <v>51.33194253455094</v>
      </c>
      <c r="W13" s="96">
        <f t="shared" ref="W13:W15" si="18">N13/K13</f>
        <v>1.4601820811743109</v>
      </c>
      <c r="X13" s="96">
        <f t="shared" ref="X13:X15" si="19">T13/P13</f>
        <v>-2.8052893622716981E-2</v>
      </c>
      <c r="Y13" s="91">
        <f>H13-H15</f>
        <v>592318</v>
      </c>
      <c r="Z13" s="91">
        <f>AA15</f>
        <v>-8104743</v>
      </c>
      <c r="AA13" s="102">
        <f t="shared" ref="AA13:AA15" si="20">Z13+T13</f>
        <v>-9423668</v>
      </c>
      <c r="AB13" s="15"/>
    </row>
    <row r="14" spans="1:59" s="8" customFormat="1" x14ac:dyDescent="0.2">
      <c r="B14" s="46"/>
      <c r="C14" s="47"/>
      <c r="D14" s="47"/>
      <c r="E14" s="36"/>
      <c r="F14" s="106"/>
      <c r="G14" s="107"/>
      <c r="H14" s="108"/>
      <c r="I14" s="108"/>
      <c r="J14" s="109"/>
      <c r="K14" s="109"/>
      <c r="L14" s="110"/>
      <c r="M14" s="110"/>
      <c r="N14" s="110"/>
      <c r="O14" s="110"/>
      <c r="P14" s="110"/>
      <c r="Q14" s="110"/>
      <c r="R14" s="110"/>
      <c r="S14" s="110"/>
      <c r="T14" s="111"/>
      <c r="U14" s="112"/>
      <c r="V14" s="112"/>
      <c r="W14" s="112"/>
      <c r="X14" s="112"/>
      <c r="Y14" s="111"/>
      <c r="Z14" s="111"/>
      <c r="AA14" s="113"/>
      <c r="AB14" s="15"/>
    </row>
    <row r="15" spans="1:59" s="8" customFormat="1" x14ac:dyDescent="0.2">
      <c r="B15" s="29" t="s">
        <v>79</v>
      </c>
      <c r="C15" s="30" t="s">
        <v>86</v>
      </c>
      <c r="D15" s="30"/>
      <c r="E15" s="31" t="s">
        <v>78</v>
      </c>
      <c r="F15" s="77" t="s">
        <v>83</v>
      </c>
      <c r="G15" s="31">
        <v>2016</v>
      </c>
      <c r="H15" s="88">
        <v>6205237</v>
      </c>
      <c r="I15" s="88">
        <v>18817850</v>
      </c>
      <c r="J15" s="89">
        <v>34828815</v>
      </c>
      <c r="K15" s="109">
        <f>I15+J15</f>
        <v>53646665</v>
      </c>
      <c r="L15" s="90">
        <v>4552047</v>
      </c>
      <c r="M15" s="90">
        <v>62872574</v>
      </c>
      <c r="N15" s="90">
        <v>67474621</v>
      </c>
      <c r="O15" s="90">
        <v>-8104743</v>
      </c>
      <c r="P15" s="90">
        <v>39665718</v>
      </c>
      <c r="Q15" s="90">
        <v>39382738</v>
      </c>
      <c r="R15" s="90"/>
      <c r="S15" s="90"/>
      <c r="T15" s="91">
        <f t="shared" si="15"/>
        <v>282980</v>
      </c>
      <c r="U15" s="96">
        <f t="shared" si="16"/>
        <v>4.1339313939421096</v>
      </c>
      <c r="V15" s="96">
        <f t="shared" si="17"/>
        <v>57.510260078920872</v>
      </c>
      <c r="W15" s="96">
        <f t="shared" si="18"/>
        <v>1.2577598439716615</v>
      </c>
      <c r="X15" s="96">
        <f t="shared" si="19"/>
        <v>7.1341201992108144E-3</v>
      </c>
      <c r="Y15" s="91">
        <f>H15-H17</f>
        <v>2250201</v>
      </c>
      <c r="Z15" s="91">
        <f>AA17</f>
        <v>-8387723</v>
      </c>
      <c r="AA15" s="102">
        <f t="shared" si="20"/>
        <v>-8104743</v>
      </c>
      <c r="AB15" s="15"/>
    </row>
    <row r="16" spans="1:59" s="8" customFormat="1" x14ac:dyDescent="0.2">
      <c r="B16" s="29" t="s">
        <v>79</v>
      </c>
      <c r="C16" s="30"/>
      <c r="D16" s="30"/>
      <c r="E16" s="31"/>
      <c r="F16" s="77"/>
      <c r="G16" s="31"/>
      <c r="H16" s="88"/>
      <c r="I16" s="88"/>
      <c r="J16" s="89"/>
      <c r="K16" s="89"/>
      <c r="L16" s="90"/>
      <c r="M16" s="90"/>
      <c r="N16" s="90"/>
      <c r="O16" s="90"/>
      <c r="P16" s="90"/>
      <c r="Q16" s="90"/>
      <c r="R16" s="90"/>
      <c r="S16" s="90"/>
      <c r="T16" s="95"/>
      <c r="U16" s="96"/>
      <c r="V16" s="96"/>
      <c r="W16" s="96"/>
      <c r="X16" s="96"/>
      <c r="Y16" s="91"/>
      <c r="Z16" s="91"/>
      <c r="AA16" s="102"/>
      <c r="AB16" s="15"/>
    </row>
    <row r="17" spans="2:28" s="8" customFormat="1" x14ac:dyDescent="0.2">
      <c r="B17" s="29" t="s">
        <v>79</v>
      </c>
      <c r="C17" s="30" t="s">
        <v>86</v>
      </c>
      <c r="D17" s="30"/>
      <c r="E17" s="31" t="s">
        <v>78</v>
      </c>
      <c r="F17" s="77" t="s">
        <v>82</v>
      </c>
      <c r="G17" s="31">
        <v>2015</v>
      </c>
      <c r="H17" s="88">
        <v>3955036</v>
      </c>
      <c r="I17" s="88">
        <v>19406000</v>
      </c>
      <c r="J17" s="89">
        <v>32421280</v>
      </c>
      <c r="K17" s="109">
        <f>I17+J17</f>
        <v>51827280</v>
      </c>
      <c r="L17" s="90">
        <v>3529571</v>
      </c>
      <c r="M17" s="90">
        <v>56026029</v>
      </c>
      <c r="N17" s="90">
        <v>59555600</v>
      </c>
      <c r="O17" s="90">
        <v>-8387723</v>
      </c>
      <c r="P17" s="90">
        <v>31560824</v>
      </c>
      <c r="Q17" s="90">
        <v>30105962</v>
      </c>
      <c r="R17" s="90"/>
      <c r="S17" s="90"/>
      <c r="T17" s="91">
        <f>P17-Q17</f>
        <v>1454862</v>
      </c>
      <c r="U17" s="96">
        <f>I17/L17</f>
        <v>5.4981186098820505</v>
      </c>
      <c r="V17" s="96">
        <f>(H17*365)/Q17</f>
        <v>47.950241218001935</v>
      </c>
      <c r="W17" s="96">
        <f>N17/K17</f>
        <v>1.1491168357668009</v>
      </c>
      <c r="X17" s="96">
        <f>T17/P17</f>
        <v>4.6097085424639105E-2</v>
      </c>
      <c r="Y17" s="91">
        <f>H17-H19</f>
        <v>2231253</v>
      </c>
      <c r="Z17" s="91">
        <f>AA19-12573514</f>
        <v>-9842585</v>
      </c>
      <c r="AA17" s="102">
        <f>Z17+T17</f>
        <v>-8387723</v>
      </c>
      <c r="AB17" s="15"/>
    </row>
    <row r="18" spans="2:28" s="8" customFormat="1" x14ac:dyDescent="0.2">
      <c r="B18" s="29" t="s">
        <v>79</v>
      </c>
      <c r="C18" s="30"/>
      <c r="D18" s="30"/>
      <c r="E18" s="31"/>
      <c r="F18" s="77"/>
      <c r="G18" s="31"/>
      <c r="H18" s="88"/>
      <c r="I18" s="88"/>
      <c r="J18" s="89"/>
      <c r="K18" s="89"/>
      <c r="L18" s="90"/>
      <c r="M18" s="90"/>
      <c r="N18" s="90"/>
      <c r="O18" s="90"/>
      <c r="P18" s="90"/>
      <c r="Q18" s="90"/>
      <c r="R18" s="90"/>
      <c r="S18" s="90"/>
      <c r="T18" s="91"/>
      <c r="U18" s="96"/>
      <c r="V18" s="96"/>
      <c r="W18" s="96"/>
      <c r="X18" s="96"/>
      <c r="Y18" s="91"/>
      <c r="Z18" s="91"/>
      <c r="AA18" s="102"/>
      <c r="AB18" s="15"/>
    </row>
    <row r="19" spans="2:28" s="8" customFormat="1" x14ac:dyDescent="0.2">
      <c r="B19" s="29" t="s">
        <v>79</v>
      </c>
      <c r="C19" s="30" t="s">
        <v>86</v>
      </c>
      <c r="D19" s="30"/>
      <c r="E19" s="31" t="s">
        <v>78</v>
      </c>
      <c r="F19" s="77" t="s">
        <v>81</v>
      </c>
      <c r="G19" s="31">
        <v>2014</v>
      </c>
      <c r="H19" s="88">
        <v>1723783</v>
      </c>
      <c r="I19" s="88">
        <v>3902921</v>
      </c>
      <c r="J19" s="89">
        <v>173984</v>
      </c>
      <c r="K19" s="109">
        <f>I19+J19</f>
        <v>4076905</v>
      </c>
      <c r="L19" s="90">
        <v>1241017</v>
      </c>
      <c r="M19" s="90">
        <v>104959</v>
      </c>
      <c r="N19" s="90">
        <v>1345976</v>
      </c>
      <c r="O19" s="90">
        <v>2730929</v>
      </c>
      <c r="P19" s="90">
        <v>19468500</v>
      </c>
      <c r="Q19" s="90">
        <v>18097343</v>
      </c>
      <c r="R19" s="90"/>
      <c r="S19" s="90"/>
      <c r="T19" s="91">
        <f>P19-Q19</f>
        <v>1371157</v>
      </c>
      <c r="U19" s="96">
        <f>I19/L19</f>
        <v>3.1449375794207493</v>
      </c>
      <c r="V19" s="96">
        <f>(H19*365)/Q19</f>
        <v>34.76647345414186</v>
      </c>
      <c r="W19" s="96">
        <f>N19/K19</f>
        <v>0.33014652046098697</v>
      </c>
      <c r="X19" s="96">
        <f>T19/P19</f>
        <v>7.0429514343683386E-2</v>
      </c>
      <c r="Y19" s="91">
        <f>H19-H21</f>
        <v>514475</v>
      </c>
      <c r="Z19" s="91">
        <v>1359772</v>
      </c>
      <c r="AA19" s="102">
        <f>Z19+T19</f>
        <v>2730929</v>
      </c>
      <c r="AB19" s="15"/>
    </row>
    <row r="20" spans="2:28" s="8" customFormat="1" x14ac:dyDescent="0.2">
      <c r="B20" s="29" t="s">
        <v>79</v>
      </c>
      <c r="C20" s="30"/>
      <c r="D20" s="30"/>
      <c r="E20" s="31"/>
      <c r="F20" s="77"/>
      <c r="G20" s="31"/>
      <c r="H20" s="88"/>
      <c r="I20" s="88"/>
      <c r="J20" s="89"/>
      <c r="K20" s="89"/>
      <c r="L20" s="90"/>
      <c r="M20" s="90"/>
      <c r="N20" s="90"/>
      <c r="O20" s="90"/>
      <c r="P20" s="90"/>
      <c r="Q20" s="90"/>
      <c r="R20" s="90"/>
      <c r="S20" s="90"/>
      <c r="T20" s="91"/>
      <c r="U20" s="96"/>
      <c r="V20" s="96"/>
      <c r="W20" s="96"/>
      <c r="X20" s="96"/>
      <c r="Y20" s="91"/>
      <c r="Z20" s="91"/>
      <c r="AA20" s="102"/>
      <c r="AB20" s="15"/>
    </row>
    <row r="21" spans="2:28" s="8" customFormat="1" x14ac:dyDescent="0.2">
      <c r="B21" s="29" t="s">
        <v>79</v>
      </c>
      <c r="C21" s="30" t="s">
        <v>86</v>
      </c>
      <c r="D21" s="30"/>
      <c r="E21" s="31" t="s">
        <v>78</v>
      </c>
      <c r="F21" s="33" t="s">
        <v>80</v>
      </c>
      <c r="G21" s="31">
        <v>2013</v>
      </c>
      <c r="H21" s="88">
        <v>1209308</v>
      </c>
      <c r="I21" s="88">
        <v>2238199</v>
      </c>
      <c r="J21" s="89">
        <v>0</v>
      </c>
      <c r="K21" s="109">
        <f>I21+J21</f>
        <v>2238199</v>
      </c>
      <c r="L21" s="90">
        <v>878427</v>
      </c>
      <c r="M21" s="90">
        <v>0</v>
      </c>
      <c r="N21" s="90">
        <v>878427</v>
      </c>
      <c r="O21" s="90">
        <v>1359772</v>
      </c>
      <c r="P21" s="90">
        <v>11486000</v>
      </c>
      <c r="Q21" s="90">
        <v>10585090</v>
      </c>
      <c r="R21" s="90"/>
      <c r="S21" s="90"/>
      <c r="T21" s="91">
        <f>P21-Q21</f>
        <v>900910</v>
      </c>
      <c r="U21" s="96">
        <f>I21/L21</f>
        <v>2.5479624374023113</v>
      </c>
      <c r="V21" s="96">
        <f>(H21*365)/Q21</f>
        <v>41.69992130440081</v>
      </c>
      <c r="W21" s="96">
        <f>N21/K21</f>
        <v>0.39247046397572333</v>
      </c>
      <c r="X21" s="96">
        <f>T21/P21</f>
        <v>7.843548667943584E-2</v>
      </c>
      <c r="Y21" s="91">
        <f>H21-H23</f>
        <v>154430</v>
      </c>
      <c r="Z21" s="91">
        <f>AA23+207967</f>
        <v>458862</v>
      </c>
      <c r="AA21" s="102">
        <f>Z21+T21</f>
        <v>1359772</v>
      </c>
      <c r="AB21" s="15"/>
    </row>
    <row r="22" spans="2:28" s="8" customFormat="1" ht="13.5" thickBot="1" x14ac:dyDescent="0.25">
      <c r="B22" s="98"/>
      <c r="C22" s="99"/>
      <c r="D22" s="99"/>
      <c r="E22" s="100"/>
      <c r="F22" s="41"/>
      <c r="G22" s="100"/>
      <c r="H22" s="88"/>
      <c r="I22" s="88"/>
      <c r="J22" s="89"/>
      <c r="K22" s="89"/>
      <c r="L22" s="90"/>
      <c r="M22" s="90"/>
      <c r="N22" s="90"/>
      <c r="O22" s="90"/>
      <c r="P22" s="90"/>
      <c r="Q22" s="90"/>
      <c r="R22" s="90"/>
      <c r="S22" s="90"/>
      <c r="T22" s="91"/>
      <c r="U22" s="96"/>
      <c r="V22" s="96"/>
      <c r="W22" s="96"/>
      <c r="X22" s="96"/>
      <c r="Y22" s="91"/>
      <c r="Z22" s="91"/>
      <c r="AA22" s="102"/>
      <c r="AB22" s="15"/>
    </row>
    <row r="23" spans="2:28" s="8" customFormat="1" x14ac:dyDescent="0.2">
      <c r="B23" s="25" t="s">
        <v>79</v>
      </c>
      <c r="C23" s="26" t="s">
        <v>86</v>
      </c>
      <c r="D23" s="26"/>
      <c r="E23" s="27" t="s">
        <v>78</v>
      </c>
      <c r="F23" s="28" t="s">
        <v>85</v>
      </c>
      <c r="G23" s="27">
        <v>2012</v>
      </c>
      <c r="H23" s="84">
        <v>1054878</v>
      </c>
      <c r="I23" s="84">
        <v>1092540</v>
      </c>
      <c r="J23" s="85">
        <v>4099196</v>
      </c>
      <c r="K23" s="85">
        <f>I23+J23</f>
        <v>5191736</v>
      </c>
      <c r="L23" s="86">
        <v>623352</v>
      </c>
      <c r="M23" s="86">
        <v>4317489</v>
      </c>
      <c r="N23" s="86">
        <v>4940841</v>
      </c>
      <c r="O23" s="86">
        <v>250895</v>
      </c>
      <c r="P23" s="86">
        <v>6324089</v>
      </c>
      <c r="Q23" s="86">
        <v>6073194</v>
      </c>
      <c r="R23" s="86"/>
      <c r="S23" s="86"/>
      <c r="T23" s="87">
        <f>P23-Q23</f>
        <v>250895</v>
      </c>
      <c r="U23" s="97">
        <f>I23/L23</f>
        <v>1.7526854810765025</v>
      </c>
      <c r="V23" s="97">
        <f>(H23*365)/Q23</f>
        <v>63.398348546086297</v>
      </c>
      <c r="W23" s="97">
        <f>N23/K23</f>
        <v>0.95167416062758203</v>
      </c>
      <c r="X23" s="97">
        <f>T23/P23</f>
        <v>3.9672907829096014E-2</v>
      </c>
      <c r="Y23" s="87">
        <f>H23-0</f>
        <v>1054878</v>
      </c>
      <c r="Z23" s="87">
        <v>0</v>
      </c>
      <c r="AA23" s="101">
        <f>Z23+T23</f>
        <v>250895</v>
      </c>
      <c r="AB23" s="15"/>
    </row>
    <row r="24" spans="2:28" s="8" customFormat="1" ht="13.5" thickBot="1" x14ac:dyDescent="0.25">
      <c r="B24" s="37"/>
      <c r="C24" s="38"/>
      <c r="D24" s="38"/>
      <c r="E24" s="39"/>
      <c r="F24" s="43"/>
      <c r="G24" s="39"/>
      <c r="H24" s="92"/>
      <c r="I24" s="104"/>
      <c r="J24" s="94"/>
      <c r="K24" s="94"/>
      <c r="L24" s="93"/>
      <c r="M24" s="93"/>
      <c r="N24" s="93"/>
      <c r="O24" s="93"/>
      <c r="P24" s="93"/>
      <c r="Q24" s="93"/>
      <c r="R24" s="93"/>
      <c r="S24" s="93"/>
      <c r="T24" s="92"/>
      <c r="U24" s="105"/>
      <c r="V24" s="105"/>
      <c r="W24" s="105"/>
      <c r="X24" s="105"/>
      <c r="Y24" s="92"/>
      <c r="Z24" s="92"/>
      <c r="AA24" s="103"/>
    </row>
    <row r="25" spans="2:28" s="8" customFormat="1" x14ac:dyDescent="0.2">
      <c r="B25" s="50"/>
      <c r="C25" s="51"/>
      <c r="D25" s="51"/>
      <c r="E25" s="52"/>
      <c r="F25" s="52"/>
      <c r="G25" s="53"/>
      <c r="H25" s="53"/>
      <c r="I25" s="63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63"/>
      <c r="U25" s="63"/>
      <c r="V25" s="63"/>
      <c r="W25" s="63"/>
      <c r="X25" s="63"/>
      <c r="Y25" s="63"/>
      <c r="Z25" s="63"/>
      <c r="AA25" s="63"/>
    </row>
    <row r="26" spans="2:28" s="8" customFormat="1" x14ac:dyDescent="0.2">
      <c r="B26" s="51"/>
      <c r="C26" s="51"/>
      <c r="D26" s="51"/>
      <c r="E26" s="52"/>
      <c r="F26" s="52"/>
      <c r="G26" s="53"/>
      <c r="H26" s="53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3"/>
      <c r="U26" s="63"/>
      <c r="V26" s="63"/>
      <c r="W26" s="63"/>
      <c r="X26" s="63"/>
      <c r="Y26" s="63"/>
      <c r="Z26" s="63"/>
      <c r="AA26" s="63"/>
    </row>
    <row r="27" spans="2:28" s="8" customFormat="1" x14ac:dyDescent="0.2">
      <c r="B27" s="51"/>
      <c r="C27" s="51"/>
      <c r="D27" s="51"/>
      <c r="E27" s="52"/>
      <c r="F27" s="52"/>
      <c r="G27" s="53"/>
      <c r="H27" s="53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63"/>
      <c r="U27" s="63"/>
      <c r="V27" s="63"/>
      <c r="W27" s="63"/>
      <c r="X27" s="63"/>
      <c r="Y27" s="63"/>
      <c r="Z27" s="63"/>
      <c r="AA27" s="63"/>
    </row>
    <row r="28" spans="2:28" s="8" customFormat="1" x14ac:dyDescent="0.2">
      <c r="B28" s="51"/>
      <c r="C28" s="51"/>
      <c r="D28" s="51"/>
      <c r="E28" s="52"/>
      <c r="F28" s="52"/>
      <c r="G28" s="53"/>
      <c r="H28" s="53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63"/>
      <c r="U28" s="63"/>
      <c r="V28" s="63"/>
      <c r="W28" s="63"/>
      <c r="X28" s="63"/>
      <c r="Y28" s="63"/>
      <c r="Z28" s="63"/>
      <c r="AA28" s="63"/>
    </row>
    <row r="29" spans="2:28" s="8" customFormat="1" x14ac:dyDescent="0.2">
      <c r="B29" s="51"/>
      <c r="C29" s="51"/>
      <c r="D29" s="51"/>
      <c r="E29" s="52"/>
      <c r="F29" s="52"/>
      <c r="G29" s="53"/>
      <c r="H29" s="53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63"/>
      <c r="U29" s="63"/>
      <c r="V29" s="63"/>
      <c r="W29" s="63"/>
      <c r="X29" s="63"/>
      <c r="Y29" s="63"/>
      <c r="Z29" s="63"/>
      <c r="AA29" s="63"/>
    </row>
    <row r="30" spans="2:28" s="8" customFormat="1" x14ac:dyDescent="0.2">
      <c r="B30" s="51"/>
      <c r="C30" s="51"/>
      <c r="D30" s="51"/>
      <c r="E30" s="52"/>
      <c r="F30" s="52"/>
      <c r="G30" s="53"/>
      <c r="H30" s="53"/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3"/>
      <c r="U30" s="63"/>
      <c r="V30" s="63"/>
      <c r="W30" s="63"/>
      <c r="X30" s="63"/>
      <c r="Y30" s="63"/>
      <c r="Z30" s="63"/>
      <c r="AA30" s="63"/>
    </row>
    <row r="31" spans="2:28" s="8" customFormat="1" x14ac:dyDescent="0.2">
      <c r="B31" s="51"/>
      <c r="C31" s="51"/>
      <c r="D31" s="51"/>
      <c r="E31" s="52"/>
      <c r="F31" s="52"/>
      <c r="G31" s="53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63"/>
      <c r="U31" s="63"/>
      <c r="V31" s="63"/>
      <c r="W31" s="63"/>
      <c r="X31" s="63"/>
      <c r="Y31" s="63"/>
      <c r="Z31" s="63"/>
      <c r="AA31" s="63"/>
    </row>
    <row r="32" spans="2:28" s="8" customFormat="1" x14ac:dyDescent="0.2">
      <c r="B32" s="51"/>
      <c r="C32" s="51"/>
      <c r="D32" s="51"/>
      <c r="E32" s="52"/>
      <c r="F32" s="52"/>
      <c r="G32" s="53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63"/>
      <c r="U32" s="63"/>
      <c r="V32" s="63"/>
      <c r="W32" s="63"/>
      <c r="X32" s="63"/>
      <c r="Y32" s="63"/>
      <c r="Z32" s="63"/>
      <c r="AA32" s="63"/>
    </row>
    <row r="33" spans="1:59" s="8" customFormat="1" x14ac:dyDescent="0.2">
      <c r="B33" s="51"/>
      <c r="C33" s="51"/>
      <c r="D33" s="51"/>
      <c r="E33" s="52"/>
      <c r="F33" s="52"/>
      <c r="G33" s="53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63"/>
      <c r="U33" s="63"/>
      <c r="V33" s="63"/>
      <c r="W33" s="63"/>
      <c r="X33" s="63"/>
      <c r="Y33" s="63"/>
      <c r="Z33" s="63"/>
      <c r="AA33" s="63"/>
    </row>
    <row r="34" spans="1:59" s="8" customFormat="1" x14ac:dyDescent="0.2">
      <c r="B34" s="51"/>
      <c r="C34" s="51"/>
      <c r="D34" s="51"/>
      <c r="E34" s="52"/>
      <c r="F34" s="52"/>
      <c r="G34" s="53"/>
      <c r="H34" s="53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63"/>
      <c r="U34" s="63"/>
      <c r="V34" s="63"/>
      <c r="W34" s="63"/>
      <c r="X34" s="63"/>
      <c r="Y34" s="63"/>
      <c r="Z34" s="63"/>
      <c r="AA34" s="63"/>
    </row>
    <row r="35" spans="1:59" x14ac:dyDescent="0.2">
      <c r="A35" s="15"/>
      <c r="B35" s="51"/>
      <c r="C35" s="51"/>
      <c r="D35" s="51"/>
      <c r="E35" s="52"/>
      <c r="F35" s="52"/>
      <c r="G35" s="53"/>
      <c r="H35" s="53"/>
      <c r="I35" s="63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63"/>
      <c r="U35" s="63"/>
      <c r="V35" s="63"/>
      <c r="W35" s="63"/>
      <c r="X35" s="63"/>
      <c r="Y35" s="63"/>
      <c r="Z35" s="63"/>
      <c r="AA35" s="63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x14ac:dyDescent="0.2">
      <c r="A36" s="15"/>
      <c r="B36" s="51"/>
      <c r="C36" s="51"/>
      <c r="D36" s="51"/>
      <c r="E36" s="52"/>
      <c r="F36" s="52"/>
      <c r="G36" s="53"/>
      <c r="H36" s="53"/>
      <c r="I36" s="63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63"/>
      <c r="U36" s="63"/>
      <c r="V36" s="63"/>
      <c r="W36" s="63"/>
      <c r="X36" s="63"/>
      <c r="Y36" s="63"/>
      <c r="Z36" s="63"/>
      <c r="AA36" s="63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x14ac:dyDescent="0.2">
      <c r="A37" s="15"/>
      <c r="B37" s="51"/>
      <c r="C37" s="51"/>
      <c r="D37" s="51"/>
      <c r="E37" s="52"/>
      <c r="F37" s="52"/>
      <c r="G37" s="53"/>
      <c r="H37" s="53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63"/>
      <c r="U37" s="63"/>
      <c r="V37" s="63"/>
      <c r="W37" s="63"/>
      <c r="X37" s="63"/>
      <c r="Y37" s="63"/>
      <c r="Z37" s="63"/>
      <c r="AA37" s="6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x14ac:dyDescent="0.2">
      <c r="A38" s="15"/>
      <c r="B38" s="51"/>
      <c r="C38" s="51"/>
      <c r="D38" s="51"/>
      <c r="E38" s="52"/>
      <c r="F38" s="52"/>
      <c r="G38" s="53"/>
      <c r="H38" s="53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63"/>
      <c r="U38" s="63"/>
      <c r="V38" s="63"/>
      <c r="W38" s="63"/>
      <c r="X38" s="63"/>
      <c r="Y38" s="63"/>
      <c r="Z38" s="63"/>
      <c r="AA38" s="63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x14ac:dyDescent="0.2">
      <c r="A39" s="15"/>
      <c r="B39" s="51"/>
      <c r="C39" s="51"/>
      <c r="D39" s="51"/>
      <c r="E39" s="52"/>
      <c r="F39" s="52"/>
      <c r="G39" s="53"/>
      <c r="H39" s="53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3"/>
      <c r="U39" s="63"/>
      <c r="V39" s="63"/>
      <c r="W39" s="63"/>
      <c r="X39" s="63"/>
      <c r="Y39" s="63"/>
      <c r="Z39" s="63"/>
      <c r="AA39" s="63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x14ac:dyDescent="0.2">
      <c r="A40" s="15"/>
      <c r="B40" s="51"/>
      <c r="C40" s="51"/>
      <c r="D40" s="51"/>
      <c r="E40" s="52"/>
      <c r="F40" s="52"/>
      <c r="G40" s="53"/>
      <c r="H40" s="53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63"/>
      <c r="U40" s="63"/>
      <c r="V40" s="63"/>
      <c r="W40" s="63"/>
      <c r="X40" s="63"/>
      <c r="Y40" s="63"/>
      <c r="Z40" s="63"/>
      <c r="AA40" s="6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x14ac:dyDescent="0.2">
      <c r="A41" s="15"/>
      <c r="B41" s="51"/>
      <c r="C41" s="51"/>
      <c r="D41" s="51"/>
      <c r="E41" s="52"/>
      <c r="F41" s="52"/>
      <c r="G41" s="53"/>
      <c r="H41" s="53"/>
      <c r="I41" s="63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63"/>
      <c r="U41" s="63"/>
      <c r="V41" s="63"/>
      <c r="W41" s="63"/>
      <c r="X41" s="63"/>
      <c r="Y41" s="63"/>
      <c r="Z41" s="63"/>
      <c r="AA41" s="63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x14ac:dyDescent="0.2">
      <c r="A42" s="15"/>
      <c r="B42" s="51"/>
      <c r="C42" s="51"/>
      <c r="D42" s="51"/>
      <c r="E42" s="52"/>
      <c r="F42" s="52"/>
      <c r="G42" s="53"/>
      <c r="H42" s="53"/>
      <c r="I42" s="63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63"/>
      <c r="U42" s="63"/>
      <c r="V42" s="63"/>
      <c r="W42" s="63"/>
      <c r="X42" s="63"/>
      <c r="Y42" s="63"/>
      <c r="Z42" s="63"/>
      <c r="AA42" s="63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x14ac:dyDescent="0.2">
      <c r="A43" s="15"/>
      <c r="B43" s="51"/>
      <c r="C43" s="51"/>
      <c r="D43" s="51"/>
      <c r="E43" s="52"/>
      <c r="F43" s="52"/>
      <c r="G43" s="53"/>
      <c r="H43" s="53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63"/>
      <c r="U43" s="63"/>
      <c r="V43" s="63"/>
      <c r="W43" s="63"/>
      <c r="X43" s="63"/>
      <c r="Y43" s="63"/>
      <c r="Z43" s="63"/>
      <c r="AA43" s="63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x14ac:dyDescent="0.2">
      <c r="A44" s="15"/>
      <c r="B44" s="51"/>
      <c r="C44" s="51"/>
      <c r="D44" s="51"/>
      <c r="E44" s="52"/>
      <c r="F44" s="52"/>
      <c r="G44" s="53"/>
      <c r="H44" s="53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63"/>
      <c r="U44" s="63"/>
      <c r="V44" s="63"/>
      <c r="W44" s="63"/>
      <c r="X44" s="63"/>
      <c r="Y44" s="63"/>
      <c r="Z44" s="63"/>
      <c r="AA44" s="63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x14ac:dyDescent="0.2">
      <c r="A45" s="15"/>
      <c r="B45" s="51"/>
      <c r="C45" s="51"/>
      <c r="D45" s="51"/>
      <c r="E45" s="52"/>
      <c r="F45" s="52"/>
      <c r="G45" s="53"/>
      <c r="H45" s="53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63"/>
      <c r="U45" s="63"/>
      <c r="V45" s="63"/>
      <c r="W45" s="63"/>
      <c r="X45" s="63"/>
      <c r="Y45" s="63"/>
      <c r="Z45" s="63"/>
      <c r="AA45" s="63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x14ac:dyDescent="0.2">
      <c r="A46" s="15"/>
      <c r="B46" s="51"/>
      <c r="C46" s="51"/>
      <c r="D46" s="51"/>
      <c r="E46" s="52"/>
      <c r="F46" s="52"/>
      <c r="G46" s="53"/>
      <c r="H46" s="53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63"/>
      <c r="U46" s="63"/>
      <c r="V46" s="63"/>
      <c r="W46" s="63"/>
      <c r="X46" s="63"/>
      <c r="Y46" s="63"/>
      <c r="Z46" s="63"/>
      <c r="AA46" s="63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x14ac:dyDescent="0.2">
      <c r="A47" s="15"/>
      <c r="B47" s="51"/>
      <c r="C47" s="51"/>
      <c r="D47" s="51"/>
      <c r="E47" s="52"/>
      <c r="F47" s="52"/>
      <c r="G47" s="53"/>
      <c r="H47" s="53"/>
      <c r="I47" s="63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63"/>
      <c r="U47" s="63"/>
      <c r="V47" s="63"/>
      <c r="W47" s="63"/>
      <c r="X47" s="63"/>
      <c r="Y47" s="63"/>
      <c r="Z47" s="63"/>
      <c r="AA47" s="63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x14ac:dyDescent="0.2">
      <c r="A48" s="15"/>
      <c r="B48" s="51"/>
      <c r="C48" s="51"/>
      <c r="D48" s="51"/>
      <c r="E48" s="52"/>
      <c r="F48" s="52"/>
      <c r="G48" s="53"/>
      <c r="H48" s="53"/>
      <c r="I48" s="63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63"/>
      <c r="U48" s="63"/>
      <c r="V48" s="63"/>
      <c r="W48" s="63"/>
      <c r="X48" s="63"/>
      <c r="Y48" s="63"/>
      <c r="Z48" s="63"/>
      <c r="AA48" s="63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x14ac:dyDescent="0.2">
      <c r="A49" s="15"/>
      <c r="B49" s="51"/>
      <c r="C49" s="51"/>
      <c r="D49" s="51"/>
      <c r="E49" s="52"/>
      <c r="F49" s="52"/>
      <c r="G49" s="53"/>
      <c r="H49" s="53"/>
      <c r="I49" s="63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63"/>
      <c r="U49" s="63"/>
      <c r="V49" s="63"/>
      <c r="W49" s="63"/>
      <c r="X49" s="63"/>
      <c r="Y49" s="63"/>
      <c r="Z49" s="63"/>
      <c r="AA49" s="63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x14ac:dyDescent="0.2">
      <c r="A50" s="15"/>
      <c r="B50" s="51"/>
      <c r="C50" s="51"/>
      <c r="D50" s="51"/>
      <c r="E50" s="52"/>
      <c r="F50" s="52"/>
      <c r="G50" s="53"/>
      <c r="H50" s="53"/>
      <c r="I50" s="63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63"/>
      <c r="U50" s="63"/>
      <c r="V50" s="63"/>
      <c r="W50" s="63"/>
      <c r="X50" s="63"/>
      <c r="Y50" s="63"/>
      <c r="Z50" s="63"/>
      <c r="AA50" s="63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x14ac:dyDescent="0.2">
      <c r="A51" s="1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x14ac:dyDescent="0.2">
      <c r="A52" s="1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</sheetData>
  <mergeCells count="4">
    <mergeCell ref="A7:G7"/>
    <mergeCell ref="H7:AA7"/>
    <mergeCell ref="T5:AA5"/>
    <mergeCell ref="T6:AA6"/>
  </mergeCells>
  <pageMargins left="0.7" right="0.7" top="0.75" bottom="0.75" header="0.3" footer="0.3"/>
  <pageSetup orientation="portrait" horizontalDpi="100" verticalDpi="100" r:id="rId1"/>
  <ignoredErrors>
    <ignoredError sqref="N9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T25"/>
  <sheetViews>
    <sheetView zoomScale="80" zoomScaleNormal="80" zoomScalePageLayoutView="80" workbookViewId="0">
      <selection activeCell="F12" sqref="F12"/>
    </sheetView>
  </sheetViews>
  <sheetFormatPr defaultColWidth="8.85546875" defaultRowHeight="12.75" x14ac:dyDescent="0.2"/>
  <cols>
    <col min="1" max="1" width="3.7109375" style="62" customWidth="1"/>
    <col min="2" max="2" width="135.28515625" style="62" customWidth="1"/>
    <col min="3" max="16384" width="8.85546875" style="62"/>
  </cols>
  <sheetData>
    <row r="1" spans="1:46" s="55" customFormat="1" ht="18" x14ac:dyDescent="0.25">
      <c r="A1" s="54" t="s">
        <v>35</v>
      </c>
    </row>
    <row r="2" spans="1:46" s="55" customFormat="1" ht="12.75" customHeight="1" x14ac:dyDescent="0.3">
      <c r="A2" s="56" t="s">
        <v>36</v>
      </c>
      <c r="B2" s="57"/>
    </row>
    <row r="3" spans="1:46" s="55" customFormat="1" ht="10.5" customHeight="1" x14ac:dyDescent="0.2">
      <c r="A3" s="56"/>
      <c r="C3" s="58"/>
      <c r="D3" s="59"/>
      <c r="E3" s="59"/>
      <c r="F3" s="58"/>
      <c r="G3" s="58"/>
      <c r="H3" s="58"/>
      <c r="I3" s="58"/>
      <c r="J3" s="60"/>
      <c r="K3" s="60"/>
      <c r="L3" s="58"/>
      <c r="M3" s="61"/>
    </row>
    <row r="4" spans="1:46" s="55" customFormat="1" ht="6" customHeight="1" x14ac:dyDescent="0.2">
      <c r="C4" s="58"/>
      <c r="D4" s="59"/>
      <c r="E4" s="59"/>
      <c r="F4" s="58"/>
      <c r="G4" s="58"/>
      <c r="H4" s="58"/>
      <c r="I4" s="58"/>
      <c r="J4" s="60"/>
      <c r="K4" s="60"/>
      <c r="L4" s="58"/>
      <c r="M4" s="61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6" spans="1:46" ht="21.75" customHeight="1" x14ac:dyDescent="0.2">
      <c r="B6" s="195" t="s">
        <v>87</v>
      </c>
    </row>
    <row r="7" spans="1:46" ht="21.75" customHeight="1" x14ac:dyDescent="0.2">
      <c r="B7" s="196"/>
    </row>
    <row r="8" spans="1:46" ht="19.5" customHeight="1" x14ac:dyDescent="0.2">
      <c r="B8" s="196"/>
    </row>
    <row r="9" spans="1:46" ht="19.5" customHeight="1" x14ac:dyDescent="0.2">
      <c r="B9" s="196"/>
    </row>
    <row r="10" spans="1:46" ht="19.5" customHeight="1" x14ac:dyDescent="0.2">
      <c r="B10" s="196"/>
    </row>
    <row r="11" spans="1:46" ht="19.5" customHeight="1" x14ac:dyDescent="0.2">
      <c r="B11" s="196"/>
    </row>
    <row r="12" spans="1:46" ht="19.5" customHeight="1" x14ac:dyDescent="0.2">
      <c r="B12" s="196"/>
    </row>
    <row r="13" spans="1:46" ht="19.5" customHeight="1" x14ac:dyDescent="0.2">
      <c r="B13" s="196"/>
    </row>
    <row r="14" spans="1:46" ht="19.5" customHeight="1" x14ac:dyDescent="0.2">
      <c r="B14" s="196"/>
    </row>
    <row r="15" spans="1:46" ht="19.5" customHeight="1" x14ac:dyDescent="0.2">
      <c r="B15" s="196"/>
    </row>
    <row r="16" spans="1:46" ht="19.5" customHeight="1" x14ac:dyDescent="0.2">
      <c r="B16" s="196"/>
    </row>
    <row r="17" spans="2:2" ht="19.5" customHeight="1" x14ac:dyDescent="0.2">
      <c r="B17" s="196"/>
    </row>
    <row r="18" spans="2:2" ht="19.5" customHeight="1" x14ac:dyDescent="0.2">
      <c r="B18" s="196"/>
    </row>
    <row r="19" spans="2:2" ht="19.5" customHeight="1" x14ac:dyDescent="0.2">
      <c r="B19" s="196"/>
    </row>
    <row r="20" spans="2:2" ht="19.5" customHeight="1" x14ac:dyDescent="0.2">
      <c r="B20" s="196"/>
    </row>
    <row r="21" spans="2:2" ht="19.5" customHeight="1" x14ac:dyDescent="0.2">
      <c r="B21" s="196"/>
    </row>
    <row r="22" spans="2:2" ht="19.5" customHeight="1" x14ac:dyDescent="0.2">
      <c r="B22" s="197"/>
    </row>
    <row r="23" spans="2:2" ht="19.5" customHeight="1" x14ac:dyDescent="0.2"/>
    <row r="24" spans="2:2" ht="19.5" customHeight="1" x14ac:dyDescent="0.2"/>
    <row r="25" spans="2:2" ht="19.5" customHeight="1" x14ac:dyDescent="0.2"/>
  </sheetData>
  <mergeCells count="1">
    <mergeCell ref="B6:B22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4ED994211634BB1ACB921164F277F" ma:contentTypeVersion="10" ma:contentTypeDescription="Create a new document." ma:contentTypeScope="" ma:versionID="0449d693c7802fa27f74353c0763f997">
  <xsd:schema xmlns:xsd="http://www.w3.org/2001/XMLSchema" xmlns:xs="http://www.w3.org/2001/XMLSchema" xmlns:p="http://schemas.microsoft.com/office/2006/metadata/properties" xmlns:ns2="c2d58bbd-c29b-4231-b67e-ad1ce3e2bc99" targetNamespace="http://schemas.microsoft.com/office/2006/metadata/properties" ma:root="true" ma:fieldsID="bd77ed1d1dadd59a9948a923b8c1ad70" ns2:_="">
    <xsd:import namespace="c2d58bbd-c29b-4231-b67e-ad1ce3e2bc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8bbd-c29b-4231-b67e-ad1ce3e2b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D1FF4-D47C-4721-B34B-B31ED7C64F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07933B-B559-45B0-BAF1-E7A78146A885}"/>
</file>

<file path=customXml/itemProps3.xml><?xml version="1.0" encoding="utf-8"?>
<ds:datastoreItem xmlns:ds="http://schemas.openxmlformats.org/officeDocument/2006/customXml" ds:itemID="{B3DCDCD8-06CC-4D59-AC36-2AA77401BC4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342ba4a-cf69-476c-baa2-044035c37d9c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and Contact Data</vt:lpstr>
      <vt:lpstr>Achievement Data</vt:lpstr>
      <vt:lpstr>Other Achievement Data Info</vt:lpstr>
      <vt:lpstr>Audit Information</vt:lpstr>
      <vt:lpstr>Other Audit Data Info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creator>kcatani</dc:creator>
  <cp:lastModifiedBy>Kyle McOmber</cp:lastModifiedBy>
  <dcterms:created xsi:type="dcterms:W3CDTF">2013-01-23T01:48:32Z</dcterms:created>
  <dcterms:modified xsi:type="dcterms:W3CDTF">2020-10-15T01:25:09Z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0x0101001AC4ED994211634BB1ACB921164F277F</vt:lpwstr>
  </property>
</Properties>
</file>